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9570" windowHeight="11745" activeTab="0"/>
  </bookViews>
  <sheets>
    <sheet name="概況" sheetId="1" r:id="rId1"/>
  </sheets>
  <definedNames>
    <definedName name="_xlnm.Print_Area" localSheetId="0">'概況'!$A$1:$P$30</definedName>
  </definedNames>
  <calcPr fullCalcOnLoad="1"/>
</workbook>
</file>

<file path=xl/sharedStrings.xml><?xml version="1.0" encoding="utf-8"?>
<sst xmlns="http://schemas.openxmlformats.org/spreadsheetml/2006/main" count="105" uniqueCount="80">
  <si>
    <t>総数</t>
  </si>
  <si>
    <t>人口集中地区人口</t>
  </si>
  <si>
    <t>区　　　分　</t>
  </si>
  <si>
    <t>人　　　　　　　口　　　　（人）</t>
  </si>
  <si>
    <t>面 　 　 積</t>
  </si>
  <si>
    <t>人 口 密 度</t>
  </si>
  <si>
    <t>団体コ－ド</t>
  </si>
  <si>
    <t>交 付 税</t>
  </si>
  <si>
    <t>類 　 　 型</t>
  </si>
  <si>
    <t>第  １  次</t>
  </si>
  <si>
    <t>第  ２  次</t>
  </si>
  <si>
    <t>第  ３  次</t>
  </si>
  <si>
    <t>種地区分</t>
  </si>
  <si>
    <t>国 勢 調 査</t>
  </si>
  <si>
    <t>基本台帳人口</t>
  </si>
  <si>
    <t>（人）</t>
  </si>
  <si>
    <t>国勢調査（人）</t>
  </si>
  <si>
    <t>構成比(％)</t>
  </si>
  <si>
    <t>県　　　　　　　計</t>
  </si>
  <si>
    <t>（注２）　分類不能の産業の就業人口は集計から除いてあり、構成比計は100とならない場合もある。　　</t>
  </si>
  <si>
    <t>山陽小野田市</t>
  </si>
  <si>
    <t>周防大島町</t>
  </si>
  <si>
    <t>　市町村名</t>
  </si>
  <si>
    <t>町　　　  　　　計</t>
  </si>
  <si>
    <t>山口県市町の概況</t>
  </si>
  <si>
    <t>美祢市</t>
  </si>
  <si>
    <t>光市</t>
  </si>
  <si>
    <t>長門市</t>
  </si>
  <si>
    <t>下関市</t>
  </si>
  <si>
    <t>宇部市</t>
  </si>
  <si>
    <t>山口市</t>
  </si>
  <si>
    <t>萩市</t>
  </si>
  <si>
    <t>防府市</t>
  </si>
  <si>
    <t>下松市</t>
  </si>
  <si>
    <t>岩国市</t>
  </si>
  <si>
    <t>柳井市</t>
  </si>
  <si>
    <t>周南市</t>
  </si>
  <si>
    <t>和木町</t>
  </si>
  <si>
    <t>上関町</t>
  </si>
  <si>
    <t>田布施町</t>
  </si>
  <si>
    <t>平生町</t>
  </si>
  <si>
    <t>阿武町</t>
  </si>
  <si>
    <t>市　　　　　　　計</t>
  </si>
  <si>
    <t>Ⅰ　　　１</t>
  </si>
  <si>
    <t>伸率</t>
  </si>
  <si>
    <t>（％）</t>
  </si>
  <si>
    <t>（k㎡）</t>
  </si>
  <si>
    <t>Ⅰ</t>
  </si>
  <si>
    <t>Ⅱ</t>
  </si>
  <si>
    <t>Ⅲ</t>
  </si>
  <si>
    <t>Ⅱ＋Ⅲ</t>
  </si>
  <si>
    <t>Ⅰ　　　５</t>
  </si>
  <si>
    <t>Ⅰ　　　２</t>
  </si>
  <si>
    <t>Ⅰ　　　４</t>
  </si>
  <si>
    <t>Ⅰ　　　３</t>
  </si>
  <si>
    <t>Ⅰ　　　１</t>
  </si>
  <si>
    <t>Ⅱ　　　１</t>
  </si>
  <si>
    <t>Ⅱ　　　４</t>
  </si>
  <si>
    <t>Ⅱ　　　２</t>
  </si>
  <si>
    <t>Ⅰ　　　４</t>
  </si>
  <si>
    <t>平 成 27 年</t>
  </si>
  <si>
    <t>Ⅳ－３</t>
  </si>
  <si>
    <t>Ⅰ－１</t>
  </si>
  <si>
    <t>Ⅲ－２</t>
  </si>
  <si>
    <t>Ⅱ－２</t>
  </si>
  <si>
    <t>Ⅲ－３</t>
  </si>
  <si>
    <t>Ⅰ－３</t>
  </si>
  <si>
    <t>中核市</t>
  </si>
  <si>
    <t>Ⅳ－０</t>
  </si>
  <si>
    <t>Ⅱ－１</t>
  </si>
  <si>
    <t>Ⅰ－２</t>
  </si>
  <si>
    <t>Ⅰ－０</t>
  </si>
  <si>
    <t>Ⅰ　　　４</t>
  </si>
  <si>
    <t>Ⅳ－２</t>
  </si>
  <si>
    <t>(令和２年度決算)</t>
  </si>
  <si>
    <t>Ｒ２年度</t>
  </si>
  <si>
    <t>令 和 ２ 年</t>
  </si>
  <si>
    <t>R3.3.31住民</t>
  </si>
  <si>
    <t>（注１）　面積は国土交通省国土地理院が公表した令和３年10月１日現在の数値である。</t>
  </si>
  <si>
    <t>産業構造（Ｈ27年国調）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</si>
</sst>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_ "/>
    <numFmt numFmtId="178" formatCode="#,##0.00_ "/>
    <numFmt numFmtId="179" formatCode="#,##0.00_);[Red]\(#,##0.00\)"/>
    <numFmt numFmtId="180" formatCode="#,##0.0_ "/>
    <numFmt numFmtId="181" formatCode="0.0_ "/>
    <numFmt numFmtId="182" formatCode="#,###\ "/>
    <numFmt numFmtId="183" formatCode="#,##0.0;[Red]&quot;△     &quot;#,##0.0"/>
    <numFmt numFmtId="184" formatCode="#,##0.0;[Red]&quot;△    &quot;#,##0.0"/>
    <numFmt numFmtId="185" formatCode="#,##0.0\ ;[Red]&quot;△     &quot;#,##0.0\ "/>
    <numFmt numFmtId="186" formatCode="#,##0.0\ ;[Red]&quot;△    &quot;#,##0.0\ "/>
    <numFmt numFmtId="187" formatCode="#,###.0\ "/>
    <numFmt numFmtId="188" formatCode="#,###.00\ "/>
    <numFmt numFmtId="189" formatCode="#,###.000\ "/>
    <numFmt numFmtId="190" formatCode="0.0_);[Red]\(0.0\)"/>
    <numFmt numFmtId="191" formatCode="0.00_);[Red]\(0.00\)"/>
    <numFmt numFmtId="192" formatCode="0_);[Red]\(0\)"/>
    <numFmt numFmtId="193" formatCode="0.0"/>
    <numFmt numFmtId="194" formatCode="0.000"/>
    <numFmt numFmtId="195" formatCode="#,##0.0;&quot;△ &quot;#,##0.0"/>
    <numFmt numFmtId="196" formatCode="\(#,##0\)"/>
    <numFmt numFmtId="197" formatCode="#,##0.0;\(&quot;△ &quot;#,##0\)"/>
    <numFmt numFmtId="198" formatCode="#,##0.0;[Red]\(&quot;△ &quot;#,##0.0\)"/>
    <numFmt numFmtId="199" formatCode="#,##0.0;[Red]\(&quot;△    &quot;#,##0.0\)"/>
    <numFmt numFmtId="200" formatCode="\(#,##0.0\)"/>
    <numFmt numFmtId="201" formatCode="\(#,##0.0\)\ ;[Red]&quot;△    &quot;#,##0.0\ "/>
    <numFmt numFmtId="202" formatCode="#,###\)\ "/>
    <numFmt numFmtId="203" formatCode="\(#,###\)\ "/>
    <numFmt numFmtId="204" formatCode="\(#,##0.0\)\ ;[Red]&quot;(△    &quot;#,##0.\)\ "/>
    <numFmt numFmtId="205" formatCode="\(#,###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\(#,###.00\)\ "/>
    <numFmt numFmtId="211" formatCode="#,##0_);[Red]\(#,##0\)"/>
    <numFmt numFmtId="212" formatCode="\(#,##0\);[Red]\(#,##0\)"/>
    <numFmt numFmtId="213" formatCode="#,##0.0_);[Red]\(#,##0.0\)"/>
    <numFmt numFmtId="214" formatCode="\(#,##0.0\)_);[Red]\(#,##0.0\)"/>
    <numFmt numFmtId="215" formatCode="\(#,##0.0\);[Red]\(#,##0.0\)"/>
    <numFmt numFmtId="216" formatCode="#,##0_ "/>
    <numFmt numFmtId="217" formatCode="\(#,##0.00\);[Red]\(#,##0.00\)"/>
    <numFmt numFmtId="218" formatCode="\&lt;#,###\&gt;"/>
    <numFmt numFmtId="219" formatCode="\&lt;#,###.##\&gt;"/>
    <numFmt numFmtId="220" formatCode="\&lt;#,###.#\&gt;"/>
    <numFmt numFmtId="221" formatCode="\&lt;#,###.#0\&gt;"/>
    <numFmt numFmtId="222" formatCode="#,###"/>
    <numFmt numFmtId="223" formatCode="\&lt;#,##0\&gt;"/>
    <numFmt numFmtId="224" formatCode="#,##0.0\ ;[Black]&quot;△     &quot;#,##0.0\ "/>
    <numFmt numFmtId="225" formatCode="#,##0_);\(#,##0\)"/>
    <numFmt numFmtId="226" formatCode="#,##0.0\ ;[Black]&quot;▲     &quot;#,##0.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13" fontId="4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3" fontId="2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94" fontId="2" fillId="0" borderId="0" xfId="0" applyNumberFormat="1" applyFont="1" applyFill="1" applyAlignment="1">
      <alignment vertical="center"/>
    </xf>
    <xf numFmtId="19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13" fontId="2" fillId="0" borderId="0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vertical="center"/>
    </xf>
    <xf numFmtId="211" fontId="4" fillId="0" borderId="0" xfId="48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11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211" fontId="2" fillId="0" borderId="0" xfId="48" applyNumberFormat="1" applyFont="1" applyFill="1" applyAlignment="1">
      <alignment vertical="center"/>
    </xf>
    <xf numFmtId="0" fontId="6" fillId="0" borderId="0" xfId="0" applyFont="1" applyFill="1" applyAlignment="1">
      <alignment/>
    </xf>
    <xf numFmtId="211" fontId="4" fillId="0" borderId="0" xfId="48" applyNumberFormat="1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211" fontId="2" fillId="0" borderId="21" xfId="48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57" fontId="2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213" fontId="2" fillId="0" borderId="21" xfId="0" applyNumberFormat="1" applyFont="1" applyFill="1" applyBorder="1" applyAlignment="1">
      <alignment horizontal="center" vertical="center"/>
    </xf>
    <xf numFmtId="213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211" fontId="2" fillId="0" borderId="12" xfId="48" applyNumberFormat="1" applyFont="1" applyFill="1" applyBorder="1" applyAlignment="1">
      <alignment horizontal="center" vertical="center"/>
    </xf>
    <xf numFmtId="213" fontId="2" fillId="0" borderId="12" xfId="0" applyNumberFormat="1" applyFont="1" applyFill="1" applyBorder="1" applyAlignment="1">
      <alignment horizontal="center" vertical="center"/>
    </xf>
    <xf numFmtId="213" fontId="2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indent="1"/>
    </xf>
    <xf numFmtId="211" fontId="2" fillId="0" borderId="13" xfId="48" applyNumberFormat="1" applyFont="1" applyFill="1" applyBorder="1" applyAlignment="1">
      <alignment horizontal="right" vertical="center"/>
    </xf>
    <xf numFmtId="182" fontId="2" fillId="0" borderId="13" xfId="48" applyNumberFormat="1" applyFont="1" applyFill="1" applyBorder="1" applyAlignment="1">
      <alignment horizontal="right" vertical="center"/>
    </xf>
    <xf numFmtId="213" fontId="2" fillId="0" borderId="13" xfId="0" applyNumberFormat="1" applyFont="1" applyFill="1" applyBorder="1" applyAlignment="1">
      <alignment horizontal="right" vertical="center"/>
    </xf>
    <xf numFmtId="216" fontId="2" fillId="0" borderId="21" xfId="48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82" fontId="2" fillId="0" borderId="14" xfId="48" applyNumberFormat="1" applyFont="1" applyFill="1" applyBorder="1" applyAlignment="1">
      <alignment horizontal="right" vertical="center"/>
    </xf>
    <xf numFmtId="225" fontId="2" fillId="0" borderId="14" xfId="48" applyNumberFormat="1" applyFont="1" applyFill="1" applyBorder="1" applyAlignment="1">
      <alignment vertical="center"/>
    </xf>
    <xf numFmtId="213" fontId="2" fillId="0" borderId="14" xfId="0" applyNumberFormat="1" applyFont="1" applyFill="1" applyBorder="1" applyAlignment="1">
      <alignment horizontal="right" vertical="center"/>
    </xf>
    <xf numFmtId="211" fontId="2" fillId="0" borderId="14" xfId="48" applyNumberFormat="1" applyFont="1" applyFill="1" applyBorder="1" applyAlignment="1">
      <alignment horizontal="right" vertical="center"/>
    </xf>
    <xf numFmtId="182" fontId="2" fillId="0" borderId="14" xfId="48" applyNumberFormat="1" applyFont="1" applyFill="1" applyBorder="1" applyAlignment="1">
      <alignment vertical="center"/>
    </xf>
    <xf numFmtId="225" fontId="2" fillId="0" borderId="14" xfId="48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182" fontId="2" fillId="0" borderId="21" xfId="48" applyNumberFormat="1" applyFont="1" applyFill="1" applyBorder="1" applyAlignment="1">
      <alignment horizontal="right" vertical="center"/>
    </xf>
    <xf numFmtId="211" fontId="2" fillId="0" borderId="15" xfId="48" applyNumberFormat="1" applyFont="1" applyFill="1" applyBorder="1" applyAlignment="1">
      <alignment vertical="center"/>
    </xf>
    <xf numFmtId="182" fontId="2" fillId="0" borderId="15" xfId="48" applyNumberFormat="1" applyFont="1" applyFill="1" applyBorder="1" applyAlignment="1">
      <alignment vertical="center"/>
    </xf>
    <xf numFmtId="213" fontId="2" fillId="0" borderId="15" xfId="48" applyNumberFormat="1" applyFont="1" applyFill="1" applyBorder="1" applyAlignment="1">
      <alignment horizontal="right" vertical="center"/>
    </xf>
    <xf numFmtId="216" fontId="2" fillId="0" borderId="15" xfId="48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13" fontId="2" fillId="0" borderId="15" xfId="0" applyNumberFormat="1" applyFont="1" applyFill="1" applyBorder="1" applyAlignment="1">
      <alignment horizontal="right" vertical="center"/>
    </xf>
    <xf numFmtId="211" fontId="2" fillId="0" borderId="12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213" fontId="2" fillId="0" borderId="12" xfId="0" applyNumberFormat="1" applyFont="1" applyFill="1" applyBorder="1" applyAlignment="1">
      <alignment horizontal="right" vertical="center"/>
    </xf>
    <xf numFmtId="226" fontId="2" fillId="0" borderId="13" xfId="0" applyNumberFormat="1" applyFont="1" applyFill="1" applyBorder="1" applyAlignment="1">
      <alignment horizontal="right" vertical="center" shrinkToFit="1"/>
    </xf>
    <xf numFmtId="226" fontId="44" fillId="0" borderId="13" xfId="0" applyNumberFormat="1" applyFont="1" applyFill="1" applyBorder="1" applyAlignment="1">
      <alignment horizontal="right" vertical="center" shrinkToFit="1"/>
    </xf>
    <xf numFmtId="226" fontId="44" fillId="0" borderId="14" xfId="0" applyNumberFormat="1" applyFont="1" applyFill="1" applyBorder="1" applyAlignment="1">
      <alignment horizontal="right" vertical="center" shrinkToFit="1"/>
    </xf>
    <xf numFmtId="226" fontId="44" fillId="0" borderId="15" xfId="0" applyNumberFormat="1" applyFont="1" applyFill="1" applyBorder="1" applyAlignment="1">
      <alignment horizontal="right" vertical="center" shrinkToFit="1"/>
    </xf>
    <xf numFmtId="226" fontId="44" fillId="0" borderId="12" xfId="0" applyNumberFormat="1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distributed" vertical="center" indent="1"/>
    </xf>
    <xf numFmtId="188" fontId="2" fillId="0" borderId="13" xfId="0" applyNumberFormat="1" applyFont="1" applyFill="1" applyBorder="1" applyAlignment="1">
      <alignment horizontal="right" vertical="center"/>
    </xf>
    <xf numFmtId="188" fontId="2" fillId="0" borderId="14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88" fontId="2" fillId="0" borderId="21" xfId="0" applyNumberFormat="1" applyFont="1" applyFill="1" applyBorder="1" applyAlignment="1">
      <alignment horizontal="right" vertical="center"/>
    </xf>
    <xf numFmtId="188" fontId="2" fillId="0" borderId="15" xfId="48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8" fontId="2" fillId="0" borderId="14" xfId="0" applyNumberFormat="1" applyFont="1" applyFill="1" applyBorder="1" applyAlignment="1">
      <alignment vertical="center"/>
    </xf>
    <xf numFmtId="188" fontId="2" fillId="0" borderId="12" xfId="48" applyNumberFormat="1" applyFont="1" applyFill="1" applyBorder="1" applyAlignment="1">
      <alignment vertical="center"/>
    </xf>
    <xf numFmtId="216" fontId="2" fillId="0" borderId="14" xfId="48" applyNumberFormat="1" applyFont="1" applyFill="1" applyBorder="1" applyAlignment="1">
      <alignment vertical="center"/>
    </xf>
    <xf numFmtId="216" fontId="2" fillId="0" borderId="13" xfId="48" applyNumberFormat="1" applyFont="1" applyFill="1" applyBorder="1" applyAlignment="1">
      <alignment vertical="center"/>
    </xf>
    <xf numFmtId="216" fontId="2" fillId="0" borderId="12" xfId="48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distributed" vertical="center"/>
    </xf>
    <xf numFmtId="213" fontId="2" fillId="0" borderId="36" xfId="0" applyNumberFormat="1" applyFont="1" applyFill="1" applyBorder="1" applyAlignment="1">
      <alignment horizontal="distributed" vertical="center"/>
    </xf>
    <xf numFmtId="213" fontId="2" fillId="0" borderId="37" xfId="0" applyNumberFormat="1" applyFont="1" applyFill="1" applyBorder="1" applyAlignment="1">
      <alignment horizontal="distributed" vertical="center"/>
    </xf>
    <xf numFmtId="213" fontId="2" fillId="0" borderId="14" xfId="0" applyNumberFormat="1" applyFont="1" applyFill="1" applyBorder="1" applyAlignment="1">
      <alignment vertical="center"/>
    </xf>
    <xf numFmtId="213" fontId="2" fillId="0" borderId="37" xfId="0" applyNumberFormat="1" applyFont="1" applyFill="1" applyBorder="1" applyAlignment="1">
      <alignment vertical="center"/>
    </xf>
    <xf numFmtId="213" fontId="2" fillId="0" borderId="38" xfId="0" applyNumberFormat="1" applyFont="1" applyFill="1" applyBorder="1" applyAlignment="1">
      <alignment vertical="center"/>
    </xf>
    <xf numFmtId="213" fontId="2" fillId="0" borderId="38" xfId="0" applyNumberFormat="1" applyFont="1" applyFill="1" applyBorder="1" applyAlignment="1">
      <alignment horizontal="right" vertical="center"/>
    </xf>
    <xf numFmtId="213" fontId="2" fillId="0" borderId="15" xfId="0" applyNumberFormat="1" applyFont="1" applyFill="1" applyBorder="1" applyAlignment="1">
      <alignment vertical="center"/>
    </xf>
    <xf numFmtId="213" fontId="2" fillId="0" borderId="39" xfId="0" applyNumberFormat="1" applyFont="1" applyFill="1" applyBorder="1" applyAlignment="1">
      <alignment vertical="center"/>
    </xf>
    <xf numFmtId="213" fontId="2" fillId="0" borderId="12" xfId="0" applyNumberFormat="1" applyFont="1" applyFill="1" applyBorder="1" applyAlignment="1">
      <alignment vertical="center"/>
    </xf>
    <xf numFmtId="213" fontId="2" fillId="0" borderId="2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31445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showGridLines="0" tabSelected="1" view="pageBreakPreview" zoomScale="8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1" sqref="I21"/>
    </sheetView>
  </sheetViews>
  <sheetFormatPr defaultColWidth="9.00390625" defaultRowHeight="13.5"/>
  <cols>
    <col min="1" max="1" width="3.625" style="1" customWidth="1"/>
    <col min="2" max="2" width="13.75390625" style="1" customWidth="1"/>
    <col min="3" max="5" width="11.875" style="1" customWidth="1"/>
    <col min="6" max="6" width="14.375" style="20" customWidth="1"/>
    <col min="7" max="10" width="14.375" style="1" customWidth="1"/>
    <col min="11" max="11" width="11.875" style="1" customWidth="1"/>
    <col min="12" max="13" width="14.375" style="1" customWidth="1"/>
    <col min="14" max="16" width="10.625" style="7" customWidth="1"/>
    <col min="17" max="17" width="10.375" style="1" customWidth="1"/>
    <col min="18" max="20" width="10.375" style="2" hidden="1" customWidth="1"/>
    <col min="21" max="22" width="9.00390625" style="5" hidden="1" customWidth="1"/>
    <col min="23" max="24" width="6.625" style="5" hidden="1" customWidth="1"/>
    <col min="25" max="26" width="9.00390625" style="5" hidden="1" customWidth="1"/>
    <col min="27" max="16384" width="9.00390625" style="1" customWidth="1"/>
  </cols>
  <sheetData>
    <row r="1" spans="1:13" ht="18.75" customHeight="1">
      <c r="A1" s="3" t="s">
        <v>24</v>
      </c>
      <c r="B1" s="4"/>
      <c r="C1" s="4"/>
      <c r="L1" s="106"/>
      <c r="M1" s="106"/>
    </row>
    <row r="2" spans="12:13" ht="15" customHeight="1">
      <c r="L2" s="107"/>
      <c r="M2" s="107"/>
    </row>
    <row r="3" spans="1:20" s="5" customFormat="1" ht="27.75" customHeight="1">
      <c r="A3" s="37"/>
      <c r="B3" s="38" t="s">
        <v>2</v>
      </c>
      <c r="C3" s="39"/>
      <c r="D3" s="21" t="s">
        <v>75</v>
      </c>
      <c r="E3" s="21"/>
      <c r="F3" s="108" t="s">
        <v>3</v>
      </c>
      <c r="G3" s="109"/>
      <c r="H3" s="109"/>
      <c r="I3" s="40"/>
      <c r="J3" s="21" t="s">
        <v>4</v>
      </c>
      <c r="K3" s="21" t="s">
        <v>5</v>
      </c>
      <c r="L3" s="110" t="s">
        <v>1</v>
      </c>
      <c r="M3" s="110"/>
      <c r="N3" s="111" t="s">
        <v>79</v>
      </c>
      <c r="O3" s="111"/>
      <c r="P3" s="112"/>
      <c r="R3" s="2"/>
      <c r="S3" s="2"/>
      <c r="T3" s="2"/>
    </row>
    <row r="4" spans="1:20" s="5" customFormat="1" ht="27.75" customHeight="1">
      <c r="A4" s="41"/>
      <c r="B4" s="42"/>
      <c r="C4" s="22" t="s">
        <v>6</v>
      </c>
      <c r="D4" s="22" t="s">
        <v>7</v>
      </c>
      <c r="E4" s="22" t="s">
        <v>8</v>
      </c>
      <c r="F4" s="43" t="s">
        <v>76</v>
      </c>
      <c r="G4" s="44" t="s">
        <v>60</v>
      </c>
      <c r="H4" s="44" t="s">
        <v>44</v>
      </c>
      <c r="I4" s="45" t="s">
        <v>77</v>
      </c>
      <c r="J4" s="46"/>
      <c r="K4" s="46"/>
      <c r="L4" s="44" t="s">
        <v>76</v>
      </c>
      <c r="M4" s="44" t="s">
        <v>60</v>
      </c>
      <c r="N4" s="47" t="s">
        <v>9</v>
      </c>
      <c r="O4" s="47" t="s">
        <v>10</v>
      </c>
      <c r="P4" s="48" t="s">
        <v>11</v>
      </c>
      <c r="R4" s="2"/>
      <c r="S4" s="2"/>
      <c r="T4" s="2"/>
    </row>
    <row r="5" spans="1:27" s="5" customFormat="1" ht="27.75" customHeight="1">
      <c r="A5" s="49" t="s">
        <v>22</v>
      </c>
      <c r="B5" s="50"/>
      <c r="C5" s="51"/>
      <c r="D5" s="23" t="s">
        <v>12</v>
      </c>
      <c r="E5" s="52" t="s">
        <v>74</v>
      </c>
      <c r="F5" s="53" t="s">
        <v>13</v>
      </c>
      <c r="G5" s="23" t="s">
        <v>13</v>
      </c>
      <c r="H5" s="23" t="s">
        <v>45</v>
      </c>
      <c r="I5" s="23" t="s">
        <v>14</v>
      </c>
      <c r="J5" s="23" t="s">
        <v>46</v>
      </c>
      <c r="K5" s="23" t="s">
        <v>15</v>
      </c>
      <c r="L5" s="23" t="s">
        <v>16</v>
      </c>
      <c r="M5" s="23" t="s">
        <v>16</v>
      </c>
      <c r="N5" s="54" t="s">
        <v>17</v>
      </c>
      <c r="O5" s="54" t="s">
        <v>17</v>
      </c>
      <c r="P5" s="55" t="s">
        <v>17</v>
      </c>
      <c r="R5" s="13" t="s">
        <v>0</v>
      </c>
      <c r="S5" s="13" t="s">
        <v>47</v>
      </c>
      <c r="T5" s="13" t="s">
        <v>48</v>
      </c>
      <c r="U5" s="14" t="s">
        <v>49</v>
      </c>
      <c r="V5" s="13" t="s">
        <v>47</v>
      </c>
      <c r="W5" s="13" t="s">
        <v>48</v>
      </c>
      <c r="X5" s="14" t="s">
        <v>49</v>
      </c>
      <c r="Y5" s="13" t="s">
        <v>50</v>
      </c>
      <c r="Z5" s="13" t="s">
        <v>50</v>
      </c>
      <c r="AA5" s="14"/>
    </row>
    <row r="6" spans="1:27" s="5" customFormat="1" ht="27.75" customHeight="1">
      <c r="A6" s="56">
        <v>1</v>
      </c>
      <c r="B6" s="57" t="s">
        <v>28</v>
      </c>
      <c r="C6" s="58">
        <v>352012</v>
      </c>
      <c r="D6" s="24" t="s">
        <v>51</v>
      </c>
      <c r="E6" s="59" t="s">
        <v>67</v>
      </c>
      <c r="F6" s="60">
        <v>255051</v>
      </c>
      <c r="G6" s="61">
        <v>268517</v>
      </c>
      <c r="H6" s="88">
        <f aca="true" t="shared" si="0" ref="H6:H27">(F6-G6)/G6*100</f>
        <v>-5.01495249835206</v>
      </c>
      <c r="I6" s="61">
        <v>256400</v>
      </c>
      <c r="J6" s="93">
        <v>716.1</v>
      </c>
      <c r="K6" s="62">
        <f>IF(J6="－","－",F6/J6)</f>
        <v>356.16673648931715</v>
      </c>
      <c r="L6" s="63">
        <v>167629</v>
      </c>
      <c r="M6" s="63">
        <v>176520</v>
      </c>
      <c r="N6" s="113">
        <v>4.6</v>
      </c>
      <c r="O6" s="113">
        <v>24</v>
      </c>
      <c r="P6" s="114">
        <v>71.4</v>
      </c>
      <c r="R6" s="2">
        <v>128223</v>
      </c>
      <c r="S6" s="2">
        <v>6415</v>
      </c>
      <c r="T6" s="2">
        <v>30764</v>
      </c>
      <c r="U6" s="2">
        <v>88270</v>
      </c>
      <c r="V6" s="6">
        <f aca="true" t="shared" si="1" ref="V6:V20">ROUND(S6/R6*100,1)</f>
        <v>5</v>
      </c>
      <c r="W6" s="5">
        <f aca="true" t="shared" si="2" ref="W6:W20">ROUND(T6/R6*100,1)</f>
        <v>24</v>
      </c>
      <c r="X6" s="6">
        <f aca="true" t="shared" si="3" ref="X6:X19">U6/R6*100</f>
        <v>68.84100356410316</v>
      </c>
      <c r="Y6" s="6">
        <f aca="true" t="shared" si="4" ref="Y6:Y19">T6+U6</f>
        <v>119034</v>
      </c>
      <c r="Z6" s="15">
        <f aca="true" t="shared" si="5" ref="Z6:Z19">Y6/R6*100</f>
        <v>92.83357899908754</v>
      </c>
      <c r="AA6" s="16"/>
    </row>
    <row r="7" spans="1:27" s="5" customFormat="1" ht="27.75" customHeight="1">
      <c r="A7" s="64">
        <v>2</v>
      </c>
      <c r="B7" s="65" t="s">
        <v>29</v>
      </c>
      <c r="C7" s="66">
        <v>352021</v>
      </c>
      <c r="D7" s="24" t="s">
        <v>59</v>
      </c>
      <c r="E7" s="92" t="s">
        <v>61</v>
      </c>
      <c r="F7" s="60">
        <v>162570</v>
      </c>
      <c r="G7" s="61">
        <v>169429</v>
      </c>
      <c r="H7" s="88">
        <f t="shared" si="0"/>
        <v>-4.048303419131318</v>
      </c>
      <c r="I7" s="67">
        <v>162615</v>
      </c>
      <c r="J7" s="94">
        <v>286.65</v>
      </c>
      <c r="K7" s="62">
        <f aca="true" t="shared" si="6" ref="K7:K27">IF(J7="－","－",F7/J7)</f>
        <v>567.1376242804814</v>
      </c>
      <c r="L7" s="63">
        <v>88924</v>
      </c>
      <c r="M7" s="63">
        <v>89846</v>
      </c>
      <c r="N7" s="113">
        <v>2.5</v>
      </c>
      <c r="O7" s="113">
        <v>27.7</v>
      </c>
      <c r="P7" s="115">
        <v>69.8</v>
      </c>
      <c r="R7" s="2">
        <v>78735</v>
      </c>
      <c r="S7" s="2">
        <v>2020</v>
      </c>
      <c r="T7" s="2">
        <v>21684</v>
      </c>
      <c r="U7" s="2">
        <v>52956</v>
      </c>
      <c r="V7" s="6">
        <f t="shared" si="1"/>
        <v>2.6</v>
      </c>
      <c r="W7" s="5">
        <f t="shared" si="2"/>
        <v>27.5</v>
      </c>
      <c r="X7" s="6">
        <f t="shared" si="3"/>
        <v>67.25852543341588</v>
      </c>
      <c r="Y7" s="6">
        <f t="shared" si="4"/>
        <v>74640</v>
      </c>
      <c r="Z7" s="15">
        <f t="shared" si="5"/>
        <v>94.79900933511145</v>
      </c>
      <c r="AA7" s="16"/>
    </row>
    <row r="8" spans="1:27" s="5" customFormat="1" ht="27.75" customHeight="1">
      <c r="A8" s="56">
        <v>3</v>
      </c>
      <c r="B8" s="57" t="s">
        <v>30</v>
      </c>
      <c r="C8" s="58">
        <v>352039</v>
      </c>
      <c r="D8" s="24" t="s">
        <v>51</v>
      </c>
      <c r="E8" s="59" t="s">
        <v>61</v>
      </c>
      <c r="F8" s="60">
        <v>193966</v>
      </c>
      <c r="G8" s="72">
        <v>197422</v>
      </c>
      <c r="H8" s="88">
        <f t="shared" si="0"/>
        <v>-1.7505647800143853</v>
      </c>
      <c r="I8" s="61">
        <v>189600</v>
      </c>
      <c r="J8" s="93">
        <v>1023.23</v>
      </c>
      <c r="K8" s="62">
        <f t="shared" si="6"/>
        <v>189.56246396215903</v>
      </c>
      <c r="L8" s="63">
        <v>98987</v>
      </c>
      <c r="M8" s="68">
        <v>99468</v>
      </c>
      <c r="N8" s="69">
        <v>5.2</v>
      </c>
      <c r="O8" s="69">
        <v>17.5</v>
      </c>
      <c r="P8" s="116">
        <v>77.2</v>
      </c>
      <c r="R8" s="2">
        <v>93111</v>
      </c>
      <c r="S8" s="2">
        <v>5709</v>
      </c>
      <c r="T8" s="2">
        <v>15986</v>
      </c>
      <c r="U8" s="2">
        <v>69191</v>
      </c>
      <c r="V8" s="6">
        <f t="shared" si="1"/>
        <v>6.1</v>
      </c>
      <c r="W8" s="5">
        <f t="shared" si="2"/>
        <v>17.2</v>
      </c>
      <c r="X8" s="6">
        <f t="shared" si="3"/>
        <v>74.31023187378504</v>
      </c>
      <c r="Y8" s="6">
        <f t="shared" si="4"/>
        <v>85177</v>
      </c>
      <c r="Z8" s="15">
        <f t="shared" si="5"/>
        <v>91.47898744509241</v>
      </c>
      <c r="AA8" s="16"/>
    </row>
    <row r="9" spans="1:27" s="5" customFormat="1" ht="27.75" customHeight="1">
      <c r="A9" s="64">
        <v>4</v>
      </c>
      <c r="B9" s="65" t="s">
        <v>31</v>
      </c>
      <c r="C9" s="66">
        <v>352047</v>
      </c>
      <c r="D9" s="25" t="s">
        <v>52</v>
      </c>
      <c r="E9" s="92" t="s">
        <v>62</v>
      </c>
      <c r="F9" s="60">
        <v>44626</v>
      </c>
      <c r="G9" s="61">
        <v>49560</v>
      </c>
      <c r="H9" s="88">
        <f t="shared" si="0"/>
        <v>-9.955609362389023</v>
      </c>
      <c r="I9" s="67">
        <v>45105</v>
      </c>
      <c r="J9" s="94">
        <v>698.31</v>
      </c>
      <c r="K9" s="62">
        <f t="shared" si="6"/>
        <v>63.90571522676176</v>
      </c>
      <c r="L9" s="63">
        <v>17514</v>
      </c>
      <c r="M9" s="63">
        <v>18764</v>
      </c>
      <c r="N9" s="113">
        <v>13.3</v>
      </c>
      <c r="O9" s="113">
        <v>18.8</v>
      </c>
      <c r="P9" s="115">
        <v>67.9</v>
      </c>
      <c r="R9" s="2">
        <v>25918</v>
      </c>
      <c r="S9" s="2">
        <v>3698</v>
      </c>
      <c r="T9" s="2">
        <v>4948</v>
      </c>
      <c r="U9" s="2">
        <v>17090</v>
      </c>
      <c r="V9" s="6">
        <f t="shared" si="1"/>
        <v>14.3</v>
      </c>
      <c r="W9" s="5">
        <f t="shared" si="2"/>
        <v>19.1</v>
      </c>
      <c r="X9" s="6">
        <f t="shared" si="3"/>
        <v>65.93872984026545</v>
      </c>
      <c r="Y9" s="6">
        <f t="shared" si="4"/>
        <v>22038</v>
      </c>
      <c r="Z9" s="15">
        <f t="shared" si="5"/>
        <v>85.02970908249094</v>
      </c>
      <c r="AA9" s="16"/>
    </row>
    <row r="10" spans="1:27" s="5" customFormat="1" ht="27.75" customHeight="1">
      <c r="A10" s="64">
        <v>5</v>
      </c>
      <c r="B10" s="65" t="s">
        <v>32</v>
      </c>
      <c r="C10" s="66">
        <v>352063</v>
      </c>
      <c r="D10" s="25" t="s">
        <v>53</v>
      </c>
      <c r="E10" s="92" t="s">
        <v>63</v>
      </c>
      <c r="F10" s="70">
        <v>113979</v>
      </c>
      <c r="G10" s="67">
        <v>115942</v>
      </c>
      <c r="H10" s="89">
        <f t="shared" si="0"/>
        <v>-1.6930879232719809</v>
      </c>
      <c r="I10" s="67">
        <v>114963</v>
      </c>
      <c r="J10" s="94">
        <v>189.37</v>
      </c>
      <c r="K10" s="62">
        <f t="shared" si="6"/>
        <v>601.8851982890637</v>
      </c>
      <c r="L10" s="101">
        <v>74241</v>
      </c>
      <c r="M10" s="71">
        <v>71556</v>
      </c>
      <c r="N10" s="113">
        <v>2.5</v>
      </c>
      <c r="O10" s="113">
        <v>31.7</v>
      </c>
      <c r="P10" s="115">
        <v>65.7</v>
      </c>
      <c r="R10" s="2">
        <v>56218</v>
      </c>
      <c r="S10" s="2">
        <v>1644</v>
      </c>
      <c r="T10" s="2">
        <v>17239</v>
      </c>
      <c r="U10" s="2">
        <v>35271</v>
      </c>
      <c r="V10" s="6">
        <f t="shared" si="1"/>
        <v>2.9</v>
      </c>
      <c r="W10" s="5">
        <f t="shared" si="2"/>
        <v>30.7</v>
      </c>
      <c r="X10" s="6">
        <f t="shared" si="3"/>
        <v>62.739691913621975</v>
      </c>
      <c r="Y10" s="6">
        <f t="shared" si="4"/>
        <v>52510</v>
      </c>
      <c r="Z10" s="15">
        <f t="shared" si="5"/>
        <v>93.40424774983101</v>
      </c>
      <c r="AA10" s="16"/>
    </row>
    <row r="11" spans="1:27" s="5" customFormat="1" ht="27.75" customHeight="1">
      <c r="A11" s="64">
        <v>6</v>
      </c>
      <c r="B11" s="65" t="s">
        <v>33</v>
      </c>
      <c r="C11" s="66">
        <v>352071</v>
      </c>
      <c r="D11" s="25" t="s">
        <v>54</v>
      </c>
      <c r="E11" s="92" t="s">
        <v>64</v>
      </c>
      <c r="F11" s="70">
        <v>55887</v>
      </c>
      <c r="G11" s="67">
        <v>55812</v>
      </c>
      <c r="H11" s="87">
        <f>(F11-G11)/G11*100</f>
        <v>0.13437970328961513</v>
      </c>
      <c r="I11" s="67">
        <v>57221</v>
      </c>
      <c r="J11" s="94">
        <v>89.36</v>
      </c>
      <c r="K11" s="62">
        <f t="shared" si="6"/>
        <v>625.4140555058192</v>
      </c>
      <c r="L11" s="101">
        <v>37015</v>
      </c>
      <c r="M11" s="71">
        <v>26359</v>
      </c>
      <c r="N11" s="113">
        <v>1.7</v>
      </c>
      <c r="O11" s="113">
        <v>33.4</v>
      </c>
      <c r="P11" s="115">
        <v>64.9</v>
      </c>
      <c r="R11" s="2">
        <v>24854</v>
      </c>
      <c r="S11" s="2">
        <v>522</v>
      </c>
      <c r="T11" s="2">
        <v>8359</v>
      </c>
      <c r="U11" s="2">
        <v>15710</v>
      </c>
      <c r="V11" s="6">
        <f t="shared" si="1"/>
        <v>2.1</v>
      </c>
      <c r="W11" s="5">
        <f t="shared" si="2"/>
        <v>33.6</v>
      </c>
      <c r="X11" s="6">
        <f t="shared" si="3"/>
        <v>63.20914138569245</v>
      </c>
      <c r="Y11" s="6">
        <f t="shared" si="4"/>
        <v>24069</v>
      </c>
      <c r="Z11" s="15">
        <f t="shared" si="5"/>
        <v>96.84155467932727</v>
      </c>
      <c r="AA11" s="16"/>
    </row>
    <row r="12" spans="1:27" s="5" customFormat="1" ht="27.75" customHeight="1">
      <c r="A12" s="64">
        <v>7</v>
      </c>
      <c r="B12" s="65" t="s">
        <v>34</v>
      </c>
      <c r="C12" s="66">
        <v>352080</v>
      </c>
      <c r="D12" s="25" t="s">
        <v>53</v>
      </c>
      <c r="E12" s="92" t="s">
        <v>65</v>
      </c>
      <c r="F12" s="67">
        <v>129125</v>
      </c>
      <c r="G12" s="72">
        <v>136757</v>
      </c>
      <c r="H12" s="88">
        <f t="shared" si="0"/>
        <v>-5.580701536301615</v>
      </c>
      <c r="I12" s="67">
        <v>131081</v>
      </c>
      <c r="J12" s="95">
        <v>873.72</v>
      </c>
      <c r="K12" s="73">
        <f t="shared" si="6"/>
        <v>147.78762074806573</v>
      </c>
      <c r="L12" s="101">
        <v>62196</v>
      </c>
      <c r="M12" s="71">
        <v>66466</v>
      </c>
      <c r="N12" s="113">
        <v>3.7</v>
      </c>
      <c r="O12" s="113">
        <v>27.8</v>
      </c>
      <c r="P12" s="115">
        <v>68.5</v>
      </c>
      <c r="R12" s="2">
        <v>63175</v>
      </c>
      <c r="S12" s="2">
        <v>2675</v>
      </c>
      <c r="T12" s="2">
        <v>17976</v>
      </c>
      <c r="U12" s="2">
        <v>41760</v>
      </c>
      <c r="V12" s="6">
        <f t="shared" si="1"/>
        <v>4.2</v>
      </c>
      <c r="W12" s="5">
        <f t="shared" si="2"/>
        <v>28.5</v>
      </c>
      <c r="X12" s="6">
        <f t="shared" si="3"/>
        <v>66.10209734863474</v>
      </c>
      <c r="Y12" s="6">
        <f t="shared" si="4"/>
        <v>59736</v>
      </c>
      <c r="Z12" s="15">
        <f t="shared" si="5"/>
        <v>94.5563909774436</v>
      </c>
      <c r="AA12" s="16"/>
    </row>
    <row r="13" spans="1:27" s="5" customFormat="1" ht="27.75" customHeight="1">
      <c r="A13" s="64">
        <v>8</v>
      </c>
      <c r="B13" s="65" t="s">
        <v>26</v>
      </c>
      <c r="C13" s="74">
        <v>352101</v>
      </c>
      <c r="D13" s="25" t="s">
        <v>54</v>
      </c>
      <c r="E13" s="92" t="s">
        <v>64</v>
      </c>
      <c r="F13" s="60">
        <v>49798</v>
      </c>
      <c r="G13" s="61">
        <v>51369</v>
      </c>
      <c r="H13" s="88">
        <f t="shared" si="0"/>
        <v>-3.058264712180498</v>
      </c>
      <c r="I13" s="67">
        <v>50235</v>
      </c>
      <c r="J13" s="94">
        <v>92.13</v>
      </c>
      <c r="K13" s="62">
        <f t="shared" si="6"/>
        <v>540.5188320850972</v>
      </c>
      <c r="L13" s="63">
        <v>25061</v>
      </c>
      <c r="M13" s="63">
        <v>25836</v>
      </c>
      <c r="N13" s="113">
        <v>2.9</v>
      </c>
      <c r="O13" s="113">
        <v>32.4</v>
      </c>
      <c r="P13" s="115">
        <v>64.6</v>
      </c>
      <c r="R13" s="2">
        <v>23102</v>
      </c>
      <c r="S13" s="2">
        <v>776</v>
      </c>
      <c r="T13" s="2">
        <v>8047</v>
      </c>
      <c r="U13" s="2">
        <v>14105</v>
      </c>
      <c r="V13" s="6">
        <f t="shared" si="1"/>
        <v>3.4</v>
      </c>
      <c r="W13" s="5">
        <f t="shared" si="2"/>
        <v>34.8</v>
      </c>
      <c r="X13" s="6">
        <f t="shared" si="3"/>
        <v>61.05531988572418</v>
      </c>
      <c r="Y13" s="6">
        <f t="shared" si="4"/>
        <v>22152</v>
      </c>
      <c r="Z13" s="15">
        <f t="shared" si="5"/>
        <v>95.88780192191152</v>
      </c>
      <c r="AA13" s="16"/>
    </row>
    <row r="14" spans="1:27" s="5" customFormat="1" ht="27.75" customHeight="1">
      <c r="A14" s="64">
        <v>9</v>
      </c>
      <c r="B14" s="65" t="s">
        <v>27</v>
      </c>
      <c r="C14" s="66">
        <v>352110</v>
      </c>
      <c r="D14" s="25" t="s">
        <v>55</v>
      </c>
      <c r="E14" s="92" t="s">
        <v>62</v>
      </c>
      <c r="F14" s="60">
        <v>32519</v>
      </c>
      <c r="G14" s="61">
        <v>35439</v>
      </c>
      <c r="H14" s="88">
        <f t="shared" si="0"/>
        <v>-8.239510144191428</v>
      </c>
      <c r="I14" s="67">
        <v>32819</v>
      </c>
      <c r="J14" s="94">
        <v>357.31</v>
      </c>
      <c r="K14" s="62">
        <f t="shared" si="6"/>
        <v>91.0106070359072</v>
      </c>
      <c r="L14" s="101"/>
      <c r="M14" s="71"/>
      <c r="N14" s="113">
        <v>13.6</v>
      </c>
      <c r="O14" s="113">
        <v>22.9</v>
      </c>
      <c r="P14" s="115">
        <v>63.5</v>
      </c>
      <c r="R14" s="2">
        <v>18430</v>
      </c>
      <c r="S14" s="2">
        <v>2741</v>
      </c>
      <c r="T14" s="2">
        <v>4280</v>
      </c>
      <c r="U14" s="2">
        <v>11337</v>
      </c>
      <c r="V14" s="6">
        <f t="shared" si="1"/>
        <v>14.9</v>
      </c>
      <c r="W14" s="5">
        <f t="shared" si="2"/>
        <v>23.2</v>
      </c>
      <c r="X14" s="6">
        <f t="shared" si="3"/>
        <v>61.51383613673359</v>
      </c>
      <c r="Y14" s="6">
        <f t="shared" si="4"/>
        <v>15617</v>
      </c>
      <c r="Z14" s="15">
        <f t="shared" si="5"/>
        <v>84.73684210526315</v>
      </c>
      <c r="AA14" s="16"/>
    </row>
    <row r="15" spans="1:27" s="5" customFormat="1" ht="27.75" customHeight="1">
      <c r="A15" s="64">
        <v>10</v>
      </c>
      <c r="B15" s="65" t="s">
        <v>35</v>
      </c>
      <c r="C15" s="66">
        <v>352128</v>
      </c>
      <c r="D15" s="25" t="s">
        <v>52</v>
      </c>
      <c r="E15" s="92" t="s">
        <v>66</v>
      </c>
      <c r="F15" s="60">
        <v>30799</v>
      </c>
      <c r="G15" s="61">
        <v>32945</v>
      </c>
      <c r="H15" s="88">
        <f t="shared" si="0"/>
        <v>-6.513886780998634</v>
      </c>
      <c r="I15" s="67">
        <v>30874</v>
      </c>
      <c r="J15" s="94">
        <v>140.05</v>
      </c>
      <c r="K15" s="62">
        <f t="shared" si="6"/>
        <v>219.91431631560155</v>
      </c>
      <c r="L15" s="63">
        <v>10053</v>
      </c>
      <c r="M15" s="63">
        <v>9993</v>
      </c>
      <c r="N15" s="113">
        <v>7.1</v>
      </c>
      <c r="O15" s="113">
        <v>22.3</v>
      </c>
      <c r="P15" s="115">
        <v>70.6</v>
      </c>
      <c r="R15" s="2">
        <v>15290</v>
      </c>
      <c r="S15" s="2">
        <v>1122</v>
      </c>
      <c r="T15" s="2">
        <v>3547</v>
      </c>
      <c r="U15" s="2">
        <v>10326</v>
      </c>
      <c r="V15" s="6">
        <f t="shared" si="1"/>
        <v>7.3</v>
      </c>
      <c r="W15" s="5">
        <f t="shared" si="2"/>
        <v>23.2</v>
      </c>
      <c r="X15" s="6">
        <f t="shared" si="3"/>
        <v>67.53433616742969</v>
      </c>
      <c r="Y15" s="6">
        <f t="shared" si="4"/>
        <v>13873</v>
      </c>
      <c r="Z15" s="15">
        <f t="shared" si="5"/>
        <v>90.73250490516678</v>
      </c>
      <c r="AA15" s="16"/>
    </row>
    <row r="16" spans="1:27" s="5" customFormat="1" ht="27.75" customHeight="1">
      <c r="A16" s="64">
        <v>11</v>
      </c>
      <c r="B16" s="65" t="s">
        <v>25</v>
      </c>
      <c r="C16" s="66">
        <v>352136</v>
      </c>
      <c r="D16" s="25" t="s">
        <v>43</v>
      </c>
      <c r="E16" s="92" t="s">
        <v>62</v>
      </c>
      <c r="F16" s="60">
        <v>23247</v>
      </c>
      <c r="G16" s="70">
        <v>26159</v>
      </c>
      <c r="H16" s="88">
        <f t="shared" si="0"/>
        <v>-11.13192400321113</v>
      </c>
      <c r="I16" s="67">
        <v>23140</v>
      </c>
      <c r="J16" s="94">
        <v>472.64</v>
      </c>
      <c r="K16" s="62">
        <f t="shared" si="6"/>
        <v>49.18542654028436</v>
      </c>
      <c r="L16" s="101"/>
      <c r="M16" s="71"/>
      <c r="N16" s="113">
        <v>12.9</v>
      </c>
      <c r="O16" s="113">
        <v>26.7</v>
      </c>
      <c r="P16" s="115">
        <v>60.4</v>
      </c>
      <c r="R16" s="2">
        <v>13984</v>
      </c>
      <c r="S16" s="2">
        <v>1859</v>
      </c>
      <c r="T16" s="2">
        <v>3903</v>
      </c>
      <c r="U16" s="2">
        <v>8156</v>
      </c>
      <c r="V16" s="6">
        <f t="shared" si="1"/>
        <v>13.3</v>
      </c>
      <c r="W16" s="5">
        <f t="shared" si="2"/>
        <v>27.9</v>
      </c>
      <c r="X16" s="6">
        <f t="shared" si="3"/>
        <v>58.32379862700229</v>
      </c>
      <c r="Y16" s="6">
        <f t="shared" si="4"/>
        <v>12059</v>
      </c>
      <c r="Z16" s="15">
        <f t="shared" si="5"/>
        <v>86.23426773455377</v>
      </c>
      <c r="AA16" s="16"/>
    </row>
    <row r="17" spans="1:27" s="5" customFormat="1" ht="27.75" customHeight="1">
      <c r="A17" s="64">
        <v>12</v>
      </c>
      <c r="B17" s="75" t="s">
        <v>36</v>
      </c>
      <c r="C17" s="66">
        <v>352152</v>
      </c>
      <c r="D17" s="25" t="s">
        <v>72</v>
      </c>
      <c r="E17" s="92" t="s">
        <v>63</v>
      </c>
      <c r="F17" s="60">
        <v>137540</v>
      </c>
      <c r="G17" s="61">
        <v>144842</v>
      </c>
      <c r="H17" s="88">
        <f t="shared" si="0"/>
        <v>-5.041355407961779</v>
      </c>
      <c r="I17" s="76">
        <v>140392</v>
      </c>
      <c r="J17" s="96">
        <v>656.29</v>
      </c>
      <c r="K17" s="62">
        <f t="shared" si="6"/>
        <v>209.5719879931128</v>
      </c>
      <c r="L17" s="63">
        <v>85975</v>
      </c>
      <c r="M17" s="63">
        <v>88865</v>
      </c>
      <c r="N17" s="113">
        <v>3.2</v>
      </c>
      <c r="O17" s="113">
        <v>31.1</v>
      </c>
      <c r="P17" s="115">
        <v>65.7</v>
      </c>
      <c r="R17" s="2">
        <v>68844</v>
      </c>
      <c r="S17" s="2">
        <v>2335</v>
      </c>
      <c r="T17" s="2">
        <v>21019</v>
      </c>
      <c r="U17" s="2">
        <v>42857</v>
      </c>
      <c r="V17" s="6">
        <f t="shared" si="1"/>
        <v>3.4</v>
      </c>
      <c r="W17" s="5">
        <f t="shared" si="2"/>
        <v>30.5</v>
      </c>
      <c r="X17" s="6">
        <f t="shared" si="3"/>
        <v>62.25233862064958</v>
      </c>
      <c r="Y17" s="6">
        <f t="shared" si="4"/>
        <v>63876</v>
      </c>
      <c r="Z17" s="15">
        <f t="shared" si="5"/>
        <v>92.78368485271048</v>
      </c>
      <c r="AA17" s="16"/>
    </row>
    <row r="18" spans="1:27" s="5" customFormat="1" ht="27.75" customHeight="1">
      <c r="A18" s="64">
        <v>13</v>
      </c>
      <c r="B18" s="65" t="s">
        <v>20</v>
      </c>
      <c r="C18" s="66">
        <v>352161</v>
      </c>
      <c r="D18" s="25" t="s">
        <v>54</v>
      </c>
      <c r="E18" s="92" t="s">
        <v>64</v>
      </c>
      <c r="F18" s="60">
        <v>60326</v>
      </c>
      <c r="G18" s="61">
        <v>62671</v>
      </c>
      <c r="H18" s="89">
        <f t="shared" si="0"/>
        <v>-3.7417625376968613</v>
      </c>
      <c r="I18" s="67">
        <v>61180</v>
      </c>
      <c r="J18" s="94">
        <v>133.09</v>
      </c>
      <c r="K18" s="69">
        <f t="shared" si="6"/>
        <v>453.27222180479373</v>
      </c>
      <c r="L18" s="63">
        <v>16100</v>
      </c>
      <c r="M18" s="63">
        <v>17748</v>
      </c>
      <c r="N18" s="113">
        <v>3.3</v>
      </c>
      <c r="O18" s="113">
        <v>32.5</v>
      </c>
      <c r="P18" s="115">
        <v>64.2</v>
      </c>
      <c r="R18" s="2">
        <v>28774</v>
      </c>
      <c r="S18" s="2">
        <v>936</v>
      </c>
      <c r="T18" s="2">
        <v>9569</v>
      </c>
      <c r="U18" s="2">
        <v>18055</v>
      </c>
      <c r="V18" s="6">
        <f t="shared" si="1"/>
        <v>3.3</v>
      </c>
      <c r="W18" s="5">
        <f t="shared" si="2"/>
        <v>33.3</v>
      </c>
      <c r="X18" s="6">
        <f t="shared" si="3"/>
        <v>62.74761937860569</v>
      </c>
      <c r="Y18" s="6">
        <f t="shared" si="4"/>
        <v>27624</v>
      </c>
      <c r="Z18" s="15">
        <f t="shared" si="5"/>
        <v>96.00333634531174</v>
      </c>
      <c r="AA18" s="16"/>
    </row>
    <row r="19" spans="1:27" s="5" customFormat="1" ht="27.75" customHeight="1">
      <c r="A19" s="104" t="s">
        <v>42</v>
      </c>
      <c r="B19" s="105"/>
      <c r="C19" s="26"/>
      <c r="D19" s="26"/>
      <c r="E19" s="26"/>
      <c r="F19" s="77">
        <f>F6+F7+F8+F9+F10+F11+F12+F13+F14+F15+F16+F17+F18</f>
        <v>1289433</v>
      </c>
      <c r="G19" s="78">
        <f>G6+G7+G8+G9+G10+G11+G12+G13+G14+G15+G16+G17+G18</f>
        <v>1346864</v>
      </c>
      <c r="H19" s="90">
        <f t="shared" si="0"/>
        <v>-4.264053386236473</v>
      </c>
      <c r="I19" s="78">
        <f>SUM(I6:I18)</f>
        <v>1295625</v>
      </c>
      <c r="J19" s="97">
        <v>5728.24</v>
      </c>
      <c r="K19" s="79">
        <f t="shared" si="6"/>
        <v>225.1010781671159</v>
      </c>
      <c r="L19" s="80">
        <f>L6+L7+L8+L9+L10+L11+L12+L13+L14+L15+L16+L17+L18</f>
        <v>683695</v>
      </c>
      <c r="M19" s="78">
        <f>M6+M7+M8+M9+M10+M11+M12+M13+M14+M15+M16+M17+M18</f>
        <v>691421</v>
      </c>
      <c r="N19" s="117">
        <v>4.6</v>
      </c>
      <c r="O19" s="117">
        <v>26.2</v>
      </c>
      <c r="P19" s="118">
        <v>69.2</v>
      </c>
      <c r="R19" s="2">
        <f>SUM(R6:R18)</f>
        <v>638658</v>
      </c>
      <c r="S19" s="2">
        <f>SUM(S6:S18)</f>
        <v>32452</v>
      </c>
      <c r="T19" s="2">
        <f>SUM(T6:T18)</f>
        <v>167321</v>
      </c>
      <c r="U19" s="2">
        <f>SUM(U6:U18)</f>
        <v>425084</v>
      </c>
      <c r="V19" s="6">
        <f t="shared" si="1"/>
        <v>5.1</v>
      </c>
      <c r="W19" s="5">
        <f t="shared" si="2"/>
        <v>26.2</v>
      </c>
      <c r="X19" s="6">
        <f t="shared" si="3"/>
        <v>66.55894077894585</v>
      </c>
      <c r="Y19" s="6">
        <f t="shared" si="4"/>
        <v>592405</v>
      </c>
      <c r="Z19" s="15">
        <f t="shared" si="5"/>
        <v>92.75778272565285</v>
      </c>
      <c r="AA19" s="16"/>
    </row>
    <row r="20" spans="1:27" s="5" customFormat="1" ht="27.75" customHeight="1">
      <c r="A20" s="56">
        <v>1</v>
      </c>
      <c r="B20" s="57" t="s">
        <v>21</v>
      </c>
      <c r="C20" s="66">
        <v>353051</v>
      </c>
      <c r="D20" s="24" t="s">
        <v>56</v>
      </c>
      <c r="E20" s="59" t="s">
        <v>68</v>
      </c>
      <c r="F20" s="60">
        <v>14798</v>
      </c>
      <c r="G20" s="61">
        <v>17199</v>
      </c>
      <c r="H20" s="88">
        <f t="shared" si="0"/>
        <v>-13.96011396011396</v>
      </c>
      <c r="I20" s="61">
        <v>15038</v>
      </c>
      <c r="J20" s="98">
        <v>138.09</v>
      </c>
      <c r="K20" s="69">
        <f t="shared" si="6"/>
        <v>107.16199579984068</v>
      </c>
      <c r="L20" s="102"/>
      <c r="M20" s="81"/>
      <c r="N20" s="113">
        <v>23.4</v>
      </c>
      <c r="O20" s="113">
        <v>14.8</v>
      </c>
      <c r="P20" s="115">
        <v>61.8</v>
      </c>
      <c r="R20" s="2">
        <v>7730</v>
      </c>
      <c r="S20" s="2">
        <v>1917</v>
      </c>
      <c r="T20" s="2">
        <v>1190</v>
      </c>
      <c r="U20" s="2">
        <v>4596</v>
      </c>
      <c r="V20" s="6">
        <f t="shared" si="1"/>
        <v>24.8</v>
      </c>
      <c r="W20" s="5">
        <f t="shared" si="2"/>
        <v>15.4</v>
      </c>
      <c r="X20" s="6">
        <f aca="true" t="shared" si="7" ref="X20:X25">U20/R20*100</f>
        <v>59.45666235446313</v>
      </c>
      <c r="Y20" s="6">
        <f aca="true" t="shared" si="8" ref="Y20:Y25">T20+U20</f>
        <v>5786</v>
      </c>
      <c r="Z20" s="15">
        <f aca="true" t="shared" si="9" ref="Z20:Z25">Y20/R20*100</f>
        <v>74.85122897800777</v>
      </c>
      <c r="AA20" s="16"/>
    </row>
    <row r="21" spans="1:27" s="5" customFormat="1" ht="27.75" customHeight="1">
      <c r="A21" s="64">
        <v>2</v>
      </c>
      <c r="B21" s="65" t="s">
        <v>37</v>
      </c>
      <c r="C21" s="66">
        <v>353213</v>
      </c>
      <c r="D21" s="25" t="s">
        <v>57</v>
      </c>
      <c r="E21" s="92" t="s">
        <v>69</v>
      </c>
      <c r="F21" s="70">
        <v>6034</v>
      </c>
      <c r="G21" s="67">
        <v>6285</v>
      </c>
      <c r="H21" s="88">
        <f t="shared" si="0"/>
        <v>-3.9936356404136832</v>
      </c>
      <c r="I21" s="67">
        <v>6122</v>
      </c>
      <c r="J21" s="99">
        <v>10.58</v>
      </c>
      <c r="K21" s="69">
        <f t="shared" si="6"/>
        <v>570.3213610586012</v>
      </c>
      <c r="L21" s="101"/>
      <c r="M21" s="71"/>
      <c r="N21" s="113">
        <v>0.5</v>
      </c>
      <c r="O21" s="113">
        <v>39.1</v>
      </c>
      <c r="P21" s="115">
        <v>60.4</v>
      </c>
      <c r="R21" s="2">
        <v>2908</v>
      </c>
      <c r="S21" s="2">
        <v>22</v>
      </c>
      <c r="T21" s="2">
        <v>1154</v>
      </c>
      <c r="U21" s="2">
        <v>1690</v>
      </c>
      <c r="V21" s="6">
        <f aca="true" t="shared" si="10" ref="V21:V27">ROUND(S21/R21*100,1)</f>
        <v>0.8</v>
      </c>
      <c r="W21" s="5">
        <f aca="true" t="shared" si="11" ref="W21:W27">ROUND(T21/R21*100,1)</f>
        <v>39.7</v>
      </c>
      <c r="X21" s="6">
        <f t="shared" si="7"/>
        <v>58.115543328748274</v>
      </c>
      <c r="Y21" s="6">
        <f t="shared" si="8"/>
        <v>2844</v>
      </c>
      <c r="Z21" s="15">
        <f t="shared" si="9"/>
        <v>97.79917469050893</v>
      </c>
      <c r="AA21" s="16"/>
    </row>
    <row r="22" spans="1:27" s="5" customFormat="1" ht="27.75" customHeight="1">
      <c r="A22" s="64">
        <v>3</v>
      </c>
      <c r="B22" s="65" t="s">
        <v>38</v>
      </c>
      <c r="C22" s="66">
        <v>353418</v>
      </c>
      <c r="D22" s="25" t="s">
        <v>56</v>
      </c>
      <c r="E22" s="92" t="s">
        <v>70</v>
      </c>
      <c r="F22" s="70">
        <v>2342</v>
      </c>
      <c r="G22" s="67">
        <v>2803</v>
      </c>
      <c r="H22" s="88">
        <f t="shared" si="0"/>
        <v>-16.446664288262575</v>
      </c>
      <c r="I22" s="67">
        <v>2565</v>
      </c>
      <c r="J22" s="99">
        <v>34.69</v>
      </c>
      <c r="K22" s="69">
        <f t="shared" si="6"/>
        <v>67.51225136927069</v>
      </c>
      <c r="L22" s="101"/>
      <c r="M22" s="71"/>
      <c r="N22" s="113">
        <v>17.9</v>
      </c>
      <c r="O22" s="113">
        <v>19</v>
      </c>
      <c r="P22" s="115">
        <v>63.1</v>
      </c>
      <c r="R22" s="2">
        <v>1363</v>
      </c>
      <c r="S22" s="2">
        <v>264</v>
      </c>
      <c r="T22" s="2">
        <v>270</v>
      </c>
      <c r="U22" s="2">
        <v>828</v>
      </c>
      <c r="V22" s="6">
        <f t="shared" si="10"/>
        <v>19.4</v>
      </c>
      <c r="W22" s="5">
        <f t="shared" si="11"/>
        <v>19.8</v>
      </c>
      <c r="X22" s="6">
        <f t="shared" si="7"/>
        <v>60.748349229640496</v>
      </c>
      <c r="Y22" s="6">
        <f t="shared" si="8"/>
        <v>1098</v>
      </c>
      <c r="Z22" s="15">
        <f t="shared" si="9"/>
        <v>80.55759354365371</v>
      </c>
      <c r="AA22" s="16"/>
    </row>
    <row r="23" spans="1:27" s="5" customFormat="1" ht="27.75" customHeight="1">
      <c r="A23" s="64">
        <v>4</v>
      </c>
      <c r="B23" s="65" t="s">
        <v>39</v>
      </c>
      <c r="C23" s="66">
        <v>353434</v>
      </c>
      <c r="D23" s="25" t="s">
        <v>58</v>
      </c>
      <c r="E23" s="92" t="s">
        <v>73</v>
      </c>
      <c r="F23" s="70">
        <v>14483</v>
      </c>
      <c r="G23" s="67">
        <v>15317</v>
      </c>
      <c r="H23" s="88">
        <f t="shared" si="0"/>
        <v>-5.4449304694130705</v>
      </c>
      <c r="I23" s="67">
        <v>14891</v>
      </c>
      <c r="J23" s="99">
        <v>50.42</v>
      </c>
      <c r="K23" s="69">
        <f t="shared" si="6"/>
        <v>287.2471241570805</v>
      </c>
      <c r="L23" s="101"/>
      <c r="M23" s="71"/>
      <c r="N23" s="113">
        <v>5.3</v>
      </c>
      <c r="O23" s="113">
        <v>31</v>
      </c>
      <c r="P23" s="115">
        <v>63.7</v>
      </c>
      <c r="R23" s="2">
        <v>7333</v>
      </c>
      <c r="S23" s="2">
        <v>495</v>
      </c>
      <c r="T23" s="2">
        <v>2409</v>
      </c>
      <c r="U23" s="2">
        <v>4385</v>
      </c>
      <c r="V23" s="6">
        <f t="shared" si="10"/>
        <v>6.8</v>
      </c>
      <c r="W23" s="5">
        <f t="shared" si="11"/>
        <v>32.9</v>
      </c>
      <c r="X23" s="6">
        <f t="shared" si="7"/>
        <v>59.7981726442111</v>
      </c>
      <c r="Y23" s="6">
        <f t="shared" si="8"/>
        <v>6794</v>
      </c>
      <c r="Z23" s="15">
        <f t="shared" si="9"/>
        <v>92.64966589390427</v>
      </c>
      <c r="AA23" s="16"/>
    </row>
    <row r="24" spans="1:27" s="5" customFormat="1" ht="27.75" customHeight="1">
      <c r="A24" s="64">
        <v>5</v>
      </c>
      <c r="B24" s="65" t="s">
        <v>40</v>
      </c>
      <c r="C24" s="66">
        <v>353442</v>
      </c>
      <c r="D24" s="25" t="s">
        <v>58</v>
      </c>
      <c r="E24" s="92" t="s">
        <v>63</v>
      </c>
      <c r="F24" s="70">
        <v>11914</v>
      </c>
      <c r="G24" s="67">
        <v>12798</v>
      </c>
      <c r="H24" s="88">
        <f t="shared" si="0"/>
        <v>-6.907329270198469</v>
      </c>
      <c r="I24" s="67">
        <v>11561</v>
      </c>
      <c r="J24" s="99">
        <v>34.59</v>
      </c>
      <c r="K24" s="69">
        <f t="shared" si="6"/>
        <v>344.43480774790396</v>
      </c>
      <c r="L24" s="101"/>
      <c r="M24" s="71"/>
      <c r="N24" s="113">
        <v>5.8</v>
      </c>
      <c r="O24" s="113">
        <v>27.6</v>
      </c>
      <c r="P24" s="115">
        <v>66.6</v>
      </c>
      <c r="R24" s="2">
        <v>5699</v>
      </c>
      <c r="S24" s="2">
        <v>329</v>
      </c>
      <c r="T24" s="2">
        <v>1706</v>
      </c>
      <c r="U24" s="2">
        <v>3576</v>
      </c>
      <c r="V24" s="6">
        <f t="shared" si="10"/>
        <v>5.8</v>
      </c>
      <c r="W24" s="5">
        <f t="shared" si="11"/>
        <v>29.9</v>
      </c>
      <c r="X24" s="6">
        <f t="shared" si="7"/>
        <v>62.74785050008773</v>
      </c>
      <c r="Y24" s="6">
        <f t="shared" si="8"/>
        <v>5282</v>
      </c>
      <c r="Z24" s="15">
        <f t="shared" si="9"/>
        <v>92.6829268292683</v>
      </c>
      <c r="AA24" s="16"/>
    </row>
    <row r="25" spans="1:27" s="5" customFormat="1" ht="27.75" customHeight="1">
      <c r="A25" s="64">
        <v>6</v>
      </c>
      <c r="B25" s="65" t="s">
        <v>41</v>
      </c>
      <c r="C25" s="66">
        <v>355020</v>
      </c>
      <c r="D25" s="25" t="s">
        <v>56</v>
      </c>
      <c r="E25" s="92" t="s">
        <v>71</v>
      </c>
      <c r="F25" s="70">
        <v>3055</v>
      </c>
      <c r="G25" s="67">
        <v>3463</v>
      </c>
      <c r="H25" s="88">
        <f t="shared" si="0"/>
        <v>-11.781692174415246</v>
      </c>
      <c r="I25" s="67">
        <v>3159</v>
      </c>
      <c r="J25" s="99">
        <v>115.95</v>
      </c>
      <c r="K25" s="69">
        <f t="shared" si="6"/>
        <v>26.347563605002154</v>
      </c>
      <c r="L25" s="101"/>
      <c r="M25" s="71"/>
      <c r="N25" s="113">
        <v>26.6</v>
      </c>
      <c r="O25" s="113">
        <v>21.8</v>
      </c>
      <c r="P25" s="115">
        <v>51.5</v>
      </c>
      <c r="R25" s="2">
        <v>1798</v>
      </c>
      <c r="S25" s="2">
        <v>496</v>
      </c>
      <c r="T25" s="2">
        <v>407</v>
      </c>
      <c r="U25" s="2">
        <v>891</v>
      </c>
      <c r="V25" s="6">
        <f t="shared" si="10"/>
        <v>27.6</v>
      </c>
      <c r="W25" s="5">
        <f t="shared" si="11"/>
        <v>22.6</v>
      </c>
      <c r="X25" s="6">
        <f t="shared" si="7"/>
        <v>49.55506117908788</v>
      </c>
      <c r="Y25" s="6">
        <f t="shared" si="8"/>
        <v>1298</v>
      </c>
      <c r="Z25" s="15">
        <f t="shared" si="9"/>
        <v>72.19132369299221</v>
      </c>
      <c r="AA25" s="16"/>
    </row>
    <row r="26" spans="1:27" s="5" customFormat="1" ht="27.75" customHeight="1">
      <c r="A26" s="104" t="s">
        <v>23</v>
      </c>
      <c r="B26" s="105"/>
      <c r="C26" s="82"/>
      <c r="D26" s="26"/>
      <c r="E26" s="26"/>
      <c r="F26" s="77">
        <f>SUM(F20:F25)</f>
        <v>52626</v>
      </c>
      <c r="G26" s="78">
        <f>SUM(G20:G25)</f>
        <v>57865</v>
      </c>
      <c r="H26" s="90">
        <f t="shared" si="0"/>
        <v>-9.053832195627756</v>
      </c>
      <c r="I26" s="78">
        <f>SUM(I20:I25)</f>
        <v>53336</v>
      </c>
      <c r="J26" s="97">
        <v>384.31</v>
      </c>
      <c r="K26" s="83">
        <f t="shared" si="6"/>
        <v>136.93632744399054</v>
      </c>
      <c r="L26" s="80">
        <f>SUM(L20:L25)</f>
        <v>0</v>
      </c>
      <c r="M26" s="80">
        <f>SUM(M20:M25)</f>
        <v>0</v>
      </c>
      <c r="N26" s="117">
        <v>11.9</v>
      </c>
      <c r="O26" s="117">
        <v>25.5</v>
      </c>
      <c r="P26" s="118">
        <v>62.6</v>
      </c>
      <c r="R26" s="2">
        <f>SUM(R20:R25)</f>
        <v>26831</v>
      </c>
      <c r="S26" s="2">
        <f>SUM(S20:S25)</f>
        <v>3523</v>
      </c>
      <c r="T26" s="2">
        <f>SUM(T20:T25)</f>
        <v>7136</v>
      </c>
      <c r="U26" s="2">
        <f>SUM(U20:U25)</f>
        <v>15966</v>
      </c>
      <c r="V26" s="6">
        <f>ROUND(S26/R26*100,1)</f>
        <v>13.1</v>
      </c>
      <c r="W26" s="5">
        <f>ROUND(T26/R26*100,1)</f>
        <v>26.6</v>
      </c>
      <c r="X26" s="6">
        <f>U26/R26*100</f>
        <v>59.50579553501547</v>
      </c>
      <c r="Y26" s="6">
        <f>T26+U26</f>
        <v>23102</v>
      </c>
      <c r="Z26" s="15">
        <f>Y26/R26*100</f>
        <v>86.10189705937162</v>
      </c>
      <c r="AA26" s="16"/>
    </row>
    <row r="27" spans="1:27" s="5" customFormat="1" ht="27.75" customHeight="1">
      <c r="A27" s="104" t="s">
        <v>18</v>
      </c>
      <c r="B27" s="105"/>
      <c r="C27" s="51"/>
      <c r="D27" s="23"/>
      <c r="E27" s="23"/>
      <c r="F27" s="84">
        <f>F19+F26</f>
        <v>1342059</v>
      </c>
      <c r="G27" s="85">
        <f>G19+G26</f>
        <v>1404729</v>
      </c>
      <c r="H27" s="91">
        <f t="shared" si="0"/>
        <v>-4.461358738945377</v>
      </c>
      <c r="I27" s="85">
        <f>I19+I26</f>
        <v>1348961</v>
      </c>
      <c r="J27" s="100">
        <v>6112.55</v>
      </c>
      <c r="K27" s="86">
        <f t="shared" si="6"/>
        <v>219.5579586261053</v>
      </c>
      <c r="L27" s="103">
        <f>L19+L26</f>
        <v>683695</v>
      </c>
      <c r="M27" s="85">
        <f>M19+M26</f>
        <v>691421</v>
      </c>
      <c r="N27" s="119">
        <v>4.9</v>
      </c>
      <c r="O27" s="119">
        <v>26.1</v>
      </c>
      <c r="P27" s="120">
        <v>69</v>
      </c>
      <c r="R27" s="2">
        <f>R19+R26</f>
        <v>665489</v>
      </c>
      <c r="S27" s="2">
        <f>S19+S26</f>
        <v>35975</v>
      </c>
      <c r="T27" s="2">
        <f>T19+T26</f>
        <v>174457</v>
      </c>
      <c r="U27" s="2">
        <f>U19+U26</f>
        <v>441050</v>
      </c>
      <c r="V27" s="6">
        <f t="shared" si="10"/>
        <v>5.4</v>
      </c>
      <c r="W27" s="5">
        <f t="shared" si="11"/>
        <v>26.2</v>
      </c>
      <c r="X27" s="6">
        <f>U27/R27*100</f>
        <v>66.27457403503288</v>
      </c>
      <c r="Y27" s="6">
        <f>T27+U27</f>
        <v>615507</v>
      </c>
      <c r="Z27" s="15">
        <f>Y27/R27*100</f>
        <v>92.48943258265726</v>
      </c>
      <c r="AA27" s="16"/>
    </row>
    <row r="28" spans="1:26" s="5" customFormat="1" ht="7.5" customHeight="1">
      <c r="A28" s="17"/>
      <c r="B28" s="17"/>
      <c r="C28" s="27"/>
      <c r="D28" s="17"/>
      <c r="E28" s="17"/>
      <c r="F28" s="28"/>
      <c r="G28" s="29"/>
      <c r="H28" s="30"/>
      <c r="I28" s="29"/>
      <c r="J28" s="31"/>
      <c r="K28" s="32"/>
      <c r="L28" s="29"/>
      <c r="M28" s="29"/>
      <c r="N28" s="18"/>
      <c r="O28" s="18"/>
      <c r="P28" s="18"/>
      <c r="R28" s="2"/>
      <c r="S28" s="2"/>
      <c r="T28" s="2"/>
      <c r="X28" s="6"/>
      <c r="Y28" s="6"/>
      <c r="Z28" s="6"/>
    </row>
    <row r="29" spans="1:26" s="5" customFormat="1" ht="15" customHeight="1">
      <c r="A29" s="33" t="s">
        <v>78</v>
      </c>
      <c r="F29" s="34"/>
      <c r="G29" s="35"/>
      <c r="N29" s="19"/>
      <c r="O29" s="19"/>
      <c r="P29" s="19"/>
      <c r="R29" s="2"/>
      <c r="S29" s="2"/>
      <c r="T29" s="2"/>
      <c r="X29" s="6"/>
      <c r="Y29" s="6"/>
      <c r="Z29" s="6"/>
    </row>
    <row r="30" spans="1:26" s="5" customFormat="1" ht="15" customHeight="1">
      <c r="A30" s="5" t="s">
        <v>19</v>
      </c>
      <c r="F30" s="34"/>
      <c r="N30" s="19"/>
      <c r="O30" s="19"/>
      <c r="P30" s="19"/>
      <c r="R30" s="2"/>
      <c r="S30" s="2"/>
      <c r="T30" s="2"/>
      <c r="X30" s="6"/>
      <c r="Y30" s="6"/>
      <c r="Z30" s="6"/>
    </row>
    <row r="31" spans="6:26" s="8" customFormat="1" ht="12">
      <c r="F31" s="36"/>
      <c r="N31" s="9"/>
      <c r="O31" s="9"/>
      <c r="P31" s="9"/>
      <c r="R31" s="10"/>
      <c r="S31" s="10"/>
      <c r="T31" s="10"/>
      <c r="U31" s="11"/>
      <c r="V31" s="11"/>
      <c r="W31" s="11"/>
      <c r="X31" s="12"/>
      <c r="Y31" s="12"/>
      <c r="Z31" s="12"/>
    </row>
    <row r="32" spans="6:26" s="8" customFormat="1" ht="12">
      <c r="F32" s="36"/>
      <c r="N32" s="9"/>
      <c r="O32" s="9"/>
      <c r="P32" s="9"/>
      <c r="R32" s="10"/>
      <c r="S32" s="10"/>
      <c r="T32" s="10"/>
      <c r="U32" s="11"/>
      <c r="V32" s="11"/>
      <c r="W32" s="11"/>
      <c r="X32" s="12"/>
      <c r="Y32" s="12"/>
      <c r="Z32" s="12"/>
    </row>
    <row r="33" spans="24:26" ht="12">
      <c r="X33" s="6"/>
      <c r="Y33" s="6"/>
      <c r="Z33" s="6"/>
    </row>
    <row r="34" spans="24:26" ht="12">
      <c r="X34" s="6"/>
      <c r="Y34" s="6"/>
      <c r="Z34" s="6"/>
    </row>
    <row r="35" spans="24:26" ht="12">
      <c r="X35" s="6"/>
      <c r="Y35" s="6"/>
      <c r="Z35" s="6"/>
    </row>
    <row r="36" spans="24:26" ht="12">
      <c r="X36" s="6"/>
      <c r="Y36" s="6"/>
      <c r="Z36" s="6"/>
    </row>
    <row r="37" spans="24:26" ht="12">
      <c r="X37" s="6"/>
      <c r="Y37" s="6"/>
      <c r="Z37" s="6"/>
    </row>
    <row r="38" spans="24:26" ht="12">
      <c r="X38" s="6"/>
      <c r="Y38" s="6"/>
      <c r="Z38" s="6"/>
    </row>
    <row r="39" spans="24:26" ht="12">
      <c r="X39" s="6"/>
      <c r="Y39" s="6"/>
      <c r="Z39" s="6"/>
    </row>
    <row r="40" spans="24:26" ht="12">
      <c r="X40" s="6"/>
      <c r="Y40" s="6"/>
      <c r="Z40" s="6"/>
    </row>
    <row r="41" spans="24:26" ht="12">
      <c r="X41" s="6"/>
      <c r="Y41" s="6"/>
      <c r="Z41" s="6"/>
    </row>
    <row r="42" spans="24:26" ht="12">
      <c r="X42" s="6"/>
      <c r="Y42" s="6"/>
      <c r="Z42" s="6"/>
    </row>
    <row r="43" spans="24:26" ht="12">
      <c r="X43" s="6"/>
      <c r="Y43" s="6"/>
      <c r="Z43" s="6"/>
    </row>
    <row r="44" spans="24:26" ht="12">
      <c r="X44" s="6"/>
      <c r="Y44" s="6"/>
      <c r="Z44" s="6"/>
    </row>
    <row r="45" spans="24:26" ht="12">
      <c r="X45" s="6"/>
      <c r="Y45" s="6"/>
      <c r="Z45" s="6"/>
    </row>
    <row r="46" spans="24:26" ht="12">
      <c r="X46" s="6"/>
      <c r="Y46" s="6"/>
      <c r="Z46" s="6"/>
    </row>
    <row r="47" spans="24:26" ht="12">
      <c r="X47" s="6"/>
      <c r="Y47" s="6"/>
      <c r="Z47" s="6"/>
    </row>
    <row r="48" spans="24:26" ht="12">
      <c r="X48" s="6"/>
      <c r="Y48" s="6"/>
      <c r="Z48" s="6"/>
    </row>
    <row r="49" spans="24:26" ht="12">
      <c r="X49" s="6"/>
      <c r="Y49" s="6"/>
      <c r="Z49" s="6"/>
    </row>
    <row r="50" spans="24:26" ht="12">
      <c r="X50" s="6"/>
      <c r="Y50" s="6"/>
      <c r="Z50" s="6"/>
    </row>
    <row r="51" spans="24:26" ht="12">
      <c r="X51" s="6"/>
      <c r="Y51" s="6"/>
      <c r="Z51" s="6"/>
    </row>
    <row r="52" spans="24:26" ht="12">
      <c r="X52" s="6"/>
      <c r="Y52" s="6"/>
      <c r="Z52" s="6"/>
    </row>
    <row r="53" spans="24:26" ht="12">
      <c r="X53" s="6"/>
      <c r="Y53" s="6"/>
      <c r="Z53" s="6"/>
    </row>
    <row r="54" spans="24:26" ht="12">
      <c r="X54" s="6"/>
      <c r="Y54" s="6"/>
      <c r="Z54" s="6"/>
    </row>
    <row r="55" spans="24:26" ht="12">
      <c r="X55" s="6"/>
      <c r="Y55" s="6"/>
      <c r="Z55" s="6"/>
    </row>
    <row r="56" spans="24:26" ht="12">
      <c r="X56" s="6"/>
      <c r="Y56" s="6"/>
      <c r="Z56" s="6"/>
    </row>
    <row r="57" spans="24:26" ht="12">
      <c r="X57" s="6"/>
      <c r="Y57" s="6"/>
      <c r="Z57" s="6"/>
    </row>
    <row r="58" spans="24:26" ht="12">
      <c r="X58" s="6"/>
      <c r="Y58" s="6"/>
      <c r="Z58" s="6"/>
    </row>
    <row r="59" spans="24:26" ht="12">
      <c r="X59" s="6"/>
      <c r="Y59" s="6"/>
      <c r="Z59" s="6"/>
    </row>
    <row r="60" spans="24:26" ht="12">
      <c r="X60" s="6"/>
      <c r="Y60" s="6"/>
      <c r="Z60" s="6"/>
    </row>
    <row r="61" spans="24:26" ht="12">
      <c r="X61" s="6"/>
      <c r="Y61" s="6"/>
      <c r="Z61" s="6"/>
    </row>
    <row r="62" spans="24:26" ht="12">
      <c r="X62" s="6"/>
      <c r="Y62" s="6"/>
      <c r="Z62" s="6"/>
    </row>
    <row r="63" spans="24:26" ht="12">
      <c r="X63" s="6"/>
      <c r="Y63" s="6"/>
      <c r="Z63" s="6"/>
    </row>
    <row r="64" spans="24:26" ht="12">
      <c r="X64" s="6"/>
      <c r="Y64" s="6"/>
      <c r="Z64" s="6"/>
    </row>
    <row r="65" spans="24:26" ht="12">
      <c r="X65" s="6"/>
      <c r="Y65" s="6"/>
      <c r="Z65" s="6"/>
    </row>
    <row r="66" spans="24:26" ht="12">
      <c r="X66" s="6"/>
      <c r="Y66" s="6"/>
      <c r="Z66" s="6"/>
    </row>
    <row r="67" spans="24:26" ht="12">
      <c r="X67" s="6"/>
      <c r="Y67" s="6"/>
      <c r="Z67" s="6"/>
    </row>
    <row r="68" spans="24:26" ht="12">
      <c r="X68" s="6"/>
      <c r="Y68" s="6"/>
      <c r="Z68" s="6"/>
    </row>
    <row r="69" spans="24:26" ht="12">
      <c r="X69" s="6"/>
      <c r="Y69" s="6"/>
      <c r="Z69" s="6"/>
    </row>
    <row r="70" spans="24:26" ht="12">
      <c r="X70" s="6"/>
      <c r="Y70" s="6"/>
      <c r="Z70" s="6"/>
    </row>
    <row r="71" spans="24:26" ht="12">
      <c r="X71" s="6"/>
      <c r="Y71" s="6"/>
      <c r="Z71" s="6"/>
    </row>
    <row r="72" spans="24:26" ht="12">
      <c r="X72" s="6"/>
      <c r="Y72" s="6"/>
      <c r="Z72" s="6"/>
    </row>
    <row r="73" spans="24:26" ht="12">
      <c r="X73" s="6"/>
      <c r="Y73" s="6"/>
      <c r="Z73" s="6"/>
    </row>
    <row r="74" spans="24:26" ht="12">
      <c r="X74" s="6"/>
      <c r="Y74" s="6"/>
      <c r="Z74" s="6"/>
    </row>
    <row r="75" spans="24:26" ht="12">
      <c r="X75" s="6"/>
      <c r="Y75" s="6"/>
      <c r="Z75" s="6"/>
    </row>
    <row r="76" spans="24:26" ht="12">
      <c r="X76" s="6"/>
      <c r="Y76" s="6"/>
      <c r="Z76" s="6"/>
    </row>
    <row r="77" spans="24:26" ht="12">
      <c r="X77" s="6"/>
      <c r="Y77" s="6"/>
      <c r="Z77" s="6"/>
    </row>
    <row r="78" spans="24:26" ht="12">
      <c r="X78" s="6"/>
      <c r="Y78" s="6"/>
      <c r="Z78" s="6"/>
    </row>
    <row r="79" spans="24:26" ht="12">
      <c r="X79" s="6"/>
      <c r="Y79" s="6"/>
      <c r="Z79" s="6"/>
    </row>
    <row r="80" spans="24:26" ht="12">
      <c r="X80" s="6"/>
      <c r="Y80" s="6"/>
      <c r="Z80" s="6"/>
    </row>
    <row r="81" spans="24:26" ht="12">
      <c r="X81" s="6"/>
      <c r="Y81" s="6"/>
      <c r="Z81" s="6"/>
    </row>
    <row r="82" spans="24:26" ht="12">
      <c r="X82" s="6"/>
      <c r="Y82" s="6"/>
      <c r="Z82" s="6"/>
    </row>
    <row r="83" spans="24:26" ht="12">
      <c r="X83" s="6"/>
      <c r="Y83" s="6"/>
      <c r="Z83" s="6"/>
    </row>
    <row r="84" spans="24:26" ht="12">
      <c r="X84" s="6"/>
      <c r="Y84" s="6"/>
      <c r="Z84" s="6"/>
    </row>
    <row r="85" spans="24:26" ht="12">
      <c r="X85" s="6"/>
      <c r="Y85" s="6"/>
      <c r="Z85" s="6"/>
    </row>
    <row r="86" spans="24:26" ht="12">
      <c r="X86" s="6"/>
      <c r="Y86" s="6"/>
      <c r="Z86" s="6"/>
    </row>
    <row r="87" spans="24:26" ht="12">
      <c r="X87" s="6"/>
      <c r="Y87" s="6"/>
      <c r="Z87" s="6"/>
    </row>
    <row r="88" spans="24:26" ht="12">
      <c r="X88" s="6"/>
      <c r="Y88" s="6"/>
      <c r="Z88" s="6"/>
    </row>
    <row r="89" spans="24:26" ht="12">
      <c r="X89" s="6"/>
      <c r="Y89" s="6"/>
      <c r="Z89" s="6"/>
    </row>
    <row r="90" spans="24:26" ht="12">
      <c r="X90" s="6"/>
      <c r="Y90" s="6"/>
      <c r="Z90" s="6"/>
    </row>
    <row r="91" spans="24:26" ht="12">
      <c r="X91" s="6"/>
      <c r="Y91" s="6"/>
      <c r="Z91" s="6"/>
    </row>
    <row r="92" spans="24:26" ht="12">
      <c r="X92" s="6"/>
      <c r="Y92" s="6"/>
      <c r="Z92" s="6"/>
    </row>
    <row r="93" spans="24:26" ht="12">
      <c r="X93" s="6"/>
      <c r="Y93" s="6"/>
      <c r="Z93" s="6"/>
    </row>
    <row r="94" spans="24:26" ht="12">
      <c r="X94" s="6"/>
      <c r="Y94" s="6"/>
      <c r="Z94" s="6"/>
    </row>
    <row r="95" spans="24:26" ht="12">
      <c r="X95" s="6"/>
      <c r="Y95" s="6"/>
      <c r="Z95" s="6"/>
    </row>
    <row r="96" spans="24:26" ht="12">
      <c r="X96" s="6"/>
      <c r="Y96" s="6"/>
      <c r="Z96" s="6"/>
    </row>
    <row r="97" spans="24:26" ht="12">
      <c r="X97" s="6"/>
      <c r="Y97" s="6"/>
      <c r="Z97" s="6"/>
    </row>
    <row r="98" spans="24:26" ht="12">
      <c r="X98" s="6"/>
      <c r="Y98" s="6"/>
      <c r="Z98" s="6"/>
    </row>
    <row r="99" spans="24:26" ht="12">
      <c r="X99" s="6"/>
      <c r="Y99" s="6"/>
      <c r="Z99" s="6"/>
    </row>
    <row r="100" spans="24:26" ht="12">
      <c r="X100" s="6"/>
      <c r="Y100" s="6"/>
      <c r="Z100" s="6"/>
    </row>
    <row r="101" spans="24:26" ht="12">
      <c r="X101" s="6"/>
      <c r="Y101" s="6"/>
      <c r="Z101" s="6"/>
    </row>
    <row r="102" spans="24:26" ht="12">
      <c r="X102" s="6"/>
      <c r="Y102" s="6"/>
      <c r="Z102" s="6"/>
    </row>
    <row r="103" spans="24:26" ht="12">
      <c r="X103" s="6"/>
      <c r="Y103" s="6"/>
      <c r="Z103" s="6"/>
    </row>
    <row r="104" spans="24:26" ht="12">
      <c r="X104" s="6"/>
      <c r="Y104" s="6"/>
      <c r="Z104" s="6"/>
    </row>
    <row r="105" spans="24:26" ht="12">
      <c r="X105" s="6"/>
      <c r="Y105" s="6"/>
      <c r="Z105" s="6"/>
    </row>
    <row r="106" spans="24:26" ht="12">
      <c r="X106" s="6"/>
      <c r="Y106" s="6"/>
      <c r="Z106" s="6"/>
    </row>
    <row r="107" spans="24:26" ht="12">
      <c r="X107" s="6"/>
      <c r="Y107" s="6"/>
      <c r="Z107" s="6"/>
    </row>
    <row r="108" spans="24:26" ht="12">
      <c r="X108" s="6"/>
      <c r="Y108" s="6"/>
      <c r="Z108" s="6"/>
    </row>
    <row r="109" spans="24:26" ht="12">
      <c r="X109" s="6"/>
      <c r="Y109" s="6"/>
      <c r="Z109" s="6"/>
    </row>
    <row r="110" spans="24:26" ht="12">
      <c r="X110" s="6"/>
      <c r="Y110" s="6"/>
      <c r="Z110" s="6"/>
    </row>
    <row r="111" spans="24:26" ht="12">
      <c r="X111" s="6"/>
      <c r="Y111" s="6"/>
      <c r="Z111" s="6"/>
    </row>
    <row r="112" spans="24:26" ht="12">
      <c r="X112" s="6"/>
      <c r="Y112" s="6"/>
      <c r="Z112" s="6"/>
    </row>
    <row r="113" spans="24:26" ht="12">
      <c r="X113" s="6"/>
      <c r="Y113" s="6"/>
      <c r="Z113" s="6"/>
    </row>
    <row r="114" spans="24:26" ht="12">
      <c r="X114" s="6"/>
      <c r="Y114" s="6"/>
      <c r="Z114" s="6"/>
    </row>
    <row r="115" spans="24:26" ht="12">
      <c r="X115" s="6"/>
      <c r="Y115" s="6"/>
      <c r="Z115" s="6"/>
    </row>
    <row r="116" spans="24:26" ht="12">
      <c r="X116" s="6"/>
      <c r="Y116" s="6"/>
      <c r="Z116" s="6"/>
    </row>
    <row r="117" spans="24:26" ht="12">
      <c r="X117" s="6"/>
      <c r="Y117" s="6"/>
      <c r="Z117" s="6"/>
    </row>
    <row r="118" spans="24:26" ht="12">
      <c r="X118" s="6"/>
      <c r="Y118" s="6"/>
      <c r="Z118" s="6"/>
    </row>
    <row r="119" spans="24:26" ht="12">
      <c r="X119" s="6"/>
      <c r="Y119" s="6"/>
      <c r="Z119" s="6"/>
    </row>
    <row r="120" spans="24:26" ht="12">
      <c r="X120" s="6"/>
      <c r="Y120" s="6"/>
      <c r="Z120" s="6"/>
    </row>
    <row r="121" spans="24:26" ht="12">
      <c r="X121" s="6"/>
      <c r="Y121" s="6"/>
      <c r="Z121" s="6"/>
    </row>
    <row r="122" spans="24:26" ht="12">
      <c r="X122" s="6"/>
      <c r="Y122" s="6"/>
      <c r="Z122" s="6"/>
    </row>
    <row r="123" spans="24:26" ht="12">
      <c r="X123" s="6"/>
      <c r="Y123" s="6"/>
      <c r="Z123" s="6"/>
    </row>
    <row r="124" spans="24:26" ht="12">
      <c r="X124" s="6"/>
      <c r="Y124" s="6"/>
      <c r="Z124" s="6"/>
    </row>
  </sheetData>
  <sheetProtection/>
  <mergeCells count="7">
    <mergeCell ref="A27:B27"/>
    <mergeCell ref="L1:M2"/>
    <mergeCell ref="F3:H3"/>
    <mergeCell ref="L3:M3"/>
    <mergeCell ref="N3:P3"/>
    <mergeCell ref="A19:B19"/>
    <mergeCell ref="A26:B2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2018-03-12T04:10:24Z</cp:lastPrinted>
  <dcterms:created xsi:type="dcterms:W3CDTF">2000-01-14T07:23:13Z</dcterms:created>
  <dcterms:modified xsi:type="dcterms:W3CDTF">2022-02-28T05:33:19Z</dcterms:modified>
  <cp:category/>
  <cp:version/>
  <cp:contentType/>
  <cp:contentStatus/>
</cp:coreProperties>
</file>