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share\H29\12-1 決算\13_財政状況資料集\02_2回目\03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<sst xmlns="http://schemas.openxmlformats.org/spreadsheetml/2006/main" count="1158" uniqueCount="644">
  <si>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</si>
  <si>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</si>
  <si>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</si>
  <si>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</si>
  <si>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</si>
  <si>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</si>
  <si>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</si>
  <si>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</si>
  <si>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</si>
  <si>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</si>
  <si>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</si>
  <si>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</si>
  <si>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</si>
  <si>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</si>
  <si>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</si>
  <si>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</si>
  <si>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</si>
  <si>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</si>
  <si>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</si>
  <si>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</si>
  <si>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</si>
  <si>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</si>
  <si>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</si>
  <si>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</si>
  <si>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</si>
  <si>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</si>
  <si>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</si>
  <si>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</si>
  <si>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</si>
  <si>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</si>
  <si>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</si>
  <si>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</si>
  <si>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</si>
  <si>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</si>
  <si>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</si>
  <si>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</si>
  <si>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</si>
  <si>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</si>
  <si>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</si>
  <si>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</si>
  <si>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</si>
  <si>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</si>
  <si>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</si>
  <si>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</si>
  <si>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</si>
  <si>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</si>
  <si>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</si>
  <si>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</si>
  <si>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</si>
  <si>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</si>
  <si>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</si>
  <si>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</si>
  <si>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</si>
  <si>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</si>
  <si>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</si>
  <si>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</si>
  <si>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</si>
  <si>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</si>
  <si>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</si>
  <si>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</si>
  <si>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</si>
  <si>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</si>
  <si>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</si>
  <si>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</si>
  <si>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</si>
  <si>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</si>
  <si>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</si>
  <si>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</si>
  <si>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</si>
  <si>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</si>
  <si>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</si>
  <si>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</si>
  <si>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</si>
  <si>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</si>
  <si>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</si>
  <si>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</si>
  <si>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</si>
  <si>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</si>
  <si>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</si>
  <si>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</si>
  <si>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</si>
  <si>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</si>
  <si>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</si>
  <si>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</si>
  <si>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</si>
  <si>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</si>
  <si>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</si>
  <si>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</si>
  <si>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</si>
  <si>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</si>
  <si>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</si>
  <si>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</si>
  <si>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</si>
  <si>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</si>
  <si>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</si>
  <si>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</si>
  <si>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</si>
  <si>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</si>
  <si>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</si>
  <si>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</si>
  <si>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</si>
  <si>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</si>
  <si>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</si>
  <si>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</si>
  <si>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</si>
  <si>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</si>
  <si>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</si>
  <si>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</si>
  <si>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</si>
  <si>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</si>
  <si>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</si>
  <si>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</si>
  <si>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</si>
  <si>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</si>
  <si>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</si>
  <si>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</si>
  <si>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</si>
  <si>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</si>
  <si>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</si>
  <si>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</si>
  <si>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</si>
  <si>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</si>
  <si>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</si>
  <si>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</si>
  <si>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</si>
  <si>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</si>
  <si>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</si>
  <si>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</si>
  <si>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</si>
  <si>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</si>
  <si>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</si>
  <si>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</si>
  <si>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</si>
  <si>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</si>
  <si>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</si>
  <si>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</si>
  <si>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</si>
  <si>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</si>
  <si>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</si>
  <si>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</si>
  <si>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</si>
  <si>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</si>
  <si>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</si>
  <si>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</si>
  <si>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</si>
  <si>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</si>
  <si>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</si>
  <si>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臨海土地造成事業特別会計</t>
    <phoneticPr fontId="5"/>
  </si>
  <si>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</si>
  <si>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</si>
  <si>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</si>
  <si>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</si>
  <si>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</si>
  <si>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</si>
  <si>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</si>
  <si>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</si>
  <si>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</si>
  <si>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</si>
  <si>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</si>
  <si>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</si>
  <si>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</si>
  <si>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</si>
  <si>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</si>
  <si>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</si>
  <si>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</si>
  <si>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</si>
  <si>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</si>
  <si>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</si>
  <si>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</si>
  <si>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</si>
  <si>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</si>
  <si>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</si>
  <si>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</si>
  <si>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</si>
  <si>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</si>
  <si>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</si>
  <si>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</si>
  <si>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</si>
  <si>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</si>
  <si>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</si>
  <si>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</si>
  <si>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</si>
  <si>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</si>
  <si>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</si>
  <si>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</si>
  <si>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</si>
  <si>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</si>
  <si>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</si>
  <si>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</si>
  <si>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</si>
  <si>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</si>
  <si>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</si>
  <si>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</si>
  <si>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</si>
  <si>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</si>
  <si>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</si>
  <si>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</si>
  <si>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</si>
  <si>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</si>
  <si>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</si>
  <si>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</si>
  <si>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</si>
  <si>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</si>
  <si>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</si>
  <si>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</si>
  <si>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</si>
  <si>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</si>
  <si>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</si>
  <si>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</si>
  <si>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</si>
  <si>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</si>
  <si>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山口県下関市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</si>
  <si>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</si>
  <si>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</si>
  <si>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</si>
  <si>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</si>
  <si>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</si>
  <si>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</si>
  <si>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</si>
  <si>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</si>
  <si>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</si>
  <si>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</si>
  <si>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</si>
  <si>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</si>
  <si>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</si>
  <si>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</si>
  <si>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</si>
  <si>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</si>
  <si>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</si>
  <si>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</si>
  <si>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</si>
  <si>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</si>
  <si>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</si>
  <si>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</si>
  <si>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</si>
  <si>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</si>
  <si>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</si>
  <si>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</si>
  <si>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</si>
  <si>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</si>
  <si>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</si>
  <si>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</si>
  <si>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</si>
  <si>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</si>
  <si>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</si>
  <si>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</si>
  <si>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</si>
  <si>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</si>
  <si>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</si>
  <si>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</si>
  <si>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</si>
  <si>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</si>
  <si>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</si>
  <si>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</si>
  <si>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</si>
  <si>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</si>
  <si>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</si>
  <si>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</si>
  <si>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</si>
  <si>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</si>
  <si>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</si>
  <si>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</si>
  <si>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</si>
  <si>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</si>
  <si>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</si>
  <si>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</si>
  <si>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</si>
  <si>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</si>
  <si>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</si>
  <si>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</si>
  <si>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</si>
  <si>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</si>
  <si>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</si>
  <si>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</si>
  <si>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</si>
  <si>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</si>
  <si>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</si>
  <si>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</si>
  <si>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</si>
  <si>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</si>
  <si>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</si>
  <si>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</si>
  <si>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</si>
  <si>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</si>
  <si>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</si>
  <si>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</si>
  <si>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</si>
  <si>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</si>
  <si>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</si>
  <si>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</si>
  <si>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</si>
  <si>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</si>
  <si>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</si>
  <si>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</si>
  <si>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</si>
  <si>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</si>
  <si>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</si>
  <si>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</si>
  <si>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</si>
  <si>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</si>
  <si>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</si>
  <si>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</si>
  <si>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</si>
  <si>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</si>
  <si>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</si>
  <si>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</si>
  <si>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</si>
  <si>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</si>
  <si>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</si>
  <si>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</si>
  <si>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</si>
  <si>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</si>
  <si>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</si>
  <si>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</si>
  <si>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</si>
  <si>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</si>
  <si>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</si>
  <si>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</si>
  <si>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</si>
  <si>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</si>
  <si>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</si>
  <si>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</si>
  <si>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</si>
  <si>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</si>
  <si>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</si>
  <si>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</si>
  <si>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</si>
  <si>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</si>
  <si>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</si>
  <si>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</si>
  <si>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</si>
  <si>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</si>
  <si>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</si>
  <si>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</si>
  <si>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</si>
  <si>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</si>
  <si>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病院</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</si>
  <si>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</si>
  <si>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</si>
  <si>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</si>
  <si>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</si>
  <si>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</si>
  <si>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</si>
  <si>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</si>
  <si>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</si>
  <si>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</si>
  <si>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</si>
  <si>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</si>
  <si>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</si>
  <si>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</si>
  <si>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</si>
  <si>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</si>
  <si>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</si>
  <si>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</si>
  <si>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</si>
  <si>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</si>
  <si>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</si>
  <si>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</si>
  <si>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</si>
  <si>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</si>
  <si>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</si>
  <si>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</si>
  <si>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山口県下関市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</si>
  <si>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</si>
  <si>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</si>
  <si>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</si>
  <si>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</si>
  <si>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</si>
  <si>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</si>
  <si>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</si>
  <si>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</si>
  <si>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</si>
  <si>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</si>
  <si>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</si>
  <si>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</si>
  <si>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</si>
  <si>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</si>
  <si>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</si>
  <si>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</si>
  <si>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</si>
  <si>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</si>
  <si>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</si>
  <si>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</si>
  <si>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</si>
  <si>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</si>
  <si>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港湾特別会計</t>
    <phoneticPr fontId="5"/>
  </si>
  <si>
    <t>市立市民病院債管理特別会計</t>
    <phoneticPr fontId="5"/>
  </si>
  <si>
    <t>-</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</si>
  <si>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</si>
  <si>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</si>
  <si>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</si>
  <si>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</si>
  <si>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</si>
  <si>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</si>
  <si>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</si>
  <si>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</si>
  <si>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</si>
  <si>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</si>
  <si>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</si>
  <si>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</si>
  <si>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</si>
  <si>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</si>
  <si>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</si>
  <si>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</si>
  <si>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</si>
  <si>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</si>
  <si>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</si>
  <si>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</si>
  <si>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</si>
  <si>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</si>
  <si>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</si>
  <si>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</si>
  <si>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</si>
  <si>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</si>
  <si>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</si>
  <si>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</si>
  <si>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法非適用企業</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</si>
  <si>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</si>
  <si>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</si>
  <si>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</si>
  <si>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</si>
  <si>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</si>
  <si>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</si>
  <si>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</si>
  <si>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</si>
  <si>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</si>
  <si>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</si>
  <si>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</si>
  <si>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</si>
  <si>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</si>
  <si>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</si>
  <si>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</si>
  <si>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</si>
  <si>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</si>
  <si>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</si>
  <si>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</si>
  <si>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</si>
  <si>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</si>
  <si>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</si>
  <si>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</si>
  <si>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</si>
  <si>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</si>
  <si>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</si>
  <si>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</si>
  <si>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</si>
  <si>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</si>
  <si>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</si>
  <si>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</si>
  <si>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</si>
  <si>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</si>
  <si>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</si>
  <si>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</si>
  <si>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</si>
  <si>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</si>
  <si>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</si>
  <si>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</si>
  <si>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</si>
  <si>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</si>
  <si>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</si>
  <si>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</si>
  <si>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</si>
  <si>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</si>
  <si>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</si>
  <si>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</si>
  <si>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</si>
  <si>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</si>
  <si>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</si>
  <si>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</si>
  <si>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</si>
  <si>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</si>
  <si>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</si>
  <si>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</si>
  <si>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</si>
  <si>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</si>
  <si>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</si>
  <si>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</si>
  <si>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</si>
  <si>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</si>
  <si>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</si>
  <si>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</si>
  <si>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</si>
  <si>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</si>
  <si>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</si>
  <si>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</si>
  <si>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</si>
  <si>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</si>
  <si>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</si>
  <si>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</si>
  <si>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</si>
  <si>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市場特別会計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</si>
  <si>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</si>
  <si>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</si>
  <si>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</si>
  <si>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</si>
  <si>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</si>
  <si>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</si>
  <si>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</si>
  <si>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</si>
  <si>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</si>
  <si>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</si>
  <si>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</si>
  <si>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</si>
  <si>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</si>
  <si>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</si>
  <si>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</si>
  <si>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</si>
  <si>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</si>
  <si>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</si>
  <si>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</si>
  <si>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</si>
  <si>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</si>
  <si>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</si>
  <si>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</si>
  <si>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</si>
  <si>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</si>
  <si>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</si>
  <si>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</si>
  <si>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</si>
  <si>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</si>
  <si>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</si>
  <si>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</si>
  <si>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</si>
  <si>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</si>
  <si>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</si>
  <si>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</si>
  <si>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</si>
  <si>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</si>
  <si>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</si>
  <si>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</si>
  <si>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</si>
  <si>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</si>
  <si>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</si>
  <si>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</si>
  <si>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</si>
  <si>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</si>
  <si>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</si>
  <si>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</si>
  <si>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</si>
  <si>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</si>
  <si>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</si>
  <si>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</si>
  <si>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</si>
  <si>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</si>
  <si>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</si>
  <si>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</si>
  <si>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</si>
  <si>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</si>
  <si>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</si>
  <si>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</si>
  <si>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</si>
  <si>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</si>
  <si>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</si>
  <si>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</si>
  <si>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</si>
  <si>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</si>
  <si>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</si>
  <si>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</si>
  <si>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</si>
  <si>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</si>
  <si>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</si>
  <si>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</si>
  <si>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</si>
  <si>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</si>
  <si>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</si>
  <si>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</si>
  <si>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</si>
  <si>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</si>
  <si>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</si>
  <si>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</si>
  <si>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</si>
  <si>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</si>
  <si>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</si>
  <si>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</si>
  <si>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</si>
  <si>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</si>
  <si>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</si>
  <si>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</si>
  <si>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</si>
  <si>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0.93</t>
  </si>
  <si>
    <t>▲ 3.03</t>
  </si>
  <si>
    <t>▲ 0.61</t>
  </si>
  <si>
    <t>臨海土地造成事業特別会計</t>
  </si>
  <si>
    <t>▲ 3.33</t>
  </si>
  <si>
    <t>▲ 3.02</t>
  </si>
  <si>
    <t>▲ 2.97</t>
  </si>
  <si>
    <t>▲ 2.94</t>
  </si>
  <si>
    <t>▲ 2.57</t>
  </si>
  <si>
    <t>港湾特別会計</t>
  </si>
  <si>
    <t>▲ 0.77</t>
  </si>
  <si>
    <t>▲ 0.59</t>
  </si>
  <si>
    <t>▲ 0.52</t>
  </si>
  <si>
    <t>▲ 0.70</t>
  </si>
  <si>
    <t>▲ 0.74</t>
  </si>
  <si>
    <t>母子父子寡婦福祉資金貸付事業特別会計</t>
  </si>
  <si>
    <t>▲ 0.00</t>
  </si>
  <si>
    <t>ボートレース事業会計</t>
  </si>
  <si>
    <t>水道事業会計</t>
  </si>
  <si>
    <t>一般会計</t>
  </si>
  <si>
    <t>国民健康保険特別会計</t>
  </si>
  <si>
    <t>公共下水道事業会計</t>
  </si>
  <si>
    <t>その他会計（赤字）</t>
  </si>
  <si>
    <t>その他会計（黒字）</t>
  </si>
  <si>
    <t>下関市公営施設管理公社</t>
  </si>
  <si>
    <t>下関市文化振興財団</t>
  </si>
  <si>
    <t>下関海洋少年団育成会</t>
  </si>
  <si>
    <t>下関海洋科学アカデミー</t>
  </si>
  <si>
    <t>○</t>
  </si>
  <si>
    <t>下関市土地開発公社</t>
  </si>
  <si>
    <t>菊川町まちづくり</t>
  </si>
  <si>
    <t>豊田ふるさとセンター</t>
  </si>
  <si>
    <t>豊田あぐりサービス</t>
  </si>
  <si>
    <t>豊田湖畔公園管理財団</t>
  </si>
  <si>
    <t>豊浦産業振興事業団</t>
  </si>
  <si>
    <t>下関市水道サービス公社</t>
  </si>
  <si>
    <t>公立大学法人下関市立大学</t>
  </si>
  <si>
    <t>サンデン交通</t>
  </si>
  <si>
    <t>下関市立市民病院</t>
  </si>
  <si>
    <t>やまぐち農林振興公社</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</si>
  <si>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</si>
  <si>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</si>
  <si>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</si>
  <si>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</si>
  <si>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合併振興基金</t>
    <rPh sb="0" eb="2">
      <t>ガッペイ</t>
    </rPh>
    <rPh sb="2" eb="4">
      <t>シンコウ</t>
    </rPh>
    <rPh sb="4" eb="6">
      <t>キキン</t>
    </rPh>
    <phoneticPr fontId="11"/>
  </si>
  <si>
    <t>公共施設整備基金</t>
    <rPh sb="0" eb="2">
      <t>コウキョウ</t>
    </rPh>
    <rPh sb="2" eb="4">
      <t>シセツ</t>
    </rPh>
    <rPh sb="4" eb="6">
      <t>セイビ</t>
    </rPh>
    <rPh sb="6" eb="8">
      <t>キキン</t>
    </rPh>
    <phoneticPr fontId="11"/>
  </si>
  <si>
    <t>-</t>
    <phoneticPr fontId="2"/>
  </si>
  <si>
    <t>中央霊園管理基金</t>
    <rPh sb="0" eb="2">
      <t>チュウオウ</t>
    </rPh>
    <rPh sb="2" eb="4">
      <t>レイエン</t>
    </rPh>
    <rPh sb="4" eb="6">
      <t>カンリ</t>
    </rPh>
    <rPh sb="6" eb="8">
      <t>キキン</t>
    </rPh>
    <phoneticPr fontId="11"/>
  </si>
  <si>
    <t>こども未来基金</t>
    <rPh sb="3" eb="5">
      <t>ミライ</t>
    </rPh>
    <rPh sb="5" eb="7">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</si>
  <si>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</si>
  <si>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</si>
  <si>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</si>
  <si>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</si>
  <si>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の将来負担比率は、基金の取崩しにより地方債の償還額等に充当可能な基金残高が減少したことにより、前年度と比較して7.3ポイント悪化し101.1％となり、類似団体と比較してもかなり高い水準となっている。有形固定資産減価償却率は65.6％と高い水準になっており、施設の計画的な更新が必要となるが、将来負担比率も高い水準にあるため、地方債の償還計画も含めた施設の更新を行う必要がある。</t>
    <rPh sb="1" eb="3">
      <t>ヘイセイ</t>
    </rPh>
    <rPh sb="5" eb="7">
      <t>ネンド</t>
    </rPh>
    <rPh sb="8" eb="10">
      <t>ショウライ</t>
    </rPh>
    <rPh sb="10" eb="12">
      <t>フタン</t>
    </rPh>
    <rPh sb="12" eb="14">
      <t>ヒリツ</t>
    </rPh>
    <rPh sb="54" eb="57">
      <t>ゼンネンド</t>
    </rPh>
    <rPh sb="58" eb="60">
      <t>ヒカク</t>
    </rPh>
    <rPh sb="69" eb="71">
      <t>アッカ</t>
    </rPh>
    <rPh sb="82" eb="84">
      <t>ルイジ</t>
    </rPh>
    <rPh sb="84" eb="86">
      <t>ダンタイ</t>
    </rPh>
    <rPh sb="87" eb="89">
      <t>ヒカク</t>
    </rPh>
    <rPh sb="95" eb="96">
      <t>タカ</t>
    </rPh>
    <rPh sb="97" eb="99">
      <t>スイジュン</t>
    </rPh>
    <rPh sb="106" eb="108">
      <t>ユウケイ</t>
    </rPh>
    <rPh sb="108" eb="110">
      <t>コテイ</t>
    </rPh>
    <rPh sb="110" eb="112">
      <t>シサン</t>
    </rPh>
    <rPh sb="112" eb="114">
      <t>ゲンカ</t>
    </rPh>
    <rPh sb="114" eb="116">
      <t>ショウキャク</t>
    </rPh>
    <rPh sb="116" eb="117">
      <t>リツ</t>
    </rPh>
    <rPh sb="124" eb="125">
      <t>タカ</t>
    </rPh>
    <rPh sb="126" eb="128">
      <t>スイジュン</t>
    </rPh>
    <rPh sb="135" eb="137">
      <t>シセツ</t>
    </rPh>
    <rPh sb="138" eb="141">
      <t>ケイカクテキ</t>
    </rPh>
    <rPh sb="142" eb="144">
      <t>コウシン</t>
    </rPh>
    <rPh sb="145" eb="147">
      <t>ヒツヨウ</t>
    </rPh>
    <rPh sb="152" eb="154">
      <t>ショウライ</t>
    </rPh>
    <rPh sb="154" eb="156">
      <t>フタン</t>
    </rPh>
    <rPh sb="156" eb="158">
      <t>ヒリツ</t>
    </rPh>
    <rPh sb="159" eb="160">
      <t>タカ</t>
    </rPh>
    <rPh sb="161" eb="163">
      <t>スイジュン</t>
    </rPh>
    <rPh sb="169" eb="172">
      <t>チホウサイ</t>
    </rPh>
    <rPh sb="173" eb="175">
      <t>ショウカン</t>
    </rPh>
    <rPh sb="175" eb="177">
      <t>ケイカク</t>
    </rPh>
    <rPh sb="178" eb="179">
      <t>フク</t>
    </rPh>
    <rPh sb="181" eb="183">
      <t>シセツ</t>
    </rPh>
    <rPh sb="184" eb="186">
      <t>コウシン</t>
    </rPh>
    <rPh sb="187" eb="188">
      <t>オコナ</t>
    </rPh>
    <rPh sb="189" eb="19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</si>
  <si>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</si>
  <si>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</si>
  <si>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</si>
  <si>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</si>
  <si>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</si>
  <si>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</si>
  <si>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</si>
  <si>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</si>
  <si>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29年度は、標準税収入額の減少に伴う標準財政規模の減少により、単年度比率は0.2ポイント悪化し、過去3ヵ年平均は、前年度より0.1ポイント悪化して10.0％となった。有形固定資産減価償却率は65.6％と高い水準になっており、施設の計画的な更新が必要となるが、交付税措置のある起債を充当して施設更新を行う必要がある。</t>
    <rPh sb="1" eb="3">
      <t>ヘイセイ</t>
    </rPh>
    <rPh sb="5" eb="7">
      <t>ネンド</t>
    </rPh>
    <rPh sb="9" eb="11">
      <t>ヒョウジュン</t>
    </rPh>
    <rPh sb="11" eb="12">
      <t>ゼイ</t>
    </rPh>
    <rPh sb="12" eb="14">
      <t>シュウニュウ</t>
    </rPh>
    <rPh sb="14" eb="15">
      <t>ガク</t>
    </rPh>
    <rPh sb="16" eb="18">
      <t>ゲンショウ</t>
    </rPh>
    <rPh sb="19" eb="20">
      <t>トモナ</t>
    </rPh>
    <rPh sb="21" eb="23">
      <t>ヒョウジュン</t>
    </rPh>
    <rPh sb="23" eb="25">
      <t>ザイセイ</t>
    </rPh>
    <rPh sb="25" eb="27">
      <t>キボ</t>
    </rPh>
    <rPh sb="28" eb="30">
      <t>ゲンショウ</t>
    </rPh>
    <rPh sb="34" eb="37">
      <t>タンネンド</t>
    </rPh>
    <rPh sb="37" eb="39">
      <t>ヒリツ</t>
    </rPh>
    <rPh sb="47" eb="49">
      <t>アッカ</t>
    </rPh>
    <rPh sb="51" eb="53">
      <t>カコ</t>
    </rPh>
    <rPh sb="55" eb="56">
      <t>ネン</t>
    </rPh>
    <rPh sb="56" eb="58">
      <t>ヘイキン</t>
    </rPh>
    <rPh sb="60" eb="63">
      <t>ゼンネンド</t>
    </rPh>
    <rPh sb="72" eb="74">
      <t>アッカ</t>
    </rPh>
    <rPh sb="143" eb="145">
      <t>ジュウトウ</t>
    </rPh>
    <rPh sb="147" eb="149">
      <t>シセツ</t>
    </rPh>
    <rPh sb="149" eb="151">
      <t>コウシン</t>
    </rPh>
    <rPh sb="152" eb="153">
      <t>オコナ</t>
    </rPh>
    <rPh sb="154" eb="156">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</si>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</sst>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86C4-4387-923A-1178C3FA0F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83685</c:v>
                </c:pt>
                <c:pt idx="1">
                  <c:v>62315</c:v>
                </c:pt>
                <c:pt idx="2">
                  <c:v>68650</c:v>
                </c:pt>
                <c:pt idx="3">
                  <c:v>42922</c:v>
                </c:pt>
                <c:pt idx="4">
                  <c:v>65291</c:v>
                </c:pt>
              </c:numCache>
            </c:numRef>
          </c:val>
          <c:smooth val="0"/>
          <c:extLst xmlns:c16r2="http://schemas.microsoft.com/office/drawing/2015/06/chart">
            <c:ext xmlns:c16="http://schemas.microsoft.com/office/drawing/2014/chart" uri="{C3380CC4-5D6E-409C-BE32-E72D297353CC}">
              <c16:uniqueId val="{00000001-86C4-4387-923A-1178C3FA0F06}"/>
            </c:ext>
          </c:extLst>
        </c:ser>
        <c:dLbls>
          <c:showLegendKey val="0"/>
          <c:showVal val="0"/>
          <c:showCatName val="0"/>
          <c:showSerName val="0"/>
          <c:showPercent val="0"/>
          <c:showBubbleSize val="0"/>
        </c:dLbls>
        <c:marker val="1"/>
        <c:smooth val="0"/>
        <c:axId val="399062624"/>
        <c:axId val="399066936"/>
      </c:lineChart>
      <c:catAx>
        <c:axId val="39906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066936"/>
        <c:crosses val="autoZero"/>
        <c:auto val="1"/>
        <c:lblAlgn val="ctr"/>
        <c:lblOffset val="100"/>
        <c:tickLblSkip val="1"/>
        <c:tickMarkSkip val="1"/>
        <c:noMultiLvlLbl val="0"/>
      </c:catAx>
      <c:valAx>
        <c:axId val="3990669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906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4.0199999999999996</c:v>
                </c:pt>
                <c:pt idx="2">
                  <c:v>4.17</c:v>
                </c:pt>
                <c:pt idx="3">
                  <c:v>3.25</c:v>
                </c:pt>
                <c:pt idx="4">
                  <c:v>3.22</c:v>
                </c:pt>
              </c:numCache>
            </c:numRef>
          </c:val>
          <c:extLst xmlns:c16r2="http://schemas.microsoft.com/office/drawing/2015/06/chart">
            <c:ext xmlns:c16="http://schemas.microsoft.com/office/drawing/2014/chart" uri="{C3380CC4-5D6E-409C-BE32-E72D297353CC}">
              <c16:uniqueId val="{00000000-CB29-4FE4-AADA-C2267A3427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14.93</c:v>
                </c:pt>
                <c:pt idx="1">
                  <c:v>15.02</c:v>
                </c:pt>
                <c:pt idx="2">
                  <c:v>15.08</c:v>
                </c:pt>
                <c:pt idx="3">
                  <c:v>13.3</c:v>
                </c:pt>
                <c:pt idx="4">
                  <c:v>12.79</c:v>
                </c:pt>
              </c:numCache>
            </c:numRef>
          </c:val>
          <c:extLst xmlns:c16r2="http://schemas.microsoft.com/office/drawing/2015/06/chart">
            <c:ext xmlns:c16="http://schemas.microsoft.com/office/drawing/2014/chart" uri="{C3380CC4-5D6E-409C-BE32-E72D297353CC}">
              <c16:uniqueId val="{00000001-CB29-4FE4-AADA-C2267A3427A5}"/>
            </c:ext>
          </c:extLst>
        </c:ser>
        <c:dLbls>
          <c:showLegendKey val="0"/>
          <c:showVal val="0"/>
          <c:showCatName val="0"/>
          <c:showSerName val="0"/>
          <c:showPercent val="0"/>
          <c:showBubbleSize val="0"/>
        </c:dLbls>
        <c:gapWidth val="250"/>
        <c:overlap val="100"/>
        <c:axId val="399063016"/>
        <c:axId val="399067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0.46</c:v>
                </c:pt>
                <c:pt idx="1">
                  <c:v>-0.93</c:v>
                </c:pt>
                <c:pt idx="2">
                  <c:v>0.11</c:v>
                </c:pt>
                <c:pt idx="3">
                  <c:v>-3.03</c:v>
                </c:pt>
                <c:pt idx="4">
                  <c:v>-0.61</c:v>
                </c:pt>
              </c:numCache>
            </c:numRef>
          </c:val>
          <c:smooth val="0"/>
          <c:extLst xmlns:c16r2="http://schemas.microsoft.com/office/drawing/2015/06/chart">
            <c:ext xmlns:c16="http://schemas.microsoft.com/office/drawing/2014/chart" uri="{C3380CC4-5D6E-409C-BE32-E72D297353CC}">
              <c16:uniqueId val="{00000002-CB29-4FE4-AADA-C2267A3427A5}"/>
            </c:ext>
          </c:extLst>
        </c:ser>
        <c:dLbls>
          <c:showLegendKey val="0"/>
          <c:showVal val="0"/>
          <c:showCatName val="0"/>
          <c:showSerName val="0"/>
          <c:showPercent val="0"/>
          <c:showBubbleSize val="0"/>
        </c:dLbls>
        <c:marker val="1"/>
        <c:smooth val="0"/>
        <c:axId val="399063016"/>
        <c:axId val="399067720"/>
      </c:lineChart>
      <c:catAx>
        <c:axId val="39906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067720"/>
        <c:crosses val="autoZero"/>
        <c:auto val="1"/>
        <c:lblAlgn val="ctr"/>
        <c:lblOffset val="100"/>
        <c:tickLblSkip val="1"/>
        <c:tickMarkSkip val="1"/>
        <c:noMultiLvlLbl val="0"/>
      </c:catAx>
      <c:valAx>
        <c:axId val="399067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6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3.2</c:v>
                </c:pt>
                <c:pt idx="2">
                  <c:v>#N/A</c:v>
                </c:pt>
                <c:pt idx="3">
                  <c:v>3.15</c:v>
                </c:pt>
                <c:pt idx="4">
                  <c:v>#N/A</c:v>
                </c:pt>
                <c:pt idx="5">
                  <c:v>2.98</c:v>
                </c:pt>
                <c:pt idx="6">
                  <c:v>#N/A</c:v>
                </c:pt>
                <c:pt idx="7">
                  <c:v>2.74</c:v>
                </c:pt>
                <c:pt idx="8">
                  <c:v>#N/A</c:v>
                </c:pt>
                <c:pt idx="9">
                  <c:v>2.78</c:v>
                </c:pt>
              </c:numCache>
            </c:numRef>
          </c:val>
          <c:extLst xmlns:c16r2="http://schemas.microsoft.com/office/drawing/2015/06/chart">
            <c:ext xmlns:c16="http://schemas.microsoft.com/office/drawing/2014/chart" uri="{C3380CC4-5D6E-409C-BE32-E72D297353CC}">
              <c16:uniqueId val="{00000000-D9AB-4552-9AFE-298A66CAC8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AB-4552-9AFE-298A66CAC845}"/>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2.74</c:v>
                </c:pt>
                <c:pt idx="2">
                  <c:v>#N/A</c:v>
                </c:pt>
                <c:pt idx="3">
                  <c:v>2.46</c:v>
                </c:pt>
                <c:pt idx="4">
                  <c:v>#N/A</c:v>
                </c:pt>
                <c:pt idx="5">
                  <c:v>2.6</c:v>
                </c:pt>
                <c:pt idx="6">
                  <c:v>#N/A</c:v>
                </c:pt>
                <c:pt idx="7">
                  <c:v>2.66</c:v>
                </c:pt>
                <c:pt idx="8">
                  <c:v>#N/A</c:v>
                </c:pt>
                <c:pt idx="9">
                  <c:v>2.5099999999999998</c:v>
                </c:pt>
              </c:numCache>
            </c:numRef>
          </c:val>
          <c:extLst xmlns:c16r2="http://schemas.microsoft.com/office/drawing/2015/06/chart">
            <c:ext xmlns:c16="http://schemas.microsoft.com/office/drawing/2014/chart" uri="{C3380CC4-5D6E-409C-BE32-E72D297353CC}">
              <c16:uniqueId val="{00000002-D9AB-4552-9AFE-298A66CAC84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2.2400000000000002</c:v>
                </c:pt>
                <c:pt idx="2">
                  <c:v>#N/A</c:v>
                </c:pt>
                <c:pt idx="3">
                  <c:v>1.71</c:v>
                </c:pt>
                <c:pt idx="4">
                  <c:v>#N/A</c:v>
                </c:pt>
                <c:pt idx="5">
                  <c:v>0.77</c:v>
                </c:pt>
                <c:pt idx="6">
                  <c:v>#N/A</c:v>
                </c:pt>
                <c:pt idx="7">
                  <c:v>1.32</c:v>
                </c:pt>
                <c:pt idx="8">
                  <c:v>#N/A</c:v>
                </c:pt>
                <c:pt idx="9">
                  <c:v>2.93</c:v>
                </c:pt>
              </c:numCache>
            </c:numRef>
          </c:val>
          <c:extLst xmlns:c16r2="http://schemas.microsoft.com/office/drawing/2015/06/chart">
            <c:ext xmlns:c16="http://schemas.microsoft.com/office/drawing/2014/chart" uri="{C3380CC4-5D6E-409C-BE32-E72D297353CC}">
              <c16:uniqueId val="{00000003-D9AB-4552-9AFE-298A66CAC84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4.71</c:v>
                </c:pt>
                <c:pt idx="2">
                  <c:v>#N/A</c:v>
                </c:pt>
                <c:pt idx="3">
                  <c:v>3.91</c:v>
                </c:pt>
                <c:pt idx="4">
                  <c:v>#N/A</c:v>
                </c:pt>
                <c:pt idx="5">
                  <c:v>4.07</c:v>
                </c:pt>
                <c:pt idx="6">
                  <c:v>#N/A</c:v>
                </c:pt>
                <c:pt idx="7">
                  <c:v>3.21</c:v>
                </c:pt>
                <c:pt idx="8">
                  <c:v>#N/A</c:v>
                </c:pt>
                <c:pt idx="9">
                  <c:v>3.11</c:v>
                </c:pt>
              </c:numCache>
            </c:numRef>
          </c:val>
          <c:extLst xmlns:c16r2="http://schemas.microsoft.com/office/drawing/2015/06/chart">
            <c:ext xmlns:c16="http://schemas.microsoft.com/office/drawing/2014/chart" uri="{C3380CC4-5D6E-409C-BE32-E72D297353CC}">
              <c16:uniqueId val="{00000004-D9AB-4552-9AFE-298A66CAC845}"/>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5.9</c:v>
                </c:pt>
                <c:pt idx="2">
                  <c:v>#N/A</c:v>
                </c:pt>
                <c:pt idx="3">
                  <c:v>6.22</c:v>
                </c:pt>
                <c:pt idx="4">
                  <c:v>#N/A</c:v>
                </c:pt>
                <c:pt idx="5">
                  <c:v>6.2</c:v>
                </c:pt>
                <c:pt idx="6">
                  <c:v>#N/A</c:v>
                </c:pt>
                <c:pt idx="7">
                  <c:v>6.73</c:v>
                </c:pt>
                <c:pt idx="8">
                  <c:v>#N/A</c:v>
                </c:pt>
                <c:pt idx="9">
                  <c:v>6.75</c:v>
                </c:pt>
              </c:numCache>
            </c:numRef>
          </c:val>
          <c:extLst xmlns:c16r2="http://schemas.microsoft.com/office/drawing/2015/06/chart">
            <c:ext xmlns:c16="http://schemas.microsoft.com/office/drawing/2014/chart" uri="{C3380CC4-5D6E-409C-BE32-E72D297353CC}">
              <c16:uniqueId val="{00000005-D9AB-4552-9AFE-298A66CAC845}"/>
            </c:ext>
          </c:extLst>
        </c:ser>
        <c:ser>
          <c:idx val="6"/>
          <c:order val="6"/>
          <c:tx>
            <c:strRef>
              <c:f>データシート!$A$33</c:f>
              <c:strCache>
                <c:ptCount val="1"/>
                <c:pt idx="0">
                  <c:v>ボートレース事業会計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2.0499999999999998</c:v>
                </c:pt>
                <c:pt idx="2">
                  <c:v>#N/A</c:v>
                </c:pt>
                <c:pt idx="3">
                  <c:v>2.85</c:v>
                </c:pt>
                <c:pt idx="4">
                  <c:v>#N/A</c:v>
                </c:pt>
                <c:pt idx="5">
                  <c:v>2.1800000000000002</c:v>
                </c:pt>
                <c:pt idx="6">
                  <c:v>#N/A</c:v>
                </c:pt>
                <c:pt idx="7">
                  <c:v>4.22</c:v>
                </c:pt>
                <c:pt idx="8">
                  <c:v>#N/A</c:v>
                </c:pt>
                <c:pt idx="9">
                  <c:v>9.5</c:v>
                </c:pt>
              </c:numCache>
            </c:numRef>
          </c:val>
          <c:extLst xmlns:c16r2="http://schemas.microsoft.com/office/drawing/2015/06/chart">
            <c:ext xmlns:c16="http://schemas.microsoft.com/office/drawing/2014/chart" uri="{C3380CC4-5D6E-409C-BE32-E72D297353CC}">
              <c16:uniqueId val="{00000006-D9AB-4552-9AFE-298A66CAC845}"/>
            </c:ext>
          </c:extLst>
        </c:ser>
        <c:ser>
          <c:idx val="7"/>
          <c:order val="7"/>
          <c:tx>
            <c:strRef>
              <c:f>データシート!$A$34</c:f>
              <c:strCache>
                <c:ptCount val="1"/>
                <c:pt idx="0">
                  <c:v>母子父子寡婦福祉資金貸付事業特別会計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7.0000000000000007E-2</c:v>
                </c:pt>
                <c:pt idx="4">
                  <c:v>#N/A</c:v>
                </c:pt>
                <c:pt idx="5">
                  <c:v>0.08</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7-D9AB-4552-9AFE-298A66CAC845}"/>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0.77</c:v>
                </c:pt>
                <c:pt idx="1">
                  <c:v>#N/A</c:v>
                </c:pt>
                <c:pt idx="2">
                  <c:v>0.59</c:v>
                </c:pt>
                <c:pt idx="3">
                  <c:v>#N/A</c:v>
                </c:pt>
                <c:pt idx="4">
                  <c:v>0.52</c:v>
                </c:pt>
                <c:pt idx="5">
                  <c:v>#N/A</c:v>
                </c:pt>
                <c:pt idx="6">
                  <c:v>0.7</c:v>
                </c:pt>
                <c:pt idx="7">
                  <c:v>#N/A</c:v>
                </c:pt>
                <c:pt idx="8">
                  <c:v>0.74</c:v>
                </c:pt>
                <c:pt idx="9">
                  <c:v>#N/A</c:v>
                </c:pt>
              </c:numCache>
            </c:numRef>
          </c:val>
          <c:extLst xmlns:c16r2="http://schemas.microsoft.com/office/drawing/2015/06/chart">
            <c:ext xmlns:c16="http://schemas.microsoft.com/office/drawing/2014/chart" uri="{C3380CC4-5D6E-409C-BE32-E72D297353CC}">
              <c16:uniqueId val="{00000008-D9AB-4552-9AFE-298A66CAC845}"/>
            </c:ext>
          </c:extLst>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3.33</c:v>
                </c:pt>
                <c:pt idx="1">
                  <c:v>#N/A</c:v>
                </c:pt>
                <c:pt idx="2">
                  <c:v>3.02</c:v>
                </c:pt>
                <c:pt idx="3">
                  <c:v>#N/A</c:v>
                </c:pt>
                <c:pt idx="4">
                  <c:v>2.97</c:v>
                </c:pt>
                <c:pt idx="5">
                  <c:v>#N/A</c:v>
                </c:pt>
                <c:pt idx="6">
                  <c:v>2.94</c:v>
                </c:pt>
                <c:pt idx="7">
                  <c:v>#N/A</c:v>
                </c:pt>
                <c:pt idx="8">
                  <c:v>2.57</c:v>
                </c:pt>
                <c:pt idx="9">
                  <c:v>#N/A</c:v>
                </c:pt>
              </c:numCache>
            </c:numRef>
          </c:val>
          <c:extLst xmlns:c16r2="http://schemas.microsoft.com/office/drawing/2015/06/chart">
            <c:ext xmlns:c16="http://schemas.microsoft.com/office/drawing/2014/chart" uri="{C3380CC4-5D6E-409C-BE32-E72D297353CC}">
              <c16:uniqueId val="{00000009-D9AB-4552-9AFE-298A66CAC845}"/>
            </c:ext>
          </c:extLst>
        </c:ser>
        <c:dLbls>
          <c:showLegendKey val="0"/>
          <c:showVal val="0"/>
          <c:showCatName val="0"/>
          <c:showSerName val="0"/>
          <c:showPercent val="0"/>
          <c:showBubbleSize val="0"/>
        </c:dLbls>
        <c:gapWidth val="150"/>
        <c:overlap val="100"/>
        <c:axId val="399068112"/>
        <c:axId val="399061840"/>
      </c:barChart>
      <c:catAx>
        <c:axId val="39906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9061840"/>
        <c:crosses val="autoZero"/>
        <c:auto val="1"/>
        <c:lblAlgn val="ctr"/>
        <c:lblOffset val="100"/>
        <c:tickLblSkip val="1"/>
        <c:tickMarkSkip val="1"/>
        <c:noMultiLvlLbl val="0"/>
      </c:catAx>
      <c:valAx>
        <c:axId val="39906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06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15333</c:v>
                </c:pt>
                <c:pt idx="5">
                  <c:v>15786</c:v>
                </c:pt>
                <c:pt idx="8">
                  <c:v>15563</c:v>
                </c:pt>
                <c:pt idx="11">
                  <c:v>15065</c:v>
                </c:pt>
                <c:pt idx="14">
                  <c:v>14649</c:v>
                </c:pt>
              </c:numCache>
            </c:numRef>
          </c:val>
          <c:extLst xmlns:c16r2="http://schemas.microsoft.com/office/drawing/2015/06/chart">
            <c:ext xmlns:c16="http://schemas.microsoft.com/office/drawing/2014/chart" uri="{C3380CC4-5D6E-409C-BE32-E72D297353CC}">
              <c16:uniqueId val="{00000000-A002-457A-99DC-F579A9A711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02-457A-99DC-F579A9A711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119</c:v>
                </c:pt>
                <c:pt idx="3">
                  <c:v>107</c:v>
                </c:pt>
                <c:pt idx="6">
                  <c:v>97</c:v>
                </c:pt>
                <c:pt idx="9">
                  <c:v>70</c:v>
                </c:pt>
                <c:pt idx="12">
                  <c:v>48</c:v>
                </c:pt>
              </c:numCache>
            </c:numRef>
          </c:val>
          <c:extLst xmlns:c16r2="http://schemas.microsoft.com/office/drawing/2015/06/chart">
            <c:ext xmlns:c16="http://schemas.microsoft.com/office/drawing/2014/chart" uri="{C3380CC4-5D6E-409C-BE32-E72D297353CC}">
              <c16:uniqueId val="{00000002-A002-457A-99DC-F579A9A711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114</c:v>
                </c:pt>
                <c:pt idx="3">
                  <c:v>115</c:v>
                </c:pt>
                <c:pt idx="6">
                  <c:v>130</c:v>
                </c:pt>
                <c:pt idx="9">
                  <c:v>71</c:v>
                </c:pt>
                <c:pt idx="12">
                  <c:v>0</c:v>
                </c:pt>
              </c:numCache>
            </c:numRef>
          </c:val>
          <c:extLst xmlns:c16r2="http://schemas.microsoft.com/office/drawing/2015/06/chart">
            <c:ext xmlns:c16="http://schemas.microsoft.com/office/drawing/2014/chart" uri="{C3380CC4-5D6E-409C-BE32-E72D297353CC}">
              <c16:uniqueId val="{00000003-A002-457A-99DC-F579A9A711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3409</c:v>
                </c:pt>
                <c:pt idx="3">
                  <c:v>3262</c:v>
                </c:pt>
                <c:pt idx="6">
                  <c:v>3333</c:v>
                </c:pt>
                <c:pt idx="9">
                  <c:v>3313</c:v>
                </c:pt>
                <c:pt idx="12">
                  <c:v>3194</c:v>
                </c:pt>
              </c:numCache>
            </c:numRef>
          </c:val>
          <c:extLst xmlns:c16r2="http://schemas.microsoft.com/office/drawing/2015/06/chart">
            <c:ext xmlns:c16="http://schemas.microsoft.com/office/drawing/2014/chart" uri="{C3380CC4-5D6E-409C-BE32-E72D297353CC}">
              <c16:uniqueId val="{00000004-A002-457A-99DC-F579A9A711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02-457A-99DC-F579A9A711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02-457A-99DC-F579A9A711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17850</c:v>
                </c:pt>
                <c:pt idx="3">
                  <c:v>17796</c:v>
                </c:pt>
                <c:pt idx="6">
                  <c:v>17425</c:v>
                </c:pt>
                <c:pt idx="9">
                  <c:v>17058</c:v>
                </c:pt>
                <c:pt idx="12">
                  <c:v>16932</c:v>
                </c:pt>
              </c:numCache>
            </c:numRef>
          </c:val>
          <c:extLst xmlns:c16r2="http://schemas.microsoft.com/office/drawing/2015/06/chart">
            <c:ext xmlns:c16="http://schemas.microsoft.com/office/drawing/2014/chart" uri="{C3380CC4-5D6E-409C-BE32-E72D297353CC}">
              <c16:uniqueId val="{00000007-A002-457A-99DC-F579A9A7115F}"/>
            </c:ext>
          </c:extLst>
        </c:ser>
        <c:dLbls>
          <c:showLegendKey val="0"/>
          <c:showVal val="0"/>
          <c:showCatName val="0"/>
          <c:showSerName val="0"/>
          <c:showPercent val="0"/>
          <c:showBubbleSize val="0"/>
        </c:dLbls>
        <c:gapWidth val="100"/>
        <c:overlap val="100"/>
        <c:axId val="433517784"/>
        <c:axId val="43351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6159</c:v>
                </c:pt>
                <c:pt idx="2">
                  <c:v>#N/A</c:v>
                </c:pt>
                <c:pt idx="3">
                  <c:v>#N/A</c:v>
                </c:pt>
                <c:pt idx="4">
                  <c:v>5494</c:v>
                </c:pt>
                <c:pt idx="5">
                  <c:v>#N/A</c:v>
                </c:pt>
                <c:pt idx="6">
                  <c:v>#N/A</c:v>
                </c:pt>
                <c:pt idx="7">
                  <c:v>5422</c:v>
                </c:pt>
                <c:pt idx="8">
                  <c:v>#N/A</c:v>
                </c:pt>
                <c:pt idx="9">
                  <c:v>#N/A</c:v>
                </c:pt>
                <c:pt idx="10">
                  <c:v>5447</c:v>
                </c:pt>
                <c:pt idx="11">
                  <c:v>#N/A</c:v>
                </c:pt>
                <c:pt idx="12">
                  <c:v>#N/A</c:v>
                </c:pt>
                <c:pt idx="13">
                  <c:v>5525</c:v>
                </c:pt>
                <c:pt idx="14">
                  <c:v>#N/A</c:v>
                </c:pt>
              </c:numCache>
            </c:numRef>
          </c:val>
          <c:smooth val="0"/>
          <c:extLst xmlns:c16r2="http://schemas.microsoft.com/office/drawing/2015/06/chart">
            <c:ext xmlns:c16="http://schemas.microsoft.com/office/drawing/2014/chart" uri="{C3380CC4-5D6E-409C-BE32-E72D297353CC}">
              <c16:uniqueId val="{00000008-A002-457A-99DC-F579A9A7115F}"/>
            </c:ext>
          </c:extLst>
        </c:ser>
        <c:dLbls>
          <c:showLegendKey val="0"/>
          <c:showVal val="0"/>
          <c:showCatName val="0"/>
          <c:showSerName val="0"/>
          <c:showPercent val="0"/>
          <c:showBubbleSize val="0"/>
        </c:dLbls>
        <c:marker val="1"/>
        <c:smooth val="0"/>
        <c:axId val="433517784"/>
        <c:axId val="433517392"/>
      </c:lineChart>
      <c:catAx>
        <c:axId val="43351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517392"/>
        <c:crosses val="autoZero"/>
        <c:auto val="1"/>
        <c:lblAlgn val="ctr"/>
        <c:lblOffset val="100"/>
        <c:tickLblSkip val="1"/>
        <c:tickMarkSkip val="1"/>
        <c:noMultiLvlLbl val="0"/>
      </c:catAx>
      <c:valAx>
        <c:axId val="43351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1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135646</c:v>
                </c:pt>
                <c:pt idx="5">
                  <c:v>133968</c:v>
                </c:pt>
                <c:pt idx="8">
                  <c:v>134832</c:v>
                </c:pt>
                <c:pt idx="11">
                  <c:v>132671</c:v>
                </c:pt>
                <c:pt idx="14">
                  <c:v>130274</c:v>
                </c:pt>
              </c:numCache>
            </c:numRef>
          </c:val>
          <c:extLst xmlns:c16r2="http://schemas.microsoft.com/office/drawing/2015/06/chart">
            <c:ext xmlns:c16="http://schemas.microsoft.com/office/drawing/2014/chart" uri="{C3380CC4-5D6E-409C-BE32-E72D297353CC}">
              <c16:uniqueId val="{00000000-02BB-4F7E-894E-63A19A3427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19724</c:v>
                </c:pt>
                <c:pt idx="5">
                  <c:v>18436</c:v>
                </c:pt>
                <c:pt idx="8">
                  <c:v>18012</c:v>
                </c:pt>
                <c:pt idx="11">
                  <c:v>17695</c:v>
                </c:pt>
                <c:pt idx="14">
                  <c:v>18008</c:v>
                </c:pt>
              </c:numCache>
            </c:numRef>
          </c:val>
          <c:extLst xmlns:c16r2="http://schemas.microsoft.com/office/drawing/2015/06/chart">
            <c:ext xmlns:c16="http://schemas.microsoft.com/office/drawing/2014/chart" uri="{C3380CC4-5D6E-409C-BE32-E72D297353CC}">
              <c16:uniqueId val="{00000001-02BB-4F7E-894E-63A19A3427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16229</c:v>
                </c:pt>
                <c:pt idx="5">
                  <c:v>15654</c:v>
                </c:pt>
                <c:pt idx="8">
                  <c:v>14609</c:v>
                </c:pt>
                <c:pt idx="11">
                  <c:v>16290</c:v>
                </c:pt>
                <c:pt idx="14">
                  <c:v>13114</c:v>
                </c:pt>
              </c:numCache>
            </c:numRef>
          </c:val>
          <c:extLst xmlns:c16r2="http://schemas.microsoft.com/office/drawing/2015/06/chart">
            <c:ext xmlns:c16="http://schemas.microsoft.com/office/drawing/2014/chart" uri="{C3380CC4-5D6E-409C-BE32-E72D297353CC}">
              <c16:uniqueId val="{00000002-02BB-4F7E-894E-63A19A3427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2BB-4F7E-894E-63A19A3427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2BB-4F7E-894E-63A19A3427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2722</c:v>
                </c:pt>
                <c:pt idx="3">
                  <c:v>2018</c:v>
                </c:pt>
                <c:pt idx="6">
                  <c:v>2073</c:v>
                </c:pt>
                <c:pt idx="9">
                  <c:v>1786</c:v>
                </c:pt>
                <c:pt idx="12">
                  <c:v>0</c:v>
                </c:pt>
              </c:numCache>
            </c:numRef>
          </c:val>
          <c:extLst xmlns:c16r2="http://schemas.microsoft.com/office/drawing/2015/06/chart">
            <c:ext xmlns:c16="http://schemas.microsoft.com/office/drawing/2014/chart" uri="{C3380CC4-5D6E-409C-BE32-E72D297353CC}">
              <c16:uniqueId val="{00000005-02BB-4F7E-894E-63A19A3427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19730</c:v>
                </c:pt>
                <c:pt idx="3">
                  <c:v>18802</c:v>
                </c:pt>
                <c:pt idx="6">
                  <c:v>17776</c:v>
                </c:pt>
                <c:pt idx="9">
                  <c:v>18481</c:v>
                </c:pt>
                <c:pt idx="12">
                  <c:v>18262</c:v>
                </c:pt>
              </c:numCache>
            </c:numRef>
          </c:val>
          <c:extLst xmlns:c16r2="http://schemas.microsoft.com/office/drawing/2015/06/chart">
            <c:ext xmlns:c16="http://schemas.microsoft.com/office/drawing/2014/chart" uri="{C3380CC4-5D6E-409C-BE32-E72D297353CC}">
              <c16:uniqueId val="{00000006-02BB-4F7E-894E-63A19A3427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296</c:v>
                </c:pt>
                <c:pt idx="3">
                  <c:v>191</c:v>
                </c:pt>
                <c:pt idx="6">
                  <c:v>83</c:v>
                </c:pt>
                <c:pt idx="9">
                  <c:v>0</c:v>
                </c:pt>
                <c:pt idx="12">
                  <c:v>0</c:v>
                </c:pt>
              </c:numCache>
            </c:numRef>
          </c:val>
          <c:extLst xmlns:c16r2="http://schemas.microsoft.com/office/drawing/2015/06/chart">
            <c:ext xmlns:c16="http://schemas.microsoft.com/office/drawing/2014/chart" uri="{C3380CC4-5D6E-409C-BE32-E72D297353CC}">
              <c16:uniqueId val="{00000007-02BB-4F7E-894E-63A19A3427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38487</c:v>
                </c:pt>
                <c:pt idx="3">
                  <c:v>36979</c:v>
                </c:pt>
                <c:pt idx="6">
                  <c:v>35505</c:v>
                </c:pt>
                <c:pt idx="9">
                  <c:v>34437</c:v>
                </c:pt>
                <c:pt idx="12">
                  <c:v>33780</c:v>
                </c:pt>
              </c:numCache>
            </c:numRef>
          </c:val>
          <c:extLst xmlns:c16r2="http://schemas.microsoft.com/office/drawing/2015/06/chart">
            <c:ext xmlns:c16="http://schemas.microsoft.com/office/drawing/2014/chart" uri="{C3380CC4-5D6E-409C-BE32-E72D297353CC}">
              <c16:uniqueId val="{00000008-02BB-4F7E-894E-63A19A3427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212</c:v>
                </c:pt>
                <c:pt idx="3">
                  <c:v>142</c:v>
                </c:pt>
                <c:pt idx="6">
                  <c:v>80</c:v>
                </c:pt>
                <c:pt idx="9">
                  <c:v>43</c:v>
                </c:pt>
                <c:pt idx="12">
                  <c:v>26</c:v>
                </c:pt>
              </c:numCache>
            </c:numRef>
          </c:val>
          <c:extLst xmlns:c16r2="http://schemas.microsoft.com/office/drawing/2015/06/chart">
            <c:ext xmlns:c16="http://schemas.microsoft.com/office/drawing/2014/chart" uri="{C3380CC4-5D6E-409C-BE32-E72D297353CC}">
              <c16:uniqueId val="{00000009-02BB-4F7E-894E-63A19A3427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164569</c:v>
                </c:pt>
                <c:pt idx="3">
                  <c:v>163881</c:v>
                </c:pt>
                <c:pt idx="6">
                  <c:v>166807</c:v>
                </c:pt>
                <c:pt idx="9">
                  <c:v>162758</c:v>
                </c:pt>
                <c:pt idx="12">
                  <c:v>163787</c:v>
                </c:pt>
              </c:numCache>
            </c:numRef>
          </c:val>
          <c:extLst xmlns:c16r2="http://schemas.microsoft.com/office/drawing/2015/06/chart">
            <c:ext xmlns:c16="http://schemas.microsoft.com/office/drawing/2014/chart" uri="{C3380CC4-5D6E-409C-BE32-E72D297353CC}">
              <c16:uniqueId val="{0000000A-02BB-4F7E-894E-63A19A3427C8}"/>
            </c:ext>
          </c:extLst>
        </c:ser>
        <c:dLbls>
          <c:showLegendKey val="0"/>
          <c:showVal val="0"/>
          <c:showCatName val="0"/>
          <c:showSerName val="0"/>
          <c:showPercent val="0"/>
          <c:showBubbleSize val="0"/>
        </c:dLbls>
        <c:gapWidth val="100"/>
        <c:overlap val="100"/>
        <c:axId val="433514648"/>
        <c:axId val="43351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54418</c:v>
                </c:pt>
                <c:pt idx="2">
                  <c:v>#N/A</c:v>
                </c:pt>
                <c:pt idx="3">
                  <c:v>#N/A</c:v>
                </c:pt>
                <c:pt idx="4">
                  <c:v>53954</c:v>
                </c:pt>
                <c:pt idx="5">
                  <c:v>#N/A</c:v>
                </c:pt>
                <c:pt idx="6">
                  <c:v>#N/A</c:v>
                </c:pt>
                <c:pt idx="7">
                  <c:v>54870</c:v>
                </c:pt>
                <c:pt idx="8">
                  <c:v>#N/A</c:v>
                </c:pt>
                <c:pt idx="9">
                  <c:v>#N/A</c:v>
                </c:pt>
                <c:pt idx="10">
                  <c:v>50849</c:v>
                </c:pt>
                <c:pt idx="11">
                  <c:v>#N/A</c:v>
                </c:pt>
                <c:pt idx="12">
                  <c:v>#N/A</c:v>
                </c:pt>
                <c:pt idx="13">
                  <c:v>54458</c:v>
                </c:pt>
                <c:pt idx="14">
                  <c:v>#N/A</c:v>
                </c:pt>
              </c:numCache>
            </c:numRef>
          </c:val>
          <c:smooth val="0"/>
          <c:extLst xmlns:c16r2="http://schemas.microsoft.com/office/drawing/2015/06/chart">
            <c:ext xmlns:c16="http://schemas.microsoft.com/office/drawing/2014/chart" uri="{C3380CC4-5D6E-409C-BE32-E72D297353CC}">
              <c16:uniqueId val="{0000000B-02BB-4F7E-894E-63A19A3427C8}"/>
            </c:ext>
          </c:extLst>
        </c:ser>
        <c:dLbls>
          <c:showLegendKey val="0"/>
          <c:showVal val="0"/>
          <c:showCatName val="0"/>
          <c:showSerName val="0"/>
          <c:showPercent val="0"/>
          <c:showBubbleSize val="0"/>
        </c:dLbls>
        <c:marker val="1"/>
        <c:smooth val="0"/>
        <c:axId val="433514648"/>
        <c:axId val="433518960"/>
      </c:lineChart>
      <c:catAx>
        <c:axId val="433514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518960"/>
        <c:crosses val="autoZero"/>
        <c:auto val="1"/>
        <c:lblAlgn val="ctr"/>
        <c:lblOffset val="100"/>
        <c:tickLblSkip val="1"/>
        <c:tickMarkSkip val="1"/>
        <c:noMultiLvlLbl val="0"/>
      </c:catAx>
      <c:valAx>
        <c:axId val="43351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14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10245</c:v>
                </c:pt>
                <c:pt idx="1">
                  <c:v>8881</c:v>
                </c:pt>
                <c:pt idx="2">
                  <c:v>8504</c:v>
                </c:pt>
              </c:numCache>
            </c:numRef>
          </c:val>
          <c:extLst xmlns:c16r2="http://schemas.microsoft.com/office/drawing/2015/06/chart">
            <c:ext xmlns:c16="http://schemas.microsoft.com/office/drawing/2014/chart" uri="{C3380CC4-5D6E-409C-BE32-E72D297353CC}">
              <c16:uniqueId val="{00000000-970D-4137-9358-532C6EABC1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279</c:v>
                </c:pt>
                <c:pt idx="1">
                  <c:v>195</c:v>
                </c:pt>
                <c:pt idx="2">
                  <c:v>6</c:v>
                </c:pt>
              </c:numCache>
            </c:numRef>
          </c:val>
          <c:extLst xmlns:c16r2="http://schemas.microsoft.com/office/drawing/2015/06/chart">
            <c:ext xmlns:c16="http://schemas.microsoft.com/office/drawing/2014/chart" uri="{C3380CC4-5D6E-409C-BE32-E72D297353CC}">
              <c16:uniqueId val="{00000001-970D-4137-9358-532C6EABC1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8820</c:v>
                </c:pt>
                <c:pt idx="1">
                  <c:v>7736</c:v>
                </c:pt>
                <c:pt idx="2">
                  <c:v>7661</c:v>
                </c:pt>
              </c:numCache>
            </c:numRef>
          </c:val>
          <c:extLst xmlns:c16r2="http://schemas.microsoft.com/office/drawing/2015/06/chart">
            <c:ext xmlns:c16="http://schemas.microsoft.com/office/drawing/2014/chart" uri="{C3380CC4-5D6E-409C-BE32-E72D297353CC}">
              <c16:uniqueId val="{00000002-970D-4137-9358-532C6EABC1BF}"/>
            </c:ext>
          </c:extLst>
        </c:ser>
        <c:dLbls>
          <c:showLegendKey val="0"/>
          <c:showVal val="0"/>
          <c:showCatName val="0"/>
          <c:showSerName val="0"/>
          <c:showPercent val="0"/>
          <c:showBubbleSize val="0"/>
        </c:dLbls>
        <c:gapWidth val="120"/>
        <c:overlap val="100"/>
        <c:axId val="433516608"/>
        <c:axId val="433519744"/>
      </c:barChart>
      <c:catAx>
        <c:axId val="4335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519744"/>
        <c:crosses val="autoZero"/>
        <c:auto val="1"/>
        <c:lblAlgn val="ctr"/>
        <c:lblOffset val="100"/>
        <c:tickLblSkip val="1"/>
        <c:tickMarkSkip val="1"/>
        <c:noMultiLvlLbl val="0"/>
      </c:catAx>
      <c:valAx>
        <c:axId val="433519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5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D2-49E8-BA2E-D32E3E58BD9D}"/>
                </c:ext>
                <c:ext xmlns:c15="http://schemas.microsoft.com/office/drawing/2012/chart" uri="{CE6537A1-D6FC-4f65-9D91-7224C49458BB}">
                  <c15:dlblFieldTable>
                    <c15:dlblFTEntry>
                      <c15:txfldGUID>{80302E7C-2330-4951-B724-634D51BAA0B8}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D2-49E8-BA2E-D32E3E58BD9D}"/>
                </c:ext>
                <c:ext xmlns:c15="http://schemas.microsoft.com/office/drawing/2012/chart" uri="{CE6537A1-D6FC-4f65-9D91-7224C49458BB}">
                  <c15:dlblFieldTable>
                    <c15:dlblFTEntry>
                      <c15:txfldGUID>{792E5E99-F872-4A05-AD80-A459C709ECF1}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D2-49E8-BA2E-D32E3E58BD9D}"/>
                </c:ext>
                <c:ext xmlns:c15="http://schemas.microsoft.com/office/drawing/2012/chart" uri="{CE6537A1-D6FC-4f65-9D91-7224C49458BB}">
                  <c15:dlblFieldTable>
                    <c15:dlblFTEntry>
                      <c15:txfldGUID>{BBFFF5C4-4885-49C9-BA4E-DFBC695A27B9}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D2-49E8-BA2E-D32E3E58BD9D}"/>
                </c:ext>
                <c:ext xmlns:c15="http://schemas.microsoft.com/office/drawing/2012/chart" uri="{CE6537A1-D6FC-4f65-9D91-7224C49458BB}">
                  <c15:dlblFieldTable>
                    <c15:dlblFTEntry>
                      <c15:txfldGUID>{CB1C06F9-DD6F-488A-9595-BC33479EBD32}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D2-49E8-BA2E-D32E3E58BD9D}"/>
                </c:ext>
                <c:ext xmlns:c15="http://schemas.microsoft.com/office/drawing/2012/chart" uri="{CE6537A1-D6FC-4f65-9D91-7224C49458BB}">
                  <c15:dlblFieldTable>
                    <c15:dlblFTEntry>
                      <c15:txfldGUID>{C44D2034-B732-4D1F-84AA-BD2A452D93E2}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D2-49E8-BA2E-D32E3E58BD9D}"/>
                </c:ext>
                <c:ext xmlns:c15="http://schemas.microsoft.com/office/drawing/2012/chart" uri="{CE6537A1-D6FC-4f65-9D91-7224C49458BB}">
                  <c15:dlblFieldTable>
                    <c15:dlblFTEntry>
                      <c15:txfldGUID>{4C8F7488-5A04-4178-AB8D-6185610AA52F}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D2-49E8-BA2E-D32E3E58BD9D}"/>
                </c:ext>
                <c:ext xmlns:c15="http://schemas.microsoft.com/office/drawing/2012/chart" uri="{CE6537A1-D6FC-4f65-9D91-7224C49458BB}">
                  <c15:dlblFieldTable>
                    <c15:dlblFTEntry>
                      <c15:txfldGUID>{935A8BDA-A438-422E-924B-01AB7667AF2D}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D2-49E8-BA2E-D32E3E58BD9D}"/>
                </c:ext>
                <c:ext xmlns:c15="http://schemas.microsoft.com/office/drawing/2012/chart" uri="{CE6537A1-D6FC-4f65-9D91-7224C49458BB}">
                  <c15:layout/>
                  <c15:dlblFieldTable>
                    <c15:dlblFTEntry>
                      <c15:txfldGUID>{95F67900-5814-4A57-BFE6-05521FED594E}</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D2-49E8-BA2E-D32E3E58BD9D}"/>
                </c:ext>
                <c:ext xmlns:c15="http://schemas.microsoft.com/office/drawing/2012/chart" uri="{CE6537A1-D6FC-4f65-9D91-7224C49458BB}">
                  <c15:layout/>
                  <c15:dlblFieldTable>
                    <c15:dlblFTEntry>
                      <c15:txfldGUID>{60CD3270-7653-4EF8-A47C-E9A245331F63}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64.900000000000006</c:v>
                </c:pt>
                <c:pt idx="32">
                  <c:v>65.599999999999994</c:v>
                </c:pt>
              </c:numCache>
            </c:numRef>
          </c:xVal>
          <c:yVal>
            <c:numRef>
              <c:f>公会計指標分析・財政指標組合せ分析表!$BP$51:$DC$51</c:f>
              <c:numCache>
                <c:formatCode>#,##0.0;"▲ "#,##0.0</c:formatCode>
                <c:ptCount val="40"/>
                <c:pt idx="24">
                  <c:v>93.8</c:v>
                </c:pt>
                <c:pt idx="32">
                  <c:v>101.1</c:v>
                </c:pt>
              </c:numCache>
            </c:numRef>
          </c:yVal>
          <c:smooth val="0"/>
          <c:extLst xmlns:c16r2="http://schemas.microsoft.com/office/drawing/2015/06/chart">
            <c:ext xmlns:c16="http://schemas.microsoft.com/office/drawing/2014/chart" uri="{C3380CC4-5D6E-409C-BE32-E72D297353CC}">
              <c16:uniqueId val="{00000009-0DD2-49E8-BA2E-D32E3E58BD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D2-49E8-BA2E-D32E3E58BD9D}"/>
                </c:ext>
                <c:ext xmlns:c15="http://schemas.microsoft.com/office/drawing/2012/chart" uri="{CE6537A1-D6FC-4f65-9D91-7224C49458BB}">
                  <c15:dlblFieldTable>
                    <c15:dlblFTEntry>
                      <c15:txfldGUID>{3F304EFD-DA81-42A2-84CB-12776C14987F}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D2-49E8-BA2E-D32E3E58BD9D}"/>
                </c:ext>
                <c:ext xmlns:c15="http://schemas.microsoft.com/office/drawing/2012/chart" uri="{CE6537A1-D6FC-4f65-9D91-7224C49458BB}">
                  <c15:dlblFieldTable>
                    <c15:dlblFTEntry>
                      <c15:txfldGUID>{CA105DE0-DF7F-4A4B-9F75-CDD84E1DE440}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D2-49E8-BA2E-D32E3E58BD9D}"/>
                </c:ext>
                <c:ext xmlns:c15="http://schemas.microsoft.com/office/drawing/2012/chart" uri="{CE6537A1-D6FC-4f65-9D91-7224C49458BB}">
                  <c15:dlblFieldTable>
                    <c15:dlblFTEntry>
                      <c15:txfldGUID>{C73BF017-6E95-4613-AFAD-D468339590BD}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D2-49E8-BA2E-D32E3E58BD9D}"/>
                </c:ext>
                <c:ext xmlns:c15="http://schemas.microsoft.com/office/drawing/2012/chart" uri="{CE6537A1-D6FC-4f65-9D91-7224C49458BB}">
                  <c15:dlblFieldTable>
                    <c15:dlblFTEntry>
                      <c15:txfldGUID>{1CBBAD1A-5C03-4E44-A9BA-80628F1B5D33}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D2-49E8-BA2E-D32E3E58BD9D}"/>
                </c:ext>
                <c:ext xmlns:c15="http://schemas.microsoft.com/office/drawing/2012/chart" uri="{CE6537A1-D6FC-4f65-9D91-7224C49458BB}">
                  <c15:dlblFieldTable>
                    <c15:dlblFTEntry>
                      <c15:txfldGUID>{F5CA377D-F273-46AA-AB9A-EB8CB19F667C}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D2-49E8-BA2E-D32E3E58BD9D}"/>
                </c:ext>
                <c:ext xmlns:c15="http://schemas.microsoft.com/office/drawing/2012/chart" uri="{CE6537A1-D6FC-4f65-9D91-7224C49458BB}">
                  <c15:dlblFieldTable>
                    <c15:dlblFTEntry>
                      <c15:txfldGUID>{E1882FBE-85FC-4BE1-A7C9-4F814A84155B}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D2-49E8-BA2E-D32E3E58BD9D}"/>
                </c:ext>
                <c:ext xmlns:c15="http://schemas.microsoft.com/office/drawing/2012/chart" uri="{CE6537A1-D6FC-4f65-9D91-7224C49458BB}">
                  <c15:dlblFieldTable>
                    <c15:dlblFTEntry>
                      <c15:txfldGUID>{D4CDA1DD-991C-4AE0-B12C-3ED6A506708B}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D2-49E8-BA2E-D32E3E58BD9D}"/>
                </c:ext>
                <c:ext xmlns:c15="http://schemas.microsoft.com/office/drawing/2012/chart" uri="{CE6537A1-D6FC-4f65-9D91-7224C49458BB}">
                  <c15:layout/>
                  <c15:dlblFieldTable>
                    <c15:dlblFTEntry>
                      <c15:txfldGUID>{26337A70-F100-4F50-BDD9-BB5E02FDA0E9}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D2-49E8-BA2E-D32E3E58BD9D}"/>
                </c:ext>
                <c:ext xmlns:c15="http://schemas.microsoft.com/office/drawing/2012/chart" uri="{CE6537A1-D6FC-4f65-9D91-7224C49458BB}">
                  <c15:layout/>
                  <c15:dlblFieldTable>
                    <c15:dlblFTEntry>
                      <c15:txfldGUID>{C8E3BA1C-C0E3-43F9-A929-C26A496AB445}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0DD2-49E8-BA2E-D32E3E58BD9D}"/>
            </c:ext>
          </c:extLst>
        </c:ser>
        <c:dLbls>
          <c:showLegendKey val="0"/>
          <c:showVal val="1"/>
          <c:showCatName val="0"/>
          <c:showSerName val="0"/>
          <c:showPercent val="0"/>
          <c:showBubbleSize val="0"/>
        </c:dLbls>
        <c:axId val="519350536"/>
        <c:axId val="519350928"/>
      </c:scatterChart>
      <c:valAx>
        <c:axId val="519350536"/>
        <c:scaling>
          <c:orientation val="minMax"/>
          <c:max val="66.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350928"/>
        <c:crosses val="autoZero"/>
        <c:crossBetween val="midCat"/>
      </c:valAx>
      <c:valAx>
        <c:axId val="519350928"/>
        <c:scaling>
          <c:orientation val="minMax"/>
          <c:max val="11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350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5F-48B7-8A48-068017465E5F}"/>
                </c:ext>
                <c:ext xmlns:c15="http://schemas.microsoft.com/office/drawing/2012/chart" uri="{CE6537A1-D6FC-4f65-9D91-7224C49458BB}">
                  <c15:dlblFieldTable>
                    <c15:dlblFTEntry>
                      <c15:txfldGUID>{4EC8122E-07D7-4696-BEB5-224C8815C07A}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5F-48B7-8A48-068017465E5F}"/>
                </c:ext>
                <c:ext xmlns:c15="http://schemas.microsoft.com/office/drawing/2012/chart" uri="{CE6537A1-D6FC-4f65-9D91-7224C49458BB}">
                  <c15:dlblFieldTable>
                    <c15:dlblFTEntry>
                      <c15:txfldGUID>{E8D0E66F-2776-42B7-8FA9-37628F9D6AE1}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5F-48B7-8A48-068017465E5F}"/>
                </c:ext>
                <c:ext xmlns:c15="http://schemas.microsoft.com/office/drawing/2012/chart" uri="{CE6537A1-D6FC-4f65-9D91-7224C49458BB}">
                  <c15:dlblFieldTable>
                    <c15:dlblFTEntry>
                      <c15:txfldGUID>{28401D0E-F6FE-4FCA-9F96-9110C2DADEC5}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5F-48B7-8A48-068017465E5F}"/>
                </c:ext>
                <c:ext xmlns:c15="http://schemas.microsoft.com/office/drawing/2012/chart" uri="{CE6537A1-D6FC-4f65-9D91-7224C49458BB}">
                  <c15:dlblFieldTable>
                    <c15:dlblFTEntry>
                      <c15:txfldGUID>{55A71D5D-BA14-4388-9F59-C9E2EBBED8BB}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5F-48B7-8A48-068017465E5F}"/>
                </c:ext>
                <c:ext xmlns:c15="http://schemas.microsoft.com/office/drawing/2012/chart" uri="{CE6537A1-D6FC-4f65-9D91-7224C49458BB}">
                  <c15:dlblFieldTable>
                    <c15:dlblFTEntry>
                      <c15:txfldGUID>{6BE3B155-75B7-485B-BDAB-8A02098C1BE9}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5F-48B7-8A48-068017465E5F}"/>
                </c:ext>
                <c:ext xmlns:c15="http://schemas.microsoft.com/office/drawing/2012/chart" uri="{CE6537A1-D6FC-4f65-9D91-7224C49458BB}">
                  <c15:dlblFieldTable>
                    <c15:dlblFTEntry>
                      <c15:txfldGUID>{90164518-F135-4EED-BE61-B5E5D4ED9514}</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168858666685046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5F-48B7-8A48-068017465E5F}"/>
                </c:ext>
                <c:ext xmlns:c15="http://schemas.microsoft.com/office/drawing/2012/chart" uri="{CE6537A1-D6FC-4f65-9D91-7224C49458BB}">
                  <c15:dlblFieldTable>
                    <c15:dlblFTEntry>
                      <c15:txfldGUID>{AD63C244-8622-4CC8-ABB5-CBFFFEACC7B7}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5F-48B7-8A48-068017465E5F}"/>
                </c:ext>
                <c:ext xmlns:c15="http://schemas.microsoft.com/office/drawing/2012/chart" uri="{CE6537A1-D6FC-4f65-9D91-7224C49458BB}">
                  <c15:dlblFieldTable>
                    <c15:dlblFTEntry>
                      <c15:txfldGUID>{D6276A9D-89EF-4F79-A16B-3AF7D098F6BD}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70739657137081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5F-48B7-8A48-068017465E5F}"/>
                </c:ext>
                <c:ext xmlns:c15="http://schemas.microsoft.com/office/drawing/2012/chart" uri="{CE6537A1-D6FC-4f65-9D91-7224C49458BB}">
                  <c15:dlblFieldTable>
                    <c15:dlblFTEntry>
                      <c15:txfldGUID>{28B1E59E-C798-47BC-8E50-C913CEAC4941}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10.8</c:v>
                </c:pt>
                <c:pt idx="16">
                  <c:v>10.199999999999999</c:v>
                </c:pt>
                <c:pt idx="24">
                  <c:v>9.9</c:v>
                </c:pt>
                <c:pt idx="32">
                  <c:v>10</c:v>
                </c:pt>
              </c:numCache>
            </c:numRef>
          </c:xVal>
          <c:yVal>
            <c:numRef>
              <c:f>公会計指標分析・財政指標組合せ分析表!$BP$73:$DC$73</c:f>
              <c:numCache>
                <c:formatCode>#,##0.0;"▲ "#,##0.0</c:formatCode>
                <c:ptCount val="40"/>
                <c:pt idx="0">
                  <c:v>97.5</c:v>
                </c:pt>
                <c:pt idx="8">
                  <c:v>98</c:v>
                </c:pt>
                <c:pt idx="16">
                  <c:v>100</c:v>
                </c:pt>
                <c:pt idx="24">
                  <c:v>93.8</c:v>
                </c:pt>
                <c:pt idx="32">
                  <c:v>101.1</c:v>
                </c:pt>
              </c:numCache>
            </c:numRef>
          </c:yVal>
          <c:smooth val="0"/>
          <c:extLst xmlns:c16r2="http://schemas.microsoft.com/office/drawing/2015/06/chart">
            <c:ext xmlns:c16="http://schemas.microsoft.com/office/drawing/2014/chart" uri="{C3380CC4-5D6E-409C-BE32-E72D297353CC}">
              <c16:uniqueId val="{00000009-125F-48B7-8A48-068017465E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5F-48B7-8A48-068017465E5F}"/>
                </c:ext>
                <c:ext xmlns:c15="http://schemas.microsoft.com/office/drawing/2012/chart" uri="{CE6537A1-D6FC-4f65-9D91-7224C49458BB}">
                  <c15:dlblFieldTable>
                    <c15:dlblFTEntry>
                      <c15:txfldGUID>{5A55D887-65CD-42CF-A0D5-21FBF3BBAFB7}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5F-48B7-8A48-068017465E5F}"/>
                </c:ext>
                <c:ext xmlns:c15="http://schemas.microsoft.com/office/drawing/2012/chart" uri="{CE6537A1-D6FC-4f65-9D91-7224C49458BB}">
                  <c15:dlblFieldTable>
                    <c15:dlblFTEntry>
                      <c15:txfldGUID>{7F883054-379D-46E4-A8EF-CA1A87A266F5}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5F-48B7-8A48-068017465E5F}"/>
                </c:ext>
                <c:ext xmlns:c15="http://schemas.microsoft.com/office/drawing/2012/chart" uri="{CE6537A1-D6FC-4f65-9D91-7224C49458BB}">
                  <c15:dlblFieldTable>
                    <c15:dlblFTEntry>
                      <c15:txfldGUID>{D4CD3C19-62C6-4AE0-8CAC-8664696ED917}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5F-48B7-8A48-068017465E5F}"/>
                </c:ext>
                <c:ext xmlns:c15="http://schemas.microsoft.com/office/drawing/2012/chart" uri="{CE6537A1-D6FC-4f65-9D91-7224C49458BB}">
                  <c15:dlblFieldTable>
                    <c15:dlblFTEntry>
                      <c15:txfldGUID>{83C48E98-9F85-4B86-9726-C41E26369BAB}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5F-48B7-8A48-068017465E5F}"/>
                </c:ext>
                <c:ext xmlns:c15="http://schemas.microsoft.com/office/drawing/2012/chart" uri="{CE6537A1-D6FC-4f65-9D91-7224C49458BB}">
                  <c15:dlblFieldTable>
                    <c15:dlblFTEntry>
                      <c15:txfldGUID>{08BDDF64-4223-4E76-B695-8577ABB49AD8}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5F-48B7-8A48-068017465E5F}"/>
                </c:ext>
                <c:ext xmlns:c15="http://schemas.microsoft.com/office/drawing/2012/chart" uri="{CE6537A1-D6FC-4f65-9D91-7224C49458BB}">
                  <c15:dlblFieldTable>
                    <c15:dlblFTEntry>
                      <c15:txfldGUID>{5FA4087C-09A9-413D-9871-E5735BA1A1F3}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5F-48B7-8A48-068017465E5F}"/>
                </c:ext>
                <c:ext xmlns:c15="http://schemas.microsoft.com/office/drawing/2012/chart" uri="{CE6537A1-D6FC-4f65-9D91-7224C49458BB}">
                  <c15:dlblFieldTable>
                    <c15:dlblFTEntry>
                      <c15:txfldGUID>{FCBBED10-57E8-429C-8A79-01FF6FCAC1E6}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5F-48B7-8A48-068017465E5F}"/>
                </c:ext>
                <c:ext xmlns:c15="http://schemas.microsoft.com/office/drawing/2012/chart" uri="{CE6537A1-D6FC-4f65-9D91-7224C49458BB}">
                  <c15:dlblFieldTable>
                    <c15:dlblFTEntry>
                      <c15:txfldGUID>{E4CCE84E-905A-482E-A666-A0F9D6A28859}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5F-48B7-8A48-068017465E5F}"/>
                </c:ext>
                <c:ext xmlns:c15="http://schemas.microsoft.com/office/drawing/2012/chart" uri="{CE6537A1-D6FC-4f65-9D91-7224C49458BB}">
                  <c15:dlblFieldTable>
                    <c15:dlblFTEntry>
                      <c15:txfldGUID>{960D731E-1D35-40A5-8226-ED295F2E1C56}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125F-48B7-8A48-068017465E5F}"/>
            </c:ext>
          </c:extLst>
        </c:ser>
        <c:dLbls>
          <c:showLegendKey val="0"/>
          <c:showVal val="1"/>
          <c:showCatName val="0"/>
          <c:showSerName val="0"/>
          <c:showPercent val="0"/>
          <c:showBubbleSize val="0"/>
        </c:dLbls>
        <c:axId val="519339560"/>
        <c:axId val="519357592"/>
      </c:scatterChart>
      <c:valAx>
        <c:axId val="519339560"/>
        <c:scaling>
          <c:orientation val="minMax"/>
          <c:max val="12"/>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9357592"/>
        <c:crosses val="autoZero"/>
        <c:crossBetween val="midCat"/>
      </c:valAx>
      <c:valAx>
        <c:axId val="519357592"/>
        <c:scaling>
          <c:orientation val="minMax"/>
          <c:max val="112"/>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9339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元利償還金は、教育・福祉施設等整備事業債の償還の減少等により前年度と比較すると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算入公債費等は、公債費充当特定財源や交付税措置により基準財政需要額に算入された公債費の減少等により前年度と比較すると</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億円の増加となった。</a:t>
          </a:r>
        </a:p>
        <a:p>
          <a:r>
            <a:rPr kumimoji="1" lang="ja-JP" altLang="en-US" sz="1400">
              <a:latin typeface="ＭＳ ゴシック" pitchFamily="49" charset="-128"/>
              <a:ea typeface="ＭＳ ゴシック" pitchFamily="49" charset="-128"/>
            </a:rPr>
            <a:t>　これは、地方債残高の増加（</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億円）、土地開発公社負債額等負担見込額の減少（▲</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億円）したこと、また充当可能基金の減少（▲</a:t>
          </a:r>
          <a:r>
            <a:rPr kumimoji="1" lang="en-US" altLang="ja-JP" sz="1400">
              <a:latin typeface="ＭＳ ゴシック" pitchFamily="49" charset="-128"/>
              <a:ea typeface="ＭＳ ゴシック" pitchFamily="49" charset="-128"/>
            </a:rPr>
            <a:t>31.8</a:t>
          </a:r>
          <a:r>
            <a:rPr kumimoji="1" lang="ja-JP" altLang="en-US" sz="1400">
              <a:latin typeface="ＭＳ ゴシック" pitchFamily="49" charset="-128"/>
              <a:ea typeface="ＭＳ ゴシック" pitchFamily="49" charset="-128"/>
            </a:rPr>
            <a:t>億円）、充当可能特定歳入の増加（</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億円）、基準財政需要額算入見込額が減少（▲</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億円を積み立てたほか、ボートレース事業収入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億円を原資とする「こども未来基金」を新設した一方、約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億円を取り崩したため、基金全体としては約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また、老朽化した公共施設の建替えや大規模改修に備え、一般財源やボートレース事業収入を原資とする既存４基金を廃止し、「公共施設整備基金」として統合した。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・市長をトップとする部局横断型の庁内組織「下関市行財政改革推進会議」を立ち上げ、積極的な事業の見直しや財源確保など、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基金取崩額の抑制を含む持続可能な財政基盤の確立に向けた検討を行っている。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（一般財源やボートレース事業収入を原資とする既存４基金を廃止・統合して設置）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・中央霊園管理基金：下関中央霊園の管理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・地域福祉基金：高齢者保健福祉施策、障害者保健福祉施策及びその他の保健福祉施策の積極的な推進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・国際交流振興基金：国際交流の推進と市民の国際感覚の醸成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・地域振興基金：下関市における多様な歴史、伝統、文化、産業等を活かし、独創的かつ個性的な地域づくりを推進し、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・ふるさと保全対策基金：土地改良施設の機能を適正に発揮させるための地域的な共同活動を支援し、農業及び農村の活性化を図る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・公共施設整備基金（新設）：既存基金の統合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億円に加えて土地売却収入金等を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億円を積立てた一方で、廃棄物処理施設の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ストックヤードをはじめとする各種公共施設の整備や解体・撤去の財源として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・こども未来基金（新設）：ボートレース事業収入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・合併振興基金：生活バス運行事業をはじめとする連帯強化又は地域振興に資する事業の財源として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・不足財源を基金取崩で補う予算編成が続いており、現在のまま推移すればあと数年で基金の枯渇が懸念されるため、「下関市行財政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改革推進会議」において、基金取崩額の抑制を含む持続可能な財政基盤の確立に向けた検討を行っている。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億円）及び土地開発公社貸付金の返済金（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基盤の確立に向けた検討を行っている。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年度は、前年度に比べて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ポイント悪化し</a:t>
          </a:r>
          <a:r>
            <a:rPr kumimoji="1" lang="en-US" altLang="ja-JP" sz="1100">
              <a:latin typeface="ＭＳ Ｐゴシック" panose="020B0600070205080204" pitchFamily="50" charset="-128"/>
              <a:ea typeface="ＭＳ Ｐゴシック" panose="020B0600070205080204" pitchFamily="50" charset="-128"/>
            </a:rPr>
            <a:t>65.6</a:t>
          </a:r>
          <a:r>
            <a:rPr kumimoji="1" lang="ja-JP" altLang="en-US" sz="1100">
              <a:latin typeface="ＭＳ Ｐゴシック" panose="020B0600070205080204" pitchFamily="50" charset="-128"/>
              <a:ea typeface="ＭＳ Ｐゴシック" panose="020B0600070205080204" pitchFamily="50" charset="-128"/>
            </a:rPr>
            <a:t>％となった。施設整備により償却資産は増加したものの、減価償却により減価償却累計額が増加したことが要因である。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年代に建設された施設が多く、施設の約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割が整備から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年を経過しており更新時期を迎えていることから、類似団体より高い水準にある。公共施設等総合管理計画に基づき、老朽化した施設等の適正管理に努める。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36618</xdr:rowOff>
    </xdr:from>
    <xdr:to>
      <xdr:col>23</xdr:col>
      <xdr:colOff>136525</xdr:colOff>
      <xdr:row>29</xdr:row>
      <xdr:rowOff>138218</xdr:rowOff>
    </xdr:to>
    <xdr:sp macro="" textlink="">
      <xdr:nvSpPr>
        <xdr:cNvPr id="78" name="楕円 77"/>
        <xdr:cNvSpPr/>
      </xdr:nvSpPr>
      <xdr:spPr>
        <a:xfrm>
          <a:off x="47117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59495</xdr:rowOff>
    </xdr:from>
    <xdr:ext cx="405111" cy="259045"/>
    <xdr:sp macro="" textlink="">
      <xdr:nvSpPr>
        <xdr:cNvPr id="79" name="有形固定資産減価償却率該当値テキスト"/>
        <xdr:cNvSpPr txBox="1"/>
      </xdr:nvSpPr>
      <xdr:spPr>
        <a:xfrm>
          <a:off x="4813300" y="56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80" name="楕円 79"/>
        <xdr:cNvSpPr/>
      </xdr:nvSpPr>
      <xdr:spPr>
        <a:xfrm>
          <a:off x="4000500" y="58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112607</xdr:rowOff>
    </xdr:to>
    <xdr:cxnSp macro="">
      <xdr:nvCxnSpPr>
        <xdr:cNvPr id="81" name="直線コネクタ 80"/>
        <xdr:cNvCxnSpPr/>
      </xdr:nvCxnSpPr>
      <xdr:spPr>
        <a:xfrm flipV="1">
          <a:off x="4051300" y="583099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2"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84" name="n_1mainValue有形固定資産減価償却率"/>
        <xdr:cNvSpPr txBox="1"/>
      </xdr:nvSpPr>
      <xdr:spPr>
        <a:xfrm>
          <a:off x="3836044" y="558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分子となる実質債務は、土地開発公社の解散に伴い、土地開発公社負債額等負担見込額が</a:t>
          </a:r>
          <a:r>
            <a:rPr kumimoji="1" lang="en-US" altLang="ja-JP" sz="1000">
              <a:latin typeface="ＭＳ Ｐゴシック" panose="020B0600070205080204" pitchFamily="50" charset="-128"/>
              <a:ea typeface="ＭＳ Ｐゴシック" panose="020B0600070205080204" pitchFamily="50" charset="-128"/>
            </a:rPr>
            <a:t>17.9</a:t>
          </a:r>
          <a:r>
            <a:rPr kumimoji="1" lang="ja-JP" altLang="en-US" sz="1000">
              <a:latin typeface="ＭＳ Ｐゴシック" panose="020B0600070205080204" pitchFamily="50" charset="-128"/>
              <a:ea typeface="ＭＳ Ｐゴシック" panose="020B0600070205080204" pitchFamily="50" charset="-128"/>
            </a:rPr>
            <a:t>億円皆減した影響により、将来負担額は前年度と比較すると</a:t>
          </a:r>
          <a:r>
            <a:rPr kumimoji="1" lang="en-US" altLang="ja-JP" sz="1000">
              <a:latin typeface="ＭＳ Ｐゴシック" panose="020B0600070205080204" pitchFamily="50" charset="-128"/>
              <a:ea typeface="ＭＳ Ｐゴシック" panose="020B0600070205080204" pitchFamily="50" charset="-128"/>
            </a:rPr>
            <a:t>16.5</a:t>
          </a:r>
          <a:r>
            <a:rPr kumimoji="1" lang="ja-JP" altLang="en-US" sz="1000">
              <a:latin typeface="ＭＳ Ｐゴシック" panose="020B0600070205080204" pitchFamily="50" charset="-128"/>
              <a:ea typeface="ＭＳ Ｐゴシック" panose="020B0600070205080204" pitchFamily="50" charset="-128"/>
            </a:rPr>
            <a:t>億円の減となったが、基金の取崩しにより地方債の償還額等に充当可能な基金が減少し、充当可能財源は</a:t>
          </a:r>
          <a:r>
            <a:rPr kumimoji="1" lang="en-US" altLang="ja-JP" sz="1000">
              <a:latin typeface="ＭＳ Ｐゴシック" panose="020B0600070205080204" pitchFamily="50" charset="-128"/>
              <a:ea typeface="ＭＳ Ｐゴシック" panose="020B0600070205080204" pitchFamily="50" charset="-128"/>
            </a:rPr>
            <a:t>52.6</a:t>
          </a:r>
          <a:r>
            <a:rPr kumimoji="1" lang="ja-JP" altLang="en-US" sz="1000">
              <a:latin typeface="ＭＳ Ｐゴシック" panose="020B0600070205080204" pitchFamily="50" charset="-128"/>
              <a:ea typeface="ＭＳ Ｐゴシック" panose="020B0600070205080204" pitchFamily="50" charset="-128"/>
            </a:rPr>
            <a:t>億円減少している。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分母となる償還財源（業務活動収支）は、前年度と比較すると</a:t>
          </a:r>
          <a:r>
            <a:rPr kumimoji="1" lang="en-US" altLang="ja-JP" sz="1000">
              <a:latin typeface="ＭＳ Ｐゴシック" panose="020B0600070205080204" pitchFamily="50" charset="-128"/>
              <a:ea typeface="ＭＳ Ｐゴシック" panose="020B0600070205080204" pitchFamily="50" charset="-128"/>
            </a:rPr>
            <a:t>11.0</a:t>
          </a:r>
          <a:r>
            <a:rPr kumimoji="1" lang="ja-JP" altLang="en-US" sz="1000">
              <a:latin typeface="ＭＳ Ｐゴシック" panose="020B0600070205080204" pitchFamily="50" charset="-128"/>
              <a:ea typeface="ＭＳ Ｐゴシック" panose="020B0600070205080204" pitchFamily="50" charset="-128"/>
            </a:rPr>
            <a:t>憶円の増となっている。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類似団体と比較してもかなり高い水準となっているため、地方債の計画的な借入及び歳入歳出両面の効率化を図り、財政の健全化に努める。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137230</xdr:rowOff>
    </xdr:from>
    <xdr:to>
      <xdr:col>76</xdr:col>
      <xdr:colOff>73025</xdr:colOff>
      <xdr:row>28</xdr:row>
      <xdr:rowOff>67380</xdr:rowOff>
    </xdr:to>
    <xdr:sp macro="" textlink="">
      <xdr:nvSpPr>
        <xdr:cNvPr id="125" name="楕円 124"/>
        <xdr:cNvSpPr/>
      </xdr:nvSpPr>
      <xdr:spPr>
        <a:xfrm>
          <a:off x="14744700" y="55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160107</xdr:rowOff>
    </xdr:from>
    <xdr:ext cx="340478" cy="259045"/>
    <xdr:sp macro="" textlink="">
      <xdr:nvSpPr>
        <xdr:cNvPr id="126" name="債務償還可能年数該当値テキスト"/>
        <xdr:cNvSpPr txBox="1"/>
      </xdr:nvSpPr>
      <xdr:spPr>
        <a:xfrm>
          <a:off x="14846300" y="5389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84836</xdr:rowOff>
    </xdr:from>
    <xdr:to>
      <xdr:col>24</xdr:col>
      <xdr:colOff>114300</xdr:colOff>
      <xdr:row>40</xdr:row>
      <xdr:rowOff>14986</xdr:rowOff>
    </xdr:to>
    <xdr:sp macro="" textlink="">
      <xdr:nvSpPr>
        <xdr:cNvPr id="68" name="楕円 67"/>
        <xdr:cNvSpPr/>
      </xdr:nvSpPr>
      <xdr:spPr>
        <a:xfrm>
          <a:off x="45847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63263</xdr:rowOff>
    </xdr:from>
    <xdr:ext cx="405111" cy="259045"/>
    <xdr:sp macro="" textlink="">
      <xdr:nvSpPr>
        <xdr:cNvPr id="69" name="【道路】&#10;有形固定資産減価償却率該当値テキスト"/>
        <xdr:cNvSpPr txBox="1"/>
      </xdr:nvSpPr>
      <xdr:spPr>
        <a:xfrm>
          <a:off x="4673600" y="674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119126</xdr:rowOff>
    </xdr:from>
    <xdr:to>
      <xdr:col>20</xdr:col>
      <xdr:colOff>38100</xdr:colOff>
      <xdr:row>40</xdr:row>
      <xdr:rowOff>49276</xdr:rowOff>
    </xdr:to>
    <xdr:sp macro="" textlink="">
      <xdr:nvSpPr>
        <xdr:cNvPr id="70" name="楕円 69"/>
        <xdr:cNvSpPr/>
      </xdr:nvSpPr>
      <xdr:spPr>
        <a:xfrm>
          <a:off x="3746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169926</xdr:rowOff>
    </xdr:to>
    <xdr:cxnSp macro="">
      <xdr:nvCxnSpPr>
        <xdr:cNvPr id="71" name="直線コネクタ 70"/>
        <xdr:cNvCxnSpPr/>
      </xdr:nvCxnSpPr>
      <xdr:spPr>
        <a:xfrm flipV="1">
          <a:off x="3797300" y="68221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40403</xdr:rowOff>
    </xdr:from>
    <xdr:ext cx="405111" cy="259045"/>
    <xdr:sp macro="" textlink="">
      <xdr:nvSpPr>
        <xdr:cNvPr id="74" name="n_1mainValue【道路】&#10;有形固定資産減価償却率"/>
        <xdr:cNvSpPr txBox="1"/>
      </xdr:nvSpPr>
      <xdr:spPr>
        <a:xfrm>
          <a:off x="3582044"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39443</xdr:rowOff>
    </xdr:from>
    <xdr:to>
      <xdr:col>55</xdr:col>
      <xdr:colOff>50800</xdr:colOff>
      <xdr:row>37</xdr:row>
      <xdr:rowOff>141043</xdr:rowOff>
    </xdr:to>
    <xdr:sp macro="" textlink="">
      <xdr:nvSpPr>
        <xdr:cNvPr id="114" name="楕円 113"/>
        <xdr:cNvSpPr/>
      </xdr:nvSpPr>
      <xdr:spPr>
        <a:xfrm>
          <a:off x="10426700" y="63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62320</xdr:rowOff>
    </xdr:from>
    <xdr:ext cx="469744" cy="259045"/>
    <xdr:sp macro="" textlink="">
      <xdr:nvSpPr>
        <xdr:cNvPr id="115" name="【道路】&#10;一人当たり延長該当値テキスト"/>
        <xdr:cNvSpPr txBox="1"/>
      </xdr:nvSpPr>
      <xdr:spPr>
        <a:xfrm>
          <a:off x="10515600" y="623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49240</xdr:rowOff>
    </xdr:from>
    <xdr:to>
      <xdr:col>50</xdr:col>
      <xdr:colOff>165100</xdr:colOff>
      <xdr:row>37</xdr:row>
      <xdr:rowOff>150840</xdr:rowOff>
    </xdr:to>
    <xdr:sp macro="" textlink="">
      <xdr:nvSpPr>
        <xdr:cNvPr id="116" name="楕円 115"/>
        <xdr:cNvSpPr/>
      </xdr:nvSpPr>
      <xdr:spPr>
        <a:xfrm>
          <a:off x="9588500" y="63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90243</xdr:rowOff>
    </xdr:from>
    <xdr:to>
      <xdr:col>55</xdr:col>
      <xdr:colOff>0</xdr:colOff>
      <xdr:row>37</xdr:row>
      <xdr:rowOff>100040</xdr:rowOff>
    </xdr:to>
    <xdr:cxnSp macro="">
      <xdr:nvCxnSpPr>
        <xdr:cNvPr id="117" name="直線コネクタ 116"/>
        <xdr:cNvCxnSpPr/>
      </xdr:nvCxnSpPr>
      <xdr:spPr>
        <a:xfrm flipV="1">
          <a:off x="9639300" y="64338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8"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167367</xdr:rowOff>
    </xdr:from>
    <xdr:ext cx="469744" cy="259045"/>
    <xdr:sp macro="" textlink="">
      <xdr:nvSpPr>
        <xdr:cNvPr id="120" name="n_1mainValue【道路】&#10;一人当たり延長"/>
        <xdr:cNvSpPr txBox="1"/>
      </xdr:nvSpPr>
      <xdr:spPr>
        <a:xfrm>
          <a:off x="9391727" y="616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145415</xdr:rowOff>
    </xdr:from>
    <xdr:to>
      <xdr:col>24</xdr:col>
      <xdr:colOff>114300</xdr:colOff>
      <xdr:row>57</xdr:row>
      <xdr:rowOff>75565</xdr:rowOff>
    </xdr:to>
    <xdr:sp macro="" textlink="">
      <xdr:nvSpPr>
        <xdr:cNvPr id="158" name="楕円 157"/>
        <xdr:cNvSpPr/>
      </xdr:nvSpPr>
      <xdr:spPr>
        <a:xfrm>
          <a:off x="45847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62247</xdr:rowOff>
    </xdr:from>
    <xdr:ext cx="405111" cy="259045"/>
    <xdr:sp macro="" textlink="">
      <xdr:nvSpPr>
        <xdr:cNvPr id="159" name="【橋りょう・トンネル】&#10;有形固定資産減価償却率該当値テキスト"/>
        <xdr:cNvSpPr txBox="1"/>
      </xdr:nvSpPr>
      <xdr:spPr>
        <a:xfrm>
          <a:off x="4673600" y="966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xdr:rowOff>
    </xdr:from>
    <xdr:to>
      <xdr:col>20</xdr:col>
      <xdr:colOff>38100</xdr:colOff>
      <xdr:row>57</xdr:row>
      <xdr:rowOff>102235</xdr:rowOff>
    </xdr:to>
    <xdr:sp macro="" textlink="">
      <xdr:nvSpPr>
        <xdr:cNvPr id="160" name="楕円 159"/>
        <xdr:cNvSpPr/>
      </xdr:nvSpPr>
      <xdr:spPr>
        <a:xfrm>
          <a:off x="3746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24765</xdr:rowOff>
    </xdr:from>
    <xdr:to>
      <xdr:col>24</xdr:col>
      <xdr:colOff>63500</xdr:colOff>
      <xdr:row>57</xdr:row>
      <xdr:rowOff>51435</xdr:rowOff>
    </xdr:to>
    <xdr:cxnSp macro="">
      <xdr:nvCxnSpPr>
        <xdr:cNvPr id="161" name="直線コネクタ 160"/>
        <xdr:cNvCxnSpPr/>
      </xdr:nvCxnSpPr>
      <xdr:spPr>
        <a:xfrm flipV="1">
          <a:off x="3797300" y="97974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118762</xdr:rowOff>
    </xdr:from>
    <xdr:ext cx="405111" cy="259045"/>
    <xdr:sp macro="" textlink="">
      <xdr:nvSpPr>
        <xdr:cNvPr id="164" name="n_1mainValue【橋りょう・トンネル】&#10;有形固定資産減価償却率"/>
        <xdr:cNvSpPr txBox="1"/>
      </xdr:nvSpPr>
      <xdr:spPr>
        <a:xfrm>
          <a:off x="35820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154858</xdr:rowOff>
    </xdr:from>
    <xdr:to>
      <xdr:col>55</xdr:col>
      <xdr:colOff>50800</xdr:colOff>
      <xdr:row>60</xdr:row>
      <xdr:rowOff>85008</xdr:rowOff>
    </xdr:to>
    <xdr:sp macro="" textlink="">
      <xdr:nvSpPr>
        <xdr:cNvPr id="200" name="楕円 199"/>
        <xdr:cNvSpPr/>
      </xdr:nvSpPr>
      <xdr:spPr>
        <a:xfrm>
          <a:off x="10426700" y="102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6285</xdr:rowOff>
    </xdr:from>
    <xdr:ext cx="599010" cy="259045"/>
    <xdr:sp macro="" textlink="">
      <xdr:nvSpPr>
        <xdr:cNvPr id="201" name="【橋りょう・トンネル】&#10;一人当たり有形固定資産（償却資産）額該当値テキスト"/>
        <xdr:cNvSpPr txBox="1"/>
      </xdr:nvSpPr>
      <xdr:spPr>
        <a:xfrm>
          <a:off x="10515600" y="10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165433</xdr:rowOff>
    </xdr:from>
    <xdr:to>
      <xdr:col>50</xdr:col>
      <xdr:colOff>165100</xdr:colOff>
      <xdr:row>60</xdr:row>
      <xdr:rowOff>95583</xdr:rowOff>
    </xdr:to>
    <xdr:sp macro="" textlink="">
      <xdr:nvSpPr>
        <xdr:cNvPr id="202" name="楕円 201"/>
        <xdr:cNvSpPr/>
      </xdr:nvSpPr>
      <xdr:spPr>
        <a:xfrm>
          <a:off x="9588500" y="102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34208</xdr:rowOff>
    </xdr:from>
    <xdr:to>
      <xdr:col>55</xdr:col>
      <xdr:colOff>0</xdr:colOff>
      <xdr:row>60</xdr:row>
      <xdr:rowOff>44783</xdr:rowOff>
    </xdr:to>
    <xdr:cxnSp macro="">
      <xdr:nvCxnSpPr>
        <xdr:cNvPr id="203" name="直線コネクタ 202"/>
        <xdr:cNvCxnSpPr/>
      </xdr:nvCxnSpPr>
      <xdr:spPr>
        <a:xfrm flipV="1">
          <a:off x="9639300" y="10321208"/>
          <a:ext cx="8382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4"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112110</xdr:rowOff>
    </xdr:from>
    <xdr:ext cx="599010" cy="259045"/>
    <xdr:sp macro="" textlink="">
      <xdr:nvSpPr>
        <xdr:cNvPr id="206" name="n_1mainValue【橋りょう・トンネル】&#10;一人当たり有形固定資産（償却資産）額"/>
        <xdr:cNvSpPr txBox="1"/>
      </xdr:nvSpPr>
      <xdr:spPr>
        <a:xfrm>
          <a:off x="9327095" y="100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40639</xdr:rowOff>
    </xdr:from>
    <xdr:to>
      <xdr:col>24</xdr:col>
      <xdr:colOff>114300</xdr:colOff>
      <xdr:row>78</xdr:row>
      <xdr:rowOff>142239</xdr:rowOff>
    </xdr:to>
    <xdr:sp macro="" textlink="">
      <xdr:nvSpPr>
        <xdr:cNvPr id="245" name="楕円 244"/>
        <xdr:cNvSpPr/>
      </xdr:nvSpPr>
      <xdr:spPr>
        <a:xfrm>
          <a:off x="45847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63516</xdr:rowOff>
    </xdr:from>
    <xdr:ext cx="405111" cy="259045"/>
    <xdr:sp macro="" textlink="">
      <xdr:nvSpPr>
        <xdr:cNvPr id="246" name="【公営住宅】&#10;有形固定資産減価償却率該当値テキスト"/>
        <xdr:cNvSpPr txBox="1"/>
      </xdr:nvSpPr>
      <xdr:spPr>
        <a:xfrm>
          <a:off x="4673600"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47" name="楕円 246"/>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91439</xdr:rowOff>
    </xdr:from>
    <xdr:to>
      <xdr:col>24</xdr:col>
      <xdr:colOff>63500</xdr:colOff>
      <xdr:row>79</xdr:row>
      <xdr:rowOff>3811</xdr:rowOff>
    </xdr:to>
    <xdr:cxnSp macro="">
      <xdr:nvCxnSpPr>
        <xdr:cNvPr id="248" name="直線コネクタ 247"/>
        <xdr:cNvCxnSpPr/>
      </xdr:nvCxnSpPr>
      <xdr:spPr>
        <a:xfrm flipV="1">
          <a:off x="3797300" y="134645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51" name="n_1mainValue【公営住宅】&#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27076</xdr:rowOff>
    </xdr:from>
    <xdr:to>
      <xdr:col>55</xdr:col>
      <xdr:colOff>50800</xdr:colOff>
      <xdr:row>77</xdr:row>
      <xdr:rowOff>128676</xdr:rowOff>
    </xdr:to>
    <xdr:sp macro="" textlink="">
      <xdr:nvSpPr>
        <xdr:cNvPr id="287" name="楕円 286"/>
        <xdr:cNvSpPr/>
      </xdr:nvSpPr>
      <xdr:spPr>
        <a:xfrm>
          <a:off x="10426700" y="132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151553</xdr:rowOff>
    </xdr:from>
    <xdr:ext cx="469744" cy="259045"/>
    <xdr:sp macro="" textlink="">
      <xdr:nvSpPr>
        <xdr:cNvPr id="288" name="【公営住宅】&#10;一人当たり面積該当値テキスト"/>
        <xdr:cNvSpPr txBox="1"/>
      </xdr:nvSpPr>
      <xdr:spPr>
        <a:xfrm>
          <a:off x="10515600" y="131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125374</xdr:rowOff>
    </xdr:from>
    <xdr:to>
      <xdr:col>50</xdr:col>
      <xdr:colOff>165100</xdr:colOff>
      <xdr:row>79</xdr:row>
      <xdr:rowOff>55524</xdr:rowOff>
    </xdr:to>
    <xdr:sp macro="" textlink="">
      <xdr:nvSpPr>
        <xdr:cNvPr id="289" name="楕円 288"/>
        <xdr:cNvSpPr/>
      </xdr:nvSpPr>
      <xdr:spPr>
        <a:xfrm>
          <a:off x="9588500" y="134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77876</xdr:rowOff>
    </xdr:from>
    <xdr:to>
      <xdr:col>55</xdr:col>
      <xdr:colOff>0</xdr:colOff>
      <xdr:row>79</xdr:row>
      <xdr:rowOff>4724</xdr:rowOff>
    </xdr:to>
    <xdr:cxnSp macro="">
      <xdr:nvCxnSpPr>
        <xdr:cNvPr id="290" name="直線コネクタ 289"/>
        <xdr:cNvCxnSpPr/>
      </xdr:nvCxnSpPr>
      <xdr:spPr>
        <a:xfrm flipV="1">
          <a:off x="9639300" y="13279526"/>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291"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72051</xdr:rowOff>
    </xdr:from>
    <xdr:ext cx="469744" cy="259045"/>
    <xdr:sp macro="" textlink="">
      <xdr:nvSpPr>
        <xdr:cNvPr id="293" name="n_1mainValue【公営住宅】&#10;一人当たり面積"/>
        <xdr:cNvSpPr txBox="1"/>
      </xdr:nvSpPr>
      <xdr:spPr>
        <a:xfrm>
          <a:off x="9391727" y="132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80645</xdr:rowOff>
    </xdr:from>
    <xdr:to>
      <xdr:col>24</xdr:col>
      <xdr:colOff>114300</xdr:colOff>
      <xdr:row>103</xdr:row>
      <xdr:rowOff>10795</xdr:rowOff>
    </xdr:to>
    <xdr:sp macro="" textlink="">
      <xdr:nvSpPr>
        <xdr:cNvPr id="332" name="楕円 331"/>
        <xdr:cNvSpPr/>
      </xdr:nvSpPr>
      <xdr:spPr>
        <a:xfrm>
          <a:off x="45847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103522</xdr:rowOff>
    </xdr:from>
    <xdr:ext cx="405111" cy="259045"/>
    <xdr:sp macro="" textlink="">
      <xdr:nvSpPr>
        <xdr:cNvPr id="333" name="【港湾・漁港】&#10;有形固定資産減価償却率該当値テキスト"/>
        <xdr:cNvSpPr txBox="1"/>
      </xdr:nvSpPr>
      <xdr:spPr>
        <a:xfrm>
          <a:off x="4673600"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80645</xdr:rowOff>
    </xdr:from>
    <xdr:to>
      <xdr:col>20</xdr:col>
      <xdr:colOff>38100</xdr:colOff>
      <xdr:row>103</xdr:row>
      <xdr:rowOff>10795</xdr:rowOff>
    </xdr:to>
    <xdr:sp macro="" textlink="">
      <xdr:nvSpPr>
        <xdr:cNvPr id="334" name="楕円 333"/>
        <xdr:cNvSpPr/>
      </xdr:nvSpPr>
      <xdr:spPr>
        <a:xfrm>
          <a:off x="3746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131445</xdr:rowOff>
    </xdr:from>
    <xdr:to>
      <xdr:col>24</xdr:col>
      <xdr:colOff>63500</xdr:colOff>
      <xdr:row>102</xdr:row>
      <xdr:rowOff>131445</xdr:rowOff>
    </xdr:to>
    <xdr:cxnSp macro="">
      <xdr:nvCxnSpPr>
        <xdr:cNvPr id="335" name="直線コネクタ 334"/>
        <xdr:cNvCxnSpPr/>
      </xdr:nvCxnSpPr>
      <xdr:spPr>
        <a:xfrm>
          <a:off x="3797300" y="17619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27322</xdr:rowOff>
    </xdr:from>
    <xdr:ext cx="405111" cy="259045"/>
    <xdr:sp macro="" textlink="">
      <xdr:nvSpPr>
        <xdr:cNvPr id="338" name="n_1mainValue【港湾・漁港】&#10;有形固定資産減価償却率"/>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59335</xdr:rowOff>
    </xdr:from>
    <xdr:ext cx="534377" cy="259045"/>
    <xdr:sp macro="" textlink="">
      <xdr:nvSpPr>
        <xdr:cNvPr id="367" name="【港湾・漁港】&#10;一人当たり有形固定資産（償却資産）額平均値テキスト"/>
        <xdr:cNvSpPr txBox="1"/>
      </xdr:nvSpPr>
      <xdr:spPr>
        <a:xfrm>
          <a:off x="10515600" y="1840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146577</xdr:rowOff>
    </xdr:from>
    <xdr:to>
      <xdr:col>55</xdr:col>
      <xdr:colOff>50800</xdr:colOff>
      <xdr:row>103</xdr:row>
      <xdr:rowOff>76727</xdr:rowOff>
    </xdr:to>
    <xdr:sp macro="" textlink="">
      <xdr:nvSpPr>
        <xdr:cNvPr id="376" name="楕円 375"/>
        <xdr:cNvSpPr/>
      </xdr:nvSpPr>
      <xdr:spPr>
        <a:xfrm>
          <a:off x="10426700" y="176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169454</xdr:rowOff>
    </xdr:from>
    <xdr:ext cx="599010" cy="259045"/>
    <xdr:sp macro="" textlink="">
      <xdr:nvSpPr>
        <xdr:cNvPr id="377" name="【港湾・漁港】&#10;一人当たり有形固定資産（償却資産）額該当値テキスト"/>
        <xdr:cNvSpPr txBox="1"/>
      </xdr:nvSpPr>
      <xdr:spPr>
        <a:xfrm>
          <a:off x="10515600" y="1748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8041</xdr:rowOff>
    </xdr:from>
    <xdr:to>
      <xdr:col>50</xdr:col>
      <xdr:colOff>165100</xdr:colOff>
      <xdr:row>103</xdr:row>
      <xdr:rowOff>109641</xdr:rowOff>
    </xdr:to>
    <xdr:sp macro="" textlink="">
      <xdr:nvSpPr>
        <xdr:cNvPr id="378" name="楕円 377"/>
        <xdr:cNvSpPr/>
      </xdr:nvSpPr>
      <xdr:spPr>
        <a:xfrm>
          <a:off x="9588500" y="176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25927</xdr:rowOff>
    </xdr:from>
    <xdr:to>
      <xdr:col>55</xdr:col>
      <xdr:colOff>0</xdr:colOff>
      <xdr:row>103</xdr:row>
      <xdr:rowOff>58841</xdr:rowOff>
    </xdr:to>
    <xdr:cxnSp macro="">
      <xdr:nvCxnSpPr>
        <xdr:cNvPr id="379" name="直線コネクタ 378"/>
        <xdr:cNvCxnSpPr/>
      </xdr:nvCxnSpPr>
      <xdr:spPr>
        <a:xfrm flipV="1">
          <a:off x="9639300" y="17685277"/>
          <a:ext cx="8382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158932</xdr:rowOff>
    </xdr:from>
    <xdr:ext cx="534377" cy="259045"/>
    <xdr:sp macro="" textlink="">
      <xdr:nvSpPr>
        <xdr:cNvPr id="380" name="n_1aveValue【港湾・漁港】&#10;一人当たり有形固定資産（償却資産）額"/>
        <xdr:cNvSpPr txBox="1"/>
      </xdr:nvSpPr>
      <xdr:spPr>
        <a:xfrm>
          <a:off x="9359411" y="18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126168</xdr:rowOff>
    </xdr:from>
    <xdr:ext cx="599010" cy="259045"/>
    <xdr:sp macro="" textlink="">
      <xdr:nvSpPr>
        <xdr:cNvPr id="382" name="n_1mainValue【港湾・漁港】&#10;一人当たり有形固定資産（償却資産）額"/>
        <xdr:cNvSpPr txBox="1"/>
      </xdr:nvSpPr>
      <xdr:spPr>
        <a:xfrm>
          <a:off x="9327095" y="1744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410"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19" name="楕円 418"/>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420" name="【認定こども園・幼稚園・保育所】&#10;有形固定資産減価償却率該当値テキスト"/>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421" name="楕円 420"/>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19050</xdr:rowOff>
    </xdr:from>
    <xdr:to>
      <xdr:col>85</xdr:col>
      <xdr:colOff>127000</xdr:colOff>
      <xdr:row>37</xdr:row>
      <xdr:rowOff>156210</xdr:rowOff>
    </xdr:to>
    <xdr:cxnSp macro="">
      <xdr:nvCxnSpPr>
        <xdr:cNvPr id="422" name="直線コネクタ 421"/>
        <xdr:cNvCxnSpPr/>
      </xdr:nvCxnSpPr>
      <xdr:spPr>
        <a:xfrm>
          <a:off x="15481300" y="619125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423"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425"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63" name="楕円 462"/>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64"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33020</xdr:rowOff>
    </xdr:from>
    <xdr:to>
      <xdr:col>112</xdr:col>
      <xdr:colOff>38100</xdr:colOff>
      <xdr:row>38</xdr:row>
      <xdr:rowOff>134620</xdr:rowOff>
    </xdr:to>
    <xdr:sp macro="" textlink="">
      <xdr:nvSpPr>
        <xdr:cNvPr id="465" name="楕円 464"/>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83820</xdr:rowOff>
    </xdr:to>
    <xdr:cxnSp macro="">
      <xdr:nvCxnSpPr>
        <xdr:cNvPr id="466" name="直線コネクタ 465"/>
        <xdr:cNvCxnSpPr/>
      </xdr:nvCxnSpPr>
      <xdr:spPr>
        <a:xfrm flipV="1">
          <a:off x="21323300" y="6515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151147</xdr:rowOff>
    </xdr:from>
    <xdr:ext cx="469744" cy="259045"/>
    <xdr:sp macro="" textlink="">
      <xdr:nvSpPr>
        <xdr:cNvPr id="469" name="n_1main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124460</xdr:rowOff>
    </xdr:from>
    <xdr:to>
      <xdr:col>85</xdr:col>
      <xdr:colOff>177800</xdr:colOff>
      <xdr:row>56</xdr:row>
      <xdr:rowOff>54610</xdr:rowOff>
    </xdr:to>
    <xdr:sp macro="" textlink="">
      <xdr:nvSpPr>
        <xdr:cNvPr id="508" name="楕円 507"/>
        <xdr:cNvSpPr/>
      </xdr:nvSpPr>
      <xdr:spPr>
        <a:xfrm>
          <a:off x="16268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39387</xdr:rowOff>
    </xdr:from>
    <xdr:ext cx="405111" cy="259045"/>
    <xdr:sp macro="" textlink="">
      <xdr:nvSpPr>
        <xdr:cNvPr id="509" name="【学校施設】&#10;有形固定資産減価償却率該当値テキスト"/>
        <xdr:cNvSpPr txBox="1"/>
      </xdr:nvSpPr>
      <xdr:spPr>
        <a:xfrm>
          <a:off x="16357600"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xdr:rowOff>
    </xdr:from>
    <xdr:to>
      <xdr:col>81</xdr:col>
      <xdr:colOff>101600</xdr:colOff>
      <xdr:row>56</xdr:row>
      <xdr:rowOff>111760</xdr:rowOff>
    </xdr:to>
    <xdr:sp macro="" textlink="">
      <xdr:nvSpPr>
        <xdr:cNvPr id="510" name="楕円 509"/>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xdr:rowOff>
    </xdr:from>
    <xdr:to>
      <xdr:col>85</xdr:col>
      <xdr:colOff>127000</xdr:colOff>
      <xdr:row>56</xdr:row>
      <xdr:rowOff>60960</xdr:rowOff>
    </xdr:to>
    <xdr:cxnSp macro="">
      <xdr:nvCxnSpPr>
        <xdr:cNvPr id="511" name="直線コネクタ 510"/>
        <xdr:cNvCxnSpPr/>
      </xdr:nvCxnSpPr>
      <xdr:spPr>
        <a:xfrm flipV="1">
          <a:off x="15481300" y="96050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128287</xdr:rowOff>
    </xdr:from>
    <xdr:ext cx="405111" cy="259045"/>
    <xdr:sp macro="" textlink="">
      <xdr:nvSpPr>
        <xdr:cNvPr id="514" name="n_1mainValue【学校施設】&#10;有形固定資産減価償却率"/>
        <xdr:cNvSpPr txBox="1"/>
      </xdr:nvSpPr>
      <xdr:spPr>
        <a:xfrm>
          <a:off x="15266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46"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141877</xdr:rowOff>
    </xdr:from>
    <xdr:to>
      <xdr:col>116</xdr:col>
      <xdr:colOff>114300</xdr:colOff>
      <xdr:row>56</xdr:row>
      <xdr:rowOff>72027</xdr:rowOff>
    </xdr:to>
    <xdr:sp macro="" textlink="">
      <xdr:nvSpPr>
        <xdr:cNvPr id="555" name="楕円 554"/>
        <xdr:cNvSpPr/>
      </xdr:nvSpPr>
      <xdr:spPr>
        <a:xfrm>
          <a:off x="221107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94904</xdr:rowOff>
    </xdr:from>
    <xdr:ext cx="469744" cy="259045"/>
    <xdr:sp macro="" textlink="">
      <xdr:nvSpPr>
        <xdr:cNvPr id="556" name="【学校施設】&#10;一人当たり面積該当値テキスト"/>
        <xdr:cNvSpPr txBox="1"/>
      </xdr:nvSpPr>
      <xdr:spPr>
        <a:xfrm>
          <a:off x="22199600" y="95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29210</xdr:rowOff>
    </xdr:from>
    <xdr:to>
      <xdr:col>112</xdr:col>
      <xdr:colOff>38100</xdr:colOff>
      <xdr:row>56</xdr:row>
      <xdr:rowOff>130810</xdr:rowOff>
    </xdr:to>
    <xdr:sp macro="" textlink="">
      <xdr:nvSpPr>
        <xdr:cNvPr id="557" name="楕円 556"/>
        <xdr:cNvSpPr/>
      </xdr:nvSpPr>
      <xdr:spPr>
        <a:xfrm>
          <a:off x="2127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21227</xdr:rowOff>
    </xdr:from>
    <xdr:to>
      <xdr:col>116</xdr:col>
      <xdr:colOff>63500</xdr:colOff>
      <xdr:row>56</xdr:row>
      <xdr:rowOff>80010</xdr:rowOff>
    </xdr:to>
    <xdr:cxnSp macro="">
      <xdr:nvCxnSpPr>
        <xdr:cNvPr id="558" name="直線コネクタ 557"/>
        <xdr:cNvCxnSpPr/>
      </xdr:nvCxnSpPr>
      <xdr:spPr>
        <a:xfrm flipV="1">
          <a:off x="21323300" y="962242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59"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147337</xdr:rowOff>
    </xdr:from>
    <xdr:ext cx="469744" cy="259045"/>
    <xdr:sp macro="" textlink="">
      <xdr:nvSpPr>
        <xdr:cNvPr id="561" name="n_1mainValue【学校施設】&#10;一人当たり面積"/>
        <xdr:cNvSpPr txBox="1"/>
      </xdr:nvSpPr>
      <xdr:spPr>
        <a:xfrm>
          <a:off x="21075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91"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27305</xdr:rowOff>
    </xdr:from>
    <xdr:to>
      <xdr:col>85</xdr:col>
      <xdr:colOff>177800</xdr:colOff>
      <xdr:row>83</xdr:row>
      <xdr:rowOff>128905</xdr:rowOff>
    </xdr:to>
    <xdr:sp macro="" textlink="">
      <xdr:nvSpPr>
        <xdr:cNvPr id="600" name="楕円 599"/>
        <xdr:cNvSpPr/>
      </xdr:nvSpPr>
      <xdr:spPr>
        <a:xfrm>
          <a:off x="16268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5732</xdr:rowOff>
    </xdr:from>
    <xdr:ext cx="405111" cy="259045"/>
    <xdr:sp macro="" textlink="">
      <xdr:nvSpPr>
        <xdr:cNvPr id="601" name="【児童館】&#10;有形固定資産減価償却率該当値テキスト"/>
        <xdr:cNvSpPr txBox="1"/>
      </xdr:nvSpPr>
      <xdr:spPr>
        <a:xfrm>
          <a:off x="16357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02" name="楕円 601"/>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78105</xdr:rowOff>
    </xdr:from>
    <xdr:to>
      <xdr:col>85</xdr:col>
      <xdr:colOff>127000</xdr:colOff>
      <xdr:row>83</xdr:row>
      <xdr:rowOff>129539</xdr:rowOff>
    </xdr:to>
    <xdr:cxnSp macro="">
      <xdr:nvCxnSpPr>
        <xdr:cNvPr id="603" name="直線コネクタ 602"/>
        <xdr:cNvCxnSpPr/>
      </xdr:nvCxnSpPr>
      <xdr:spPr>
        <a:xfrm flipV="1">
          <a:off x="15481300" y="143084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604"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06" name="n_1mainValue【児童館】&#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44" name="楕円 643"/>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45"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46" name="楕円 645"/>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47" name="直線コネクタ 646"/>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50"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80"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89" name="楕円 688"/>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135907</xdr:rowOff>
    </xdr:from>
    <xdr:ext cx="405111" cy="259045"/>
    <xdr:sp macro="" textlink="">
      <xdr:nvSpPr>
        <xdr:cNvPr id="690" name="【公民館】&#10;有形固定資産減価償却率該当値テキスト"/>
        <xdr:cNvSpPr txBox="1"/>
      </xdr:nvSpPr>
      <xdr:spPr>
        <a:xfrm>
          <a:off x="16357600"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691" name="楕円 690"/>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64770</xdr:rowOff>
    </xdr:to>
    <xdr:cxnSp macro="">
      <xdr:nvCxnSpPr>
        <xdr:cNvPr id="692" name="直線コネクタ 691"/>
        <xdr:cNvCxnSpPr/>
      </xdr:nvCxnSpPr>
      <xdr:spPr>
        <a:xfrm flipV="1">
          <a:off x="15481300" y="179946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695" name="n_1mainValue【公民館】&#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135889</xdr:rowOff>
    </xdr:from>
    <xdr:to>
      <xdr:col>116</xdr:col>
      <xdr:colOff>114300</xdr:colOff>
      <xdr:row>102</xdr:row>
      <xdr:rowOff>66039</xdr:rowOff>
    </xdr:to>
    <xdr:sp macro="" textlink="">
      <xdr:nvSpPr>
        <xdr:cNvPr id="733" name="楕円 732"/>
        <xdr:cNvSpPr/>
      </xdr:nvSpPr>
      <xdr:spPr>
        <a:xfrm>
          <a:off x="22110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158766</xdr:rowOff>
    </xdr:from>
    <xdr:ext cx="469744" cy="259045"/>
    <xdr:sp macro="" textlink="">
      <xdr:nvSpPr>
        <xdr:cNvPr id="734" name="【公民館】&#10;一人当たり面積該当値テキスト"/>
        <xdr:cNvSpPr txBox="1"/>
      </xdr:nvSpPr>
      <xdr:spPr>
        <a:xfrm>
          <a:off x="22199600"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735" name="楕円 734"/>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15239</xdr:rowOff>
    </xdr:from>
    <xdr:to>
      <xdr:col>116</xdr:col>
      <xdr:colOff>63500</xdr:colOff>
      <xdr:row>102</xdr:row>
      <xdr:rowOff>30480</xdr:rowOff>
    </xdr:to>
    <xdr:cxnSp macro="">
      <xdr:nvCxnSpPr>
        <xdr:cNvPr id="736" name="直線コネクタ 735"/>
        <xdr:cNvCxnSpPr/>
      </xdr:nvCxnSpPr>
      <xdr:spPr>
        <a:xfrm flipV="1">
          <a:off x="21323300" y="17503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739" name="n_1mainValue【公民館】&#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一人当たりの面積は、多くの施設区分において類似団体と比較して多く、更新費用、維持管理費用が、財政に与える影響が非常に大きく、人口も減少傾向にあるため、施設の統廃合を含めた計画的な更新が必要と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年度に施設の統廃合に伴って中央こども園を新設したため、有形固定資産減価償却費率は前年度と比較して</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49.0</a:t>
          </a:r>
          <a:r>
            <a:rPr kumimoji="1" lang="ja-JP" altLang="en-US" sz="1200">
              <a:latin typeface="ＭＳ Ｐゴシック" panose="020B0600070205080204" pitchFamily="50" charset="-128"/>
              <a:ea typeface="ＭＳ Ｐゴシック" panose="020B0600070205080204" pitchFamily="50" charset="-128"/>
            </a:rPr>
            <a:t>％と大幅に減少した。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児童館については、</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施設のうち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施設を平成</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年度に整備しており、有形固定資産減価償却費率は類似団体と比較して低いが、前年度と比較して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48.9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公民館については、築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年以上の施設もあり老朽化が進んでいるが、平成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年度に建て替えを行った施設もあり、有形固定資産減価償却費率は類似団体と比較して同規模の</a:t>
          </a:r>
          <a:r>
            <a:rPr kumimoji="1" lang="en-US" altLang="ja-JP" sz="1200">
              <a:latin typeface="ＭＳ Ｐゴシック" panose="020B0600070205080204" pitchFamily="50" charset="-128"/>
              <a:ea typeface="ＭＳ Ｐゴシック" panose="020B0600070205080204" pitchFamily="50" charset="-128"/>
            </a:rPr>
            <a:t>55.4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学校施設については、施設の約</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割が整備から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年を経過しており、統廃合を進めているが、有形固定資産減価償却費率は類似団体と比較して高く、前年度より</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ポイントの増の</a:t>
          </a:r>
          <a:r>
            <a:rPr kumimoji="1" lang="en-US" altLang="ja-JP" sz="1200">
              <a:latin typeface="ＭＳ Ｐゴシック" panose="020B0600070205080204" pitchFamily="50" charset="-128"/>
              <a:ea typeface="ＭＳ Ｐゴシック" panose="020B0600070205080204" pitchFamily="50" charset="-128"/>
            </a:rPr>
            <a:t>77.9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公営住宅については、施設の約</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割が整備から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年を経過しており、順次建て替え行っているが、有形固定資産減価償却費率は類似団体と比較して高く、前年度より</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ポイントの増の</a:t>
          </a:r>
          <a:r>
            <a:rPr kumimoji="1" lang="en-US" altLang="ja-JP" sz="1200">
              <a:latin typeface="ＭＳ Ｐゴシック" panose="020B0600070205080204" pitchFamily="50" charset="-128"/>
              <a:ea typeface="ＭＳ Ｐゴシック" panose="020B0600070205080204" pitchFamily="50" charset="-128"/>
            </a:rPr>
            <a:t>76.6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9" name="楕円 68"/>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0" name="【図書館】&#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1" name="楕円 70"/>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108585</xdr:rowOff>
    </xdr:to>
    <xdr:cxnSp macro="">
      <xdr:nvCxnSpPr>
        <xdr:cNvPr id="72" name="直線コネクタ 71"/>
        <xdr:cNvCxnSpPr/>
      </xdr:nvCxnSpPr>
      <xdr:spPr>
        <a:xfrm flipV="1">
          <a:off x="3797300" y="65760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3"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5" name="n_1mainValue【図書館】&#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164193</xdr:rowOff>
    </xdr:from>
    <xdr:to>
      <xdr:col>55</xdr:col>
      <xdr:colOff>50800</xdr:colOff>
      <xdr:row>36</xdr:row>
      <xdr:rowOff>94343</xdr:rowOff>
    </xdr:to>
    <xdr:sp macro="" textlink="">
      <xdr:nvSpPr>
        <xdr:cNvPr id="115" name="楕円 114"/>
        <xdr:cNvSpPr/>
      </xdr:nvSpPr>
      <xdr:spPr>
        <a:xfrm>
          <a:off x="10426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15620</xdr:rowOff>
    </xdr:from>
    <xdr:ext cx="469744" cy="259045"/>
    <xdr:sp macro="" textlink="">
      <xdr:nvSpPr>
        <xdr:cNvPr id="116" name="【図書館】&#10;一人当たり面積該当値テキスト"/>
        <xdr:cNvSpPr txBox="1"/>
      </xdr:nvSpPr>
      <xdr:spPr>
        <a:xfrm>
          <a:off x="10515600"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17" name="楕円 116"/>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43543</xdr:rowOff>
    </xdr:from>
    <xdr:to>
      <xdr:col>55</xdr:col>
      <xdr:colOff>0</xdr:colOff>
      <xdr:row>36</xdr:row>
      <xdr:rowOff>43543</xdr:rowOff>
    </xdr:to>
    <xdr:cxnSp macro="">
      <xdr:nvCxnSpPr>
        <xdr:cNvPr id="118" name="直線コネクタ 117"/>
        <xdr:cNvCxnSpPr/>
      </xdr:nvCxnSpPr>
      <xdr:spPr>
        <a:xfrm>
          <a:off x="9639300" y="621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19"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21"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58" name="楕円 157"/>
        <xdr:cNvSpPr/>
      </xdr:nvSpPr>
      <xdr:spPr>
        <a:xfrm>
          <a:off x="45847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88155</xdr:rowOff>
    </xdr:from>
    <xdr:ext cx="405111" cy="259045"/>
    <xdr:sp macro="" textlink="">
      <xdr:nvSpPr>
        <xdr:cNvPr id="159" name="【体育館・プール】&#10;有形固定資産減価償却率該当値テキスト"/>
        <xdr:cNvSpPr txBox="1"/>
      </xdr:nvSpPr>
      <xdr:spPr>
        <a:xfrm>
          <a:off x="4673600" y="9689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38354</xdr:rowOff>
    </xdr:from>
    <xdr:to>
      <xdr:col>20</xdr:col>
      <xdr:colOff>38100</xdr:colOff>
      <xdr:row>57</xdr:row>
      <xdr:rowOff>139954</xdr:rowOff>
    </xdr:to>
    <xdr:sp macro="" textlink="">
      <xdr:nvSpPr>
        <xdr:cNvPr id="160" name="楕円 159"/>
        <xdr:cNvSpPr/>
      </xdr:nvSpPr>
      <xdr:spPr>
        <a:xfrm>
          <a:off x="3746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57</xdr:row>
      <xdr:rowOff>89154</xdr:rowOff>
    </xdr:to>
    <xdr:cxnSp macro="">
      <xdr:nvCxnSpPr>
        <xdr:cNvPr id="161" name="直線コネクタ 160"/>
        <xdr:cNvCxnSpPr/>
      </xdr:nvCxnSpPr>
      <xdr:spPr>
        <a:xfrm flipV="1">
          <a:off x="3797300" y="9825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156481</xdr:rowOff>
    </xdr:from>
    <xdr:ext cx="405111" cy="259045"/>
    <xdr:sp macro="" textlink="">
      <xdr:nvSpPr>
        <xdr:cNvPr id="164" name="n_1mainValue【体育館・プール】&#10;有形固定資産減価償却率"/>
        <xdr:cNvSpPr txBox="1"/>
      </xdr:nvSpPr>
      <xdr:spPr>
        <a:xfrm>
          <a:off x="35820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104648</xdr:rowOff>
    </xdr:from>
    <xdr:to>
      <xdr:col>55</xdr:col>
      <xdr:colOff>50800</xdr:colOff>
      <xdr:row>61</xdr:row>
      <xdr:rowOff>34798</xdr:rowOff>
    </xdr:to>
    <xdr:sp macro="" textlink="">
      <xdr:nvSpPr>
        <xdr:cNvPr id="200" name="楕円 199"/>
        <xdr:cNvSpPr/>
      </xdr:nvSpPr>
      <xdr:spPr>
        <a:xfrm>
          <a:off x="10426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127525</xdr:rowOff>
    </xdr:from>
    <xdr:ext cx="469744" cy="259045"/>
    <xdr:sp macro="" textlink="">
      <xdr:nvSpPr>
        <xdr:cNvPr id="201" name="【体育館・プール】&#10;一人当たり面積該当値テキスト"/>
        <xdr:cNvSpPr txBox="1"/>
      </xdr:nvSpPr>
      <xdr:spPr>
        <a:xfrm>
          <a:off x="10515600" y="102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02" name="楕円 201"/>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155448</xdr:rowOff>
    </xdr:from>
    <xdr:to>
      <xdr:col>55</xdr:col>
      <xdr:colOff>0</xdr:colOff>
      <xdr:row>60</xdr:row>
      <xdr:rowOff>160020</xdr:rowOff>
    </xdr:to>
    <xdr:cxnSp macro="">
      <xdr:nvCxnSpPr>
        <xdr:cNvPr id="203" name="直線コネクタ 202"/>
        <xdr:cNvCxnSpPr/>
      </xdr:nvCxnSpPr>
      <xdr:spPr>
        <a:xfrm flipV="1">
          <a:off x="9639300" y="10442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04"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06"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119887</xdr:rowOff>
    </xdr:from>
    <xdr:to>
      <xdr:col>24</xdr:col>
      <xdr:colOff>114300</xdr:colOff>
      <xdr:row>81</xdr:row>
      <xdr:rowOff>50037</xdr:rowOff>
    </xdr:to>
    <xdr:sp macro="" textlink="">
      <xdr:nvSpPr>
        <xdr:cNvPr id="243" name="楕円 242"/>
        <xdr:cNvSpPr/>
      </xdr:nvSpPr>
      <xdr:spPr>
        <a:xfrm>
          <a:off x="4584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142764</xdr:rowOff>
    </xdr:from>
    <xdr:ext cx="405111" cy="259045"/>
    <xdr:sp macro="" textlink="">
      <xdr:nvSpPr>
        <xdr:cNvPr id="244" name="【福祉施設】&#10;有形固定資産減価償却率該当値テキスト"/>
        <xdr:cNvSpPr txBox="1"/>
      </xdr:nvSpPr>
      <xdr:spPr>
        <a:xfrm>
          <a:off x="4673600" y="136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1015</xdr:rowOff>
    </xdr:from>
    <xdr:to>
      <xdr:col>20</xdr:col>
      <xdr:colOff>38100</xdr:colOff>
      <xdr:row>81</xdr:row>
      <xdr:rowOff>102615</xdr:rowOff>
    </xdr:to>
    <xdr:sp macro="" textlink="">
      <xdr:nvSpPr>
        <xdr:cNvPr id="245" name="楕円 244"/>
        <xdr:cNvSpPr/>
      </xdr:nvSpPr>
      <xdr:spPr>
        <a:xfrm>
          <a:off x="3746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170687</xdr:rowOff>
    </xdr:from>
    <xdr:to>
      <xdr:col>24</xdr:col>
      <xdr:colOff>63500</xdr:colOff>
      <xdr:row>81</xdr:row>
      <xdr:rowOff>51815</xdr:rowOff>
    </xdr:to>
    <xdr:cxnSp macro="">
      <xdr:nvCxnSpPr>
        <xdr:cNvPr id="246" name="直線コネクタ 245"/>
        <xdr:cNvCxnSpPr/>
      </xdr:nvCxnSpPr>
      <xdr:spPr>
        <a:xfrm flipV="1">
          <a:off x="3797300" y="1388668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119142</xdr:rowOff>
    </xdr:from>
    <xdr:ext cx="405111" cy="259045"/>
    <xdr:sp macro="" textlink="">
      <xdr:nvSpPr>
        <xdr:cNvPr id="249" name="n_1mainValue【福祉施設】&#10;有形固定資産減価償却率"/>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133350</xdr:rowOff>
    </xdr:from>
    <xdr:to>
      <xdr:col>55</xdr:col>
      <xdr:colOff>50800</xdr:colOff>
      <xdr:row>84</xdr:row>
      <xdr:rowOff>63500</xdr:rowOff>
    </xdr:to>
    <xdr:sp macro="" textlink="">
      <xdr:nvSpPr>
        <xdr:cNvPr id="287" name="楕円 286"/>
        <xdr:cNvSpPr/>
      </xdr:nvSpPr>
      <xdr:spPr>
        <a:xfrm>
          <a:off x="10426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111777</xdr:rowOff>
    </xdr:from>
    <xdr:ext cx="469744" cy="259045"/>
    <xdr:sp macro="" textlink="">
      <xdr:nvSpPr>
        <xdr:cNvPr id="288" name="【福祉施設】&#10;一人当たり面積該当値テキスト"/>
        <xdr:cNvSpPr txBox="1"/>
      </xdr:nvSpPr>
      <xdr:spPr>
        <a:xfrm>
          <a:off x="10515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146050</xdr:rowOff>
    </xdr:from>
    <xdr:to>
      <xdr:col>50</xdr:col>
      <xdr:colOff>165100</xdr:colOff>
      <xdr:row>84</xdr:row>
      <xdr:rowOff>76200</xdr:rowOff>
    </xdr:to>
    <xdr:sp macro="" textlink="">
      <xdr:nvSpPr>
        <xdr:cNvPr id="289" name="楕円 288"/>
        <xdr:cNvSpPr/>
      </xdr:nvSpPr>
      <xdr:spPr>
        <a:xfrm>
          <a:off x="9588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xdr:rowOff>
    </xdr:from>
    <xdr:to>
      <xdr:col>55</xdr:col>
      <xdr:colOff>0</xdr:colOff>
      <xdr:row>84</xdr:row>
      <xdr:rowOff>25400</xdr:rowOff>
    </xdr:to>
    <xdr:cxnSp macro="">
      <xdr:nvCxnSpPr>
        <xdr:cNvPr id="290" name="直線コネクタ 289"/>
        <xdr:cNvCxnSpPr/>
      </xdr:nvCxnSpPr>
      <xdr:spPr>
        <a:xfrm flipV="1">
          <a:off x="9639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73677</xdr:rowOff>
    </xdr:from>
    <xdr:ext cx="469744" cy="259045"/>
    <xdr:sp macro="" textlink="">
      <xdr:nvSpPr>
        <xdr:cNvPr id="29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67327</xdr:rowOff>
    </xdr:from>
    <xdr:ext cx="469744" cy="259045"/>
    <xdr:sp macro="" textlink="">
      <xdr:nvSpPr>
        <xdr:cNvPr id="293" name="n_1mainValue【福祉施設】&#10;一人当たり面積"/>
        <xdr:cNvSpPr txBox="1"/>
      </xdr:nvSpPr>
      <xdr:spPr>
        <a:xfrm>
          <a:off x="9391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154939</xdr:rowOff>
    </xdr:from>
    <xdr:to>
      <xdr:col>24</xdr:col>
      <xdr:colOff>114300</xdr:colOff>
      <xdr:row>106</xdr:row>
      <xdr:rowOff>85089</xdr:rowOff>
    </xdr:to>
    <xdr:sp macro="" textlink="">
      <xdr:nvSpPr>
        <xdr:cNvPr id="332" name="楕円 331"/>
        <xdr:cNvSpPr/>
      </xdr:nvSpPr>
      <xdr:spPr>
        <a:xfrm>
          <a:off x="4584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133366</xdr:rowOff>
    </xdr:from>
    <xdr:ext cx="405111" cy="259045"/>
    <xdr:sp macro="" textlink="">
      <xdr:nvSpPr>
        <xdr:cNvPr id="333" name="【市民会館】&#10;有形固定資産減価償却率該当値テキスト"/>
        <xdr:cNvSpPr txBox="1"/>
      </xdr:nvSpPr>
      <xdr:spPr>
        <a:xfrm>
          <a:off x="4673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109220</xdr:rowOff>
    </xdr:from>
    <xdr:to>
      <xdr:col>20</xdr:col>
      <xdr:colOff>38100</xdr:colOff>
      <xdr:row>106</xdr:row>
      <xdr:rowOff>39370</xdr:rowOff>
    </xdr:to>
    <xdr:sp macro="" textlink="">
      <xdr:nvSpPr>
        <xdr:cNvPr id="334" name="楕円 333"/>
        <xdr:cNvSpPr/>
      </xdr:nvSpPr>
      <xdr:spPr>
        <a:xfrm>
          <a:off x="3746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160020</xdr:rowOff>
    </xdr:from>
    <xdr:to>
      <xdr:col>24</xdr:col>
      <xdr:colOff>63500</xdr:colOff>
      <xdr:row>106</xdr:row>
      <xdr:rowOff>34289</xdr:rowOff>
    </xdr:to>
    <xdr:cxnSp macro="">
      <xdr:nvCxnSpPr>
        <xdr:cNvPr id="335" name="直線コネクタ 334"/>
        <xdr:cNvCxnSpPr/>
      </xdr:nvCxnSpPr>
      <xdr:spPr>
        <a:xfrm>
          <a:off x="3797300" y="181622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25416</xdr:rowOff>
    </xdr:from>
    <xdr:ext cx="405111" cy="259045"/>
    <xdr:sp macro="" textlink="">
      <xdr:nvSpPr>
        <xdr:cNvPr id="33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30497</xdr:rowOff>
    </xdr:from>
    <xdr:ext cx="405111" cy="259045"/>
    <xdr:sp macro="" textlink="">
      <xdr:nvSpPr>
        <xdr:cNvPr id="338" name="n_1mainValue【市民会館】&#10;有形固定資産減価償却率"/>
        <xdr:cNvSpPr txBox="1"/>
      </xdr:nvSpPr>
      <xdr:spPr>
        <a:xfrm>
          <a:off x="3582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101600</xdr:rowOff>
    </xdr:from>
    <xdr:to>
      <xdr:col>55</xdr:col>
      <xdr:colOff>50800</xdr:colOff>
      <xdr:row>103</xdr:row>
      <xdr:rowOff>31750</xdr:rowOff>
    </xdr:to>
    <xdr:sp macro="" textlink="">
      <xdr:nvSpPr>
        <xdr:cNvPr id="376" name="楕円 375"/>
        <xdr:cNvSpPr/>
      </xdr:nvSpPr>
      <xdr:spPr>
        <a:xfrm>
          <a:off x="10426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124477</xdr:rowOff>
    </xdr:from>
    <xdr:ext cx="469744" cy="259045"/>
    <xdr:sp macro="" textlink="">
      <xdr:nvSpPr>
        <xdr:cNvPr id="377" name="【市民会館】&#10;一人当たり面積該当値テキスト"/>
        <xdr:cNvSpPr txBox="1"/>
      </xdr:nvSpPr>
      <xdr:spPr>
        <a:xfrm>
          <a:off x="10515600"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109220</xdr:rowOff>
    </xdr:from>
    <xdr:to>
      <xdr:col>50</xdr:col>
      <xdr:colOff>165100</xdr:colOff>
      <xdr:row>103</xdr:row>
      <xdr:rowOff>39370</xdr:rowOff>
    </xdr:to>
    <xdr:sp macro="" textlink="">
      <xdr:nvSpPr>
        <xdr:cNvPr id="378" name="楕円 377"/>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152400</xdr:rowOff>
    </xdr:from>
    <xdr:to>
      <xdr:col>55</xdr:col>
      <xdr:colOff>0</xdr:colOff>
      <xdr:row>102</xdr:row>
      <xdr:rowOff>160020</xdr:rowOff>
    </xdr:to>
    <xdr:cxnSp macro="">
      <xdr:nvCxnSpPr>
        <xdr:cNvPr id="379" name="直線コネクタ 378"/>
        <xdr:cNvCxnSpPr/>
      </xdr:nvCxnSpPr>
      <xdr:spPr>
        <a:xfrm flipV="1">
          <a:off x="9639300" y="17640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380"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55897</xdr:rowOff>
    </xdr:from>
    <xdr:ext cx="469744" cy="259045"/>
    <xdr:sp macro="" textlink="">
      <xdr:nvSpPr>
        <xdr:cNvPr id="382" name="n_1mainValue【市民会館】&#10;一人当たり面積"/>
        <xdr:cNvSpPr txBox="1"/>
      </xdr:nvSpPr>
      <xdr:spPr>
        <a:xfrm>
          <a:off x="9391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12"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21" name="楕円 420"/>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22" name="【一般廃棄物処理施設】&#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423" name="楕円 422"/>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99060</xdr:rowOff>
    </xdr:to>
    <xdr:cxnSp macro="">
      <xdr:nvCxnSpPr>
        <xdr:cNvPr id="424" name="直線コネクタ 423"/>
        <xdr:cNvCxnSpPr/>
      </xdr:nvCxnSpPr>
      <xdr:spPr>
        <a:xfrm>
          <a:off x="15481300" y="6766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5"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427" name="n_1mainValue【一般廃棄物処理施設】&#10;有形固定資産減価償却率"/>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69113</xdr:rowOff>
    </xdr:from>
    <xdr:to>
      <xdr:col>116</xdr:col>
      <xdr:colOff>114300</xdr:colOff>
      <xdr:row>33</xdr:row>
      <xdr:rowOff>170713</xdr:rowOff>
    </xdr:to>
    <xdr:sp macro="" textlink="">
      <xdr:nvSpPr>
        <xdr:cNvPr id="465" name="楕円 464"/>
        <xdr:cNvSpPr/>
      </xdr:nvSpPr>
      <xdr:spPr>
        <a:xfrm>
          <a:off x="22110700" y="57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155490</xdr:rowOff>
    </xdr:from>
    <xdr:ext cx="599010" cy="259045"/>
    <xdr:sp macro="" textlink="">
      <xdr:nvSpPr>
        <xdr:cNvPr id="466" name="【一般廃棄物処理施設】&#10;一人当たり有形固定資産（償却資産）額該当値テキスト"/>
        <xdr:cNvSpPr txBox="1"/>
      </xdr:nvSpPr>
      <xdr:spPr>
        <a:xfrm>
          <a:off x="22199600" y="56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27661</xdr:rowOff>
    </xdr:from>
    <xdr:to>
      <xdr:col>112</xdr:col>
      <xdr:colOff>38100</xdr:colOff>
      <xdr:row>33</xdr:row>
      <xdr:rowOff>129261</xdr:rowOff>
    </xdr:to>
    <xdr:sp macro="" textlink="">
      <xdr:nvSpPr>
        <xdr:cNvPr id="467" name="楕円 466"/>
        <xdr:cNvSpPr/>
      </xdr:nvSpPr>
      <xdr:spPr>
        <a:xfrm>
          <a:off x="21272500" y="56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78461</xdr:rowOff>
    </xdr:from>
    <xdr:to>
      <xdr:col>116</xdr:col>
      <xdr:colOff>63500</xdr:colOff>
      <xdr:row>33</xdr:row>
      <xdr:rowOff>119913</xdr:rowOff>
    </xdr:to>
    <xdr:cxnSp macro="">
      <xdr:nvCxnSpPr>
        <xdr:cNvPr id="468" name="直線コネクタ 467"/>
        <xdr:cNvCxnSpPr/>
      </xdr:nvCxnSpPr>
      <xdr:spPr>
        <a:xfrm>
          <a:off x="21323300" y="5736311"/>
          <a:ext cx="8382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6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145788</xdr:rowOff>
    </xdr:from>
    <xdr:ext cx="599010" cy="259045"/>
    <xdr:sp macro="" textlink="">
      <xdr:nvSpPr>
        <xdr:cNvPr id="471" name="n_1mainValue【一般廃棄物処理施設】&#10;一人当たり有形固定資産（償却資産）額"/>
        <xdr:cNvSpPr txBox="1"/>
      </xdr:nvSpPr>
      <xdr:spPr>
        <a:xfrm>
          <a:off x="21011095" y="546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12" name="楕円 511"/>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13"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14" name="楕円 513"/>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89807</xdr:rowOff>
    </xdr:to>
    <xdr:cxnSp macro="">
      <xdr:nvCxnSpPr>
        <xdr:cNvPr id="515" name="直線コネクタ 514"/>
        <xdr:cNvCxnSpPr/>
      </xdr:nvCxnSpPr>
      <xdr:spPr>
        <a:xfrm flipV="1">
          <a:off x="15481300" y="10482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1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18"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楕円 555"/>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57"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58" name="楕円 557"/>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59" name="直線コネクタ 558"/>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62"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99" name="楕円 598"/>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600" name="【消防施設】&#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126746</xdr:rowOff>
    </xdr:from>
    <xdr:to>
      <xdr:col>81</xdr:col>
      <xdr:colOff>101600</xdr:colOff>
      <xdr:row>84</xdr:row>
      <xdr:rowOff>56896</xdr:rowOff>
    </xdr:to>
    <xdr:sp macro="" textlink="">
      <xdr:nvSpPr>
        <xdr:cNvPr id="601" name="楕円 600"/>
        <xdr:cNvSpPr/>
      </xdr:nvSpPr>
      <xdr:spPr>
        <a:xfrm>
          <a:off x="1543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84</xdr:row>
      <xdr:rowOff>6096</xdr:rowOff>
    </xdr:to>
    <xdr:cxnSp macro="">
      <xdr:nvCxnSpPr>
        <xdr:cNvPr id="602" name="直線コネクタ 601"/>
        <xdr:cNvCxnSpPr/>
      </xdr:nvCxnSpPr>
      <xdr:spPr>
        <a:xfrm flipV="1">
          <a:off x="15481300" y="143027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48023</xdr:rowOff>
    </xdr:from>
    <xdr:ext cx="405111" cy="259045"/>
    <xdr:sp macro="" textlink="">
      <xdr:nvSpPr>
        <xdr:cNvPr id="605" name="n_1mainValue【消防施設】&#10;有形固定資産減価償却率"/>
        <xdr:cNvSpPr txBox="1"/>
      </xdr:nvSpPr>
      <xdr:spPr>
        <a:xfrm>
          <a:off x="152660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6" name="【消防施設】&#10;一人当たり面積平均値テキスト"/>
        <xdr:cNvSpPr txBox="1"/>
      </xdr:nvSpPr>
      <xdr:spPr>
        <a:xfrm>
          <a:off x="221996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134257</xdr:rowOff>
    </xdr:from>
    <xdr:to>
      <xdr:col>116</xdr:col>
      <xdr:colOff>114300</xdr:colOff>
      <xdr:row>79</xdr:row>
      <xdr:rowOff>64407</xdr:rowOff>
    </xdr:to>
    <xdr:sp macro="" textlink="">
      <xdr:nvSpPr>
        <xdr:cNvPr id="645" name="楕円 644"/>
        <xdr:cNvSpPr/>
      </xdr:nvSpPr>
      <xdr:spPr>
        <a:xfrm>
          <a:off x="22110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157134</xdr:rowOff>
    </xdr:from>
    <xdr:ext cx="469744" cy="259045"/>
    <xdr:sp macro="" textlink="">
      <xdr:nvSpPr>
        <xdr:cNvPr id="646" name="【消防施設】&#10;一人当たり面積該当値テキスト"/>
        <xdr:cNvSpPr txBox="1"/>
      </xdr:nvSpPr>
      <xdr:spPr>
        <a:xfrm>
          <a:off x="22199600" y="1335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150586</xdr:rowOff>
    </xdr:from>
    <xdr:to>
      <xdr:col>112</xdr:col>
      <xdr:colOff>38100</xdr:colOff>
      <xdr:row>79</xdr:row>
      <xdr:rowOff>80736</xdr:rowOff>
    </xdr:to>
    <xdr:sp macro="" textlink="">
      <xdr:nvSpPr>
        <xdr:cNvPr id="647" name="楕円 646"/>
        <xdr:cNvSpPr/>
      </xdr:nvSpPr>
      <xdr:spPr>
        <a:xfrm>
          <a:off x="21272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13607</xdr:rowOff>
    </xdr:from>
    <xdr:to>
      <xdr:col>116</xdr:col>
      <xdr:colOff>63500</xdr:colOff>
      <xdr:row>79</xdr:row>
      <xdr:rowOff>29936</xdr:rowOff>
    </xdr:to>
    <xdr:cxnSp macro="">
      <xdr:nvCxnSpPr>
        <xdr:cNvPr id="648" name="直線コネクタ 647"/>
        <xdr:cNvCxnSpPr/>
      </xdr:nvCxnSpPr>
      <xdr:spPr>
        <a:xfrm flipV="1">
          <a:off x="21323300" y="13558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97263</xdr:rowOff>
    </xdr:from>
    <xdr:ext cx="469744" cy="259045"/>
    <xdr:sp macro="" textlink="">
      <xdr:nvSpPr>
        <xdr:cNvPr id="651" name="n_1mainValue【消防施設】&#10;一人当たり面積"/>
        <xdr:cNvSpPr txBox="1"/>
      </xdr:nvSpPr>
      <xdr:spPr>
        <a:xfrm>
          <a:off x="210757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681"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126364</xdr:rowOff>
    </xdr:from>
    <xdr:to>
      <xdr:col>85</xdr:col>
      <xdr:colOff>177800</xdr:colOff>
      <xdr:row>107</xdr:row>
      <xdr:rowOff>56514</xdr:rowOff>
    </xdr:to>
    <xdr:sp macro="" textlink="">
      <xdr:nvSpPr>
        <xdr:cNvPr id="690" name="楕円 689"/>
        <xdr:cNvSpPr/>
      </xdr:nvSpPr>
      <xdr:spPr>
        <a:xfrm>
          <a:off x="16268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104791</xdr:rowOff>
    </xdr:from>
    <xdr:ext cx="405111" cy="259045"/>
    <xdr:sp macro="" textlink="">
      <xdr:nvSpPr>
        <xdr:cNvPr id="691" name="【庁舎】&#10;有形固定資産減価償却率該当値テキスト"/>
        <xdr:cNvSpPr txBox="1"/>
      </xdr:nvSpPr>
      <xdr:spPr>
        <a:xfrm>
          <a:off x="16357600"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168275</xdr:rowOff>
    </xdr:from>
    <xdr:to>
      <xdr:col>81</xdr:col>
      <xdr:colOff>101600</xdr:colOff>
      <xdr:row>107</xdr:row>
      <xdr:rowOff>98425</xdr:rowOff>
    </xdr:to>
    <xdr:sp macro="" textlink="">
      <xdr:nvSpPr>
        <xdr:cNvPr id="692" name="楕円 691"/>
        <xdr:cNvSpPr/>
      </xdr:nvSpPr>
      <xdr:spPr>
        <a:xfrm>
          <a:off x="1543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5714</xdr:rowOff>
    </xdr:from>
    <xdr:to>
      <xdr:col>85</xdr:col>
      <xdr:colOff>127000</xdr:colOff>
      <xdr:row>107</xdr:row>
      <xdr:rowOff>47625</xdr:rowOff>
    </xdr:to>
    <xdr:cxnSp macro="">
      <xdr:nvCxnSpPr>
        <xdr:cNvPr id="693" name="直線コネクタ 692"/>
        <xdr:cNvCxnSpPr/>
      </xdr:nvCxnSpPr>
      <xdr:spPr>
        <a:xfrm flipV="1">
          <a:off x="15481300" y="183508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694"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89552</xdr:rowOff>
    </xdr:from>
    <xdr:ext cx="405111" cy="259045"/>
    <xdr:sp macro="" textlink="">
      <xdr:nvSpPr>
        <xdr:cNvPr id="696" name="n_1mainValue【庁舎】&#10;有形固定資産減価償却率"/>
        <xdr:cNvSpPr txBox="1"/>
      </xdr:nvSpPr>
      <xdr:spPr>
        <a:xfrm>
          <a:off x="15266044"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xdr:rowOff>
    </xdr:from>
    <xdr:to>
      <xdr:col>116</xdr:col>
      <xdr:colOff>114300</xdr:colOff>
      <xdr:row>102</xdr:row>
      <xdr:rowOff>117856</xdr:rowOff>
    </xdr:to>
    <xdr:sp macro="" textlink="">
      <xdr:nvSpPr>
        <xdr:cNvPr id="732" name="楕円 731"/>
        <xdr:cNvSpPr/>
      </xdr:nvSpPr>
      <xdr:spPr>
        <a:xfrm>
          <a:off x="221107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102633</xdr:rowOff>
    </xdr:from>
    <xdr:ext cx="469744" cy="259045"/>
    <xdr:sp macro="" textlink="">
      <xdr:nvSpPr>
        <xdr:cNvPr id="733" name="【庁舎】&#10;一人当たり面積該当値テキスト"/>
        <xdr:cNvSpPr txBox="1"/>
      </xdr:nvSpPr>
      <xdr:spPr>
        <a:xfrm>
          <a:off x="22199600" y="1741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29972</xdr:rowOff>
    </xdr:from>
    <xdr:to>
      <xdr:col>112</xdr:col>
      <xdr:colOff>38100</xdr:colOff>
      <xdr:row>102</xdr:row>
      <xdr:rowOff>131572</xdr:rowOff>
    </xdr:to>
    <xdr:sp macro="" textlink="">
      <xdr:nvSpPr>
        <xdr:cNvPr id="734" name="楕円 733"/>
        <xdr:cNvSpPr/>
      </xdr:nvSpPr>
      <xdr:spPr>
        <a:xfrm>
          <a:off x="21272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67056</xdr:rowOff>
    </xdr:from>
    <xdr:to>
      <xdr:col>116</xdr:col>
      <xdr:colOff>63500</xdr:colOff>
      <xdr:row>102</xdr:row>
      <xdr:rowOff>80772</xdr:rowOff>
    </xdr:to>
    <xdr:cxnSp macro="">
      <xdr:nvCxnSpPr>
        <xdr:cNvPr id="735" name="直線コネクタ 734"/>
        <xdr:cNvCxnSpPr/>
      </xdr:nvCxnSpPr>
      <xdr:spPr>
        <a:xfrm flipV="1">
          <a:off x="21323300" y="175549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148099</xdr:rowOff>
    </xdr:from>
    <xdr:ext cx="469744" cy="259045"/>
    <xdr:sp macro="" textlink="">
      <xdr:nvSpPr>
        <xdr:cNvPr id="738" name="n_1mainValue【庁舎】&#10;一人当たり面積"/>
        <xdr:cNvSpPr txBox="1"/>
      </xdr:nvSpPr>
      <xdr:spPr>
        <a:xfrm>
          <a:off x="210757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体育館・プールについては、施設の多くが築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年以上経過しているため老朽化が進んでおり、有形固定資産減価償却費率は類似団体と比較して高く、前年度より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70.2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年度の新炉整備、平成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年度のストックヤード整備により、有形固定資産減価償却費率は類似団体と比較して低く、前年度より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保健センター・保健所については、市役所本庁舎及び総合支所の建て替えに伴って複合施設として整備されたため、有形固定資産減価償却費率は類似団体と比較して低く、前年度より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29.0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年度に中央消防署の建て替えを行ったため、有形固定資産減価償却費率は類似団体と比較して低いが、前年度より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41.0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年度の市役所本庁舎の一部、総合支所の建て替えを行ったため、有形固定資産減価償却費率は類似団体と比較して低いが、前年度より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市民税法人割や地方消費税交付金の減等により基準財政収入額は減少したが、個別算定経費（公債費）の減や臨時財政対策債振替額の増等により基準財政需要額も減少したため、単年度、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ヵ年平均ともに、財政力指数は前年度と同値であった。しかし、これは類似団体平均を大きく下回っているため、今後も人口減少等による税収減に対応すべく、平成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年間を計画期間とした「下関市企業誘致アクションプラン」に掲げる基本方針に従い、将来的な市税の収入確保につながるよう、戦略的かつ積極的な企業誘致活動に努める。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98372</xdr:rowOff>
    </xdr:from>
    <xdr:ext cx="762000" cy="259045"/>
    <xdr:sp macro="" textlink="">
      <xdr:nvSpPr>
        <xdr:cNvPr id="89" name="財政力該当値テキスト"/>
        <xdr:cNvSpPr txBox="1"/>
      </xdr:nvSpPr>
      <xdr:spPr>
        <a:xfrm>
          <a:off x="5041900" y="729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年度末の豊浦・大津環境浄化組合解散による負担金の皆減及び市民病院施設整備にかかる起債の償還終了による運営費負担金の減等のため、経常収支比率は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しかし、依然として高い水準で推移していることから、今後も、さらなる歳入歳出両面の効率化を図り、財政の健全化に努める。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87376</xdr:rowOff>
    </xdr:from>
    <xdr:to>
      <xdr:col>23</xdr:col>
      <xdr:colOff>133350</xdr:colOff>
      <xdr:row>66</xdr:row>
      <xdr:rowOff>140462</xdr:rowOff>
    </xdr:to>
    <xdr:cxnSp macro="">
      <xdr:nvCxnSpPr>
        <xdr:cNvPr id="130" name="直線コネクタ 129"/>
        <xdr:cNvCxnSpPr/>
      </xdr:nvCxnSpPr>
      <xdr:spPr>
        <a:xfrm flipV="1">
          <a:off x="4114800" y="1140307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140462</xdr:rowOff>
    </xdr:to>
    <xdr:cxnSp macro="">
      <xdr:nvCxnSpPr>
        <xdr:cNvPr id="133" name="直線コネクタ 132"/>
        <xdr:cNvCxnSpPr/>
      </xdr:nvCxnSpPr>
      <xdr:spPr>
        <a:xfrm>
          <a:off x="3225800" y="112872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19812</xdr:rowOff>
    </xdr:to>
    <xdr:cxnSp macro="">
      <xdr:nvCxnSpPr>
        <xdr:cNvPr id="136" name="直線コネクタ 135"/>
        <xdr:cNvCxnSpPr/>
      </xdr:nvCxnSpPr>
      <xdr:spPr>
        <a:xfrm flipV="1">
          <a:off x="2336800" y="112872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19812</xdr:rowOff>
    </xdr:to>
    <xdr:cxnSp macro="">
      <xdr:nvCxnSpPr>
        <xdr:cNvPr id="139" name="直線コネクタ 138"/>
        <xdr:cNvCxnSpPr/>
      </xdr:nvCxnSpPr>
      <xdr:spPr>
        <a:xfrm>
          <a:off x="1447800" y="112631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36576</xdr:rowOff>
    </xdr:from>
    <xdr:to>
      <xdr:col>23</xdr:col>
      <xdr:colOff>184150</xdr:colOff>
      <xdr:row>66</xdr:row>
      <xdr:rowOff>138176</xdr:rowOff>
    </xdr:to>
    <xdr:sp macro="" textlink="">
      <xdr:nvSpPr>
        <xdr:cNvPr id="149" name="楕円 148"/>
        <xdr:cNvSpPr/>
      </xdr:nvSpPr>
      <xdr:spPr>
        <a:xfrm>
          <a:off x="4902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8653</xdr:rowOff>
    </xdr:from>
    <xdr:ext cx="762000" cy="259045"/>
    <xdr:sp macro="" textlink="">
      <xdr:nvSpPr>
        <xdr:cNvPr id="150" name="財政構造の弾力性該当値テキスト"/>
        <xdr:cNvSpPr txBox="1"/>
      </xdr:nvSpPr>
      <xdr:spPr>
        <a:xfrm>
          <a:off x="5041900" y="113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89662</xdr:rowOff>
    </xdr:from>
    <xdr:to>
      <xdr:col>19</xdr:col>
      <xdr:colOff>184150</xdr:colOff>
      <xdr:row>67</xdr:row>
      <xdr:rowOff>19812</xdr:rowOff>
    </xdr:to>
    <xdr:sp macro="" textlink="">
      <xdr:nvSpPr>
        <xdr:cNvPr id="151" name="楕円 150"/>
        <xdr:cNvSpPr/>
      </xdr:nvSpPr>
      <xdr:spPr>
        <a:xfrm>
          <a:off x="4064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4589</xdr:rowOff>
    </xdr:from>
    <xdr:ext cx="736600" cy="259045"/>
    <xdr:sp macro="" textlink="">
      <xdr:nvSpPr>
        <xdr:cNvPr id="152" name="テキスト ボックス 151"/>
        <xdr:cNvSpPr txBox="1"/>
      </xdr:nvSpPr>
      <xdr:spPr>
        <a:xfrm>
          <a:off x="3733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3" name="楕円 152"/>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4" name="テキスト ボックス 153"/>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140462</xdr:rowOff>
    </xdr:from>
    <xdr:to>
      <xdr:col>11</xdr:col>
      <xdr:colOff>82550</xdr:colOff>
      <xdr:row>66</xdr:row>
      <xdr:rowOff>70612</xdr:rowOff>
    </xdr:to>
    <xdr:sp macro="" textlink="">
      <xdr:nvSpPr>
        <xdr:cNvPr id="155" name="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人件費については退職手当の減により前年度を下回ったが、物件費についてはふるさと納税包括業務委託業務の開始等により、前年度を上回る結果となっている。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類似団体との比較において、平均を上回っていることから、今後も定員管理計画の実行や事務事業の見直し等により行財政運営の効率化に努める。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56150</xdr:rowOff>
    </xdr:from>
    <xdr:to>
      <xdr:col>23</xdr:col>
      <xdr:colOff>133350</xdr:colOff>
      <xdr:row>88</xdr:row>
      <xdr:rowOff>110395</xdr:rowOff>
    </xdr:to>
    <xdr:cxnSp macro="">
      <xdr:nvCxnSpPr>
        <xdr:cNvPr id="191" name="直線コネクタ 190"/>
        <xdr:cNvCxnSpPr/>
      </xdr:nvCxnSpPr>
      <xdr:spPr>
        <a:xfrm>
          <a:off x="4114800" y="15143750"/>
          <a:ext cx="838200" cy="5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170098</xdr:rowOff>
    </xdr:from>
    <xdr:to>
      <xdr:col>19</xdr:col>
      <xdr:colOff>133350</xdr:colOff>
      <xdr:row>88</xdr:row>
      <xdr:rowOff>56150</xdr:rowOff>
    </xdr:to>
    <xdr:cxnSp macro="">
      <xdr:nvCxnSpPr>
        <xdr:cNvPr id="194" name="直線コネクタ 193"/>
        <xdr:cNvCxnSpPr/>
      </xdr:nvCxnSpPr>
      <xdr:spPr>
        <a:xfrm>
          <a:off x="3225800" y="15086248"/>
          <a:ext cx="889000" cy="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104730</xdr:rowOff>
    </xdr:from>
    <xdr:to>
      <xdr:col>15</xdr:col>
      <xdr:colOff>82550</xdr:colOff>
      <xdr:row>87</xdr:row>
      <xdr:rowOff>170098</xdr:rowOff>
    </xdr:to>
    <xdr:cxnSp macro="">
      <xdr:nvCxnSpPr>
        <xdr:cNvPr id="197" name="直線コネクタ 196"/>
        <xdr:cNvCxnSpPr/>
      </xdr:nvCxnSpPr>
      <xdr:spPr>
        <a:xfrm>
          <a:off x="2336800" y="15020880"/>
          <a:ext cx="889000" cy="6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141270</xdr:rowOff>
    </xdr:from>
    <xdr:to>
      <xdr:col>11</xdr:col>
      <xdr:colOff>31750</xdr:colOff>
      <xdr:row>87</xdr:row>
      <xdr:rowOff>104730</xdr:rowOff>
    </xdr:to>
    <xdr:cxnSp macro="">
      <xdr:nvCxnSpPr>
        <xdr:cNvPr id="200" name="直線コネクタ 199"/>
        <xdr:cNvCxnSpPr/>
      </xdr:nvCxnSpPr>
      <xdr:spPr>
        <a:xfrm>
          <a:off x="1447800" y="14885970"/>
          <a:ext cx="889000" cy="1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59595</xdr:rowOff>
    </xdr:from>
    <xdr:to>
      <xdr:col>23</xdr:col>
      <xdr:colOff>184150</xdr:colOff>
      <xdr:row>88</xdr:row>
      <xdr:rowOff>161195</xdr:rowOff>
    </xdr:to>
    <xdr:sp macro="" textlink="">
      <xdr:nvSpPr>
        <xdr:cNvPr id="210" name="楕円 209"/>
        <xdr:cNvSpPr/>
      </xdr:nvSpPr>
      <xdr:spPr>
        <a:xfrm>
          <a:off x="4902200" y="1514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126922</xdr:rowOff>
    </xdr:from>
    <xdr:ext cx="762000" cy="259045"/>
    <xdr:sp macro="" textlink="">
      <xdr:nvSpPr>
        <xdr:cNvPr id="211" name="人件費・物件費等の状況該当値テキスト"/>
        <xdr:cNvSpPr txBox="1"/>
      </xdr:nvSpPr>
      <xdr:spPr>
        <a:xfrm>
          <a:off x="5041900" y="15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5350</xdr:rowOff>
    </xdr:from>
    <xdr:to>
      <xdr:col>19</xdr:col>
      <xdr:colOff>184150</xdr:colOff>
      <xdr:row>88</xdr:row>
      <xdr:rowOff>106950</xdr:rowOff>
    </xdr:to>
    <xdr:sp macro="" textlink="">
      <xdr:nvSpPr>
        <xdr:cNvPr id="212" name="楕円 211"/>
        <xdr:cNvSpPr/>
      </xdr:nvSpPr>
      <xdr:spPr>
        <a:xfrm>
          <a:off x="4064000" y="15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91727</xdr:rowOff>
    </xdr:from>
    <xdr:ext cx="736600" cy="259045"/>
    <xdr:sp macro="" textlink="">
      <xdr:nvSpPr>
        <xdr:cNvPr id="213" name="テキスト ボックス 212"/>
        <xdr:cNvSpPr txBox="1"/>
      </xdr:nvSpPr>
      <xdr:spPr>
        <a:xfrm>
          <a:off x="3733800" y="1517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119298</xdr:rowOff>
    </xdr:from>
    <xdr:to>
      <xdr:col>15</xdr:col>
      <xdr:colOff>133350</xdr:colOff>
      <xdr:row>88</xdr:row>
      <xdr:rowOff>49448</xdr:rowOff>
    </xdr:to>
    <xdr:sp macro="" textlink="">
      <xdr:nvSpPr>
        <xdr:cNvPr id="214" name="楕円 213"/>
        <xdr:cNvSpPr/>
      </xdr:nvSpPr>
      <xdr:spPr>
        <a:xfrm>
          <a:off x="3175000" y="150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34225</xdr:rowOff>
    </xdr:from>
    <xdr:ext cx="762000" cy="259045"/>
    <xdr:sp macro="" textlink="">
      <xdr:nvSpPr>
        <xdr:cNvPr id="215" name="テキスト ボックス 214"/>
        <xdr:cNvSpPr txBox="1"/>
      </xdr:nvSpPr>
      <xdr:spPr>
        <a:xfrm>
          <a:off x="2844800" y="151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53930</xdr:rowOff>
    </xdr:from>
    <xdr:to>
      <xdr:col>11</xdr:col>
      <xdr:colOff>82550</xdr:colOff>
      <xdr:row>87</xdr:row>
      <xdr:rowOff>155530</xdr:rowOff>
    </xdr:to>
    <xdr:sp macro="" textlink="">
      <xdr:nvSpPr>
        <xdr:cNvPr id="216" name="楕円 215"/>
        <xdr:cNvSpPr/>
      </xdr:nvSpPr>
      <xdr:spPr>
        <a:xfrm>
          <a:off x="2286000" y="149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140307</xdr:rowOff>
    </xdr:from>
    <xdr:ext cx="762000" cy="259045"/>
    <xdr:sp macro="" textlink="">
      <xdr:nvSpPr>
        <xdr:cNvPr id="217" name="テキスト ボックス 216"/>
        <xdr:cNvSpPr txBox="1"/>
      </xdr:nvSpPr>
      <xdr:spPr>
        <a:xfrm>
          <a:off x="1955800" y="150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90470</xdr:rowOff>
    </xdr:from>
    <xdr:to>
      <xdr:col>7</xdr:col>
      <xdr:colOff>31750</xdr:colOff>
      <xdr:row>87</xdr:row>
      <xdr:rowOff>20620</xdr:rowOff>
    </xdr:to>
    <xdr:sp macro="" textlink="">
      <xdr:nvSpPr>
        <xdr:cNvPr id="218" name="楕円 217"/>
        <xdr:cNvSpPr/>
      </xdr:nvSpPr>
      <xdr:spPr>
        <a:xfrm>
          <a:off x="1397000" y="148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5397</xdr:rowOff>
    </xdr:from>
    <xdr:ext cx="762000" cy="259045"/>
    <xdr:sp macro="" textlink="">
      <xdr:nvSpPr>
        <xdr:cNvPr id="219" name="テキスト ボックス 218"/>
        <xdr:cNvSpPr txBox="1"/>
      </xdr:nvSpPr>
      <xdr:spPr>
        <a:xfrm>
          <a:off x="1066800" y="1492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本市のラスパイレス指数は、近年漸減傾向にあるが依然として</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を超過している。</a:t>
          </a:r>
        </a:p>
        <a:p>
          <a:r>
            <a:rPr kumimoji="1" lang="ja-JP" altLang="en-US" sz="1300">
              <a:latin typeface="ＭＳ Ｐゴシック" panose="020B0600070205080204" pitchFamily="50" charset="-128"/>
              <a:ea typeface="ＭＳ Ｐゴシック" panose="020B0600070205080204" pitchFamily="50" charset="-128"/>
            </a:rPr>
            <a:t>　今後も住民の理解が得られるよう、給与水準及び制度の適正化に努める。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136979</xdr:rowOff>
    </xdr:to>
    <xdr:cxnSp macro="">
      <xdr:nvCxnSpPr>
        <xdr:cNvPr id="258" name="直線コネクタ 257"/>
        <xdr:cNvCxnSpPr/>
      </xdr:nvCxnSpPr>
      <xdr:spPr>
        <a:xfrm flipV="1">
          <a:off x="15290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1" name="直線コネクタ 260"/>
        <xdr:cNvCxnSpPr/>
      </xdr:nvCxnSpPr>
      <xdr:spPr>
        <a:xfrm>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64" name="直線コネクタ 263"/>
        <xdr:cNvCxnSpPr/>
      </xdr:nvCxnSpPr>
      <xdr:spPr>
        <a:xfrm>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下関市定員管理計画のもと毎年削減を実現しているところ、全国より早い速度で人口減少が進んでおり、人口千人当たり職員数は、類似団体と比較すると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今後も、市民サービスの低下を招くことのないよう留意しつつ、民間委託等の推進、再任用職員などの多様な任用形態の活用等を推進し、簡素で効率的な組織体制の確立に努める。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6138</xdr:rowOff>
    </xdr:from>
    <xdr:to>
      <xdr:col>81</xdr:col>
      <xdr:colOff>44450</xdr:colOff>
      <xdr:row>66</xdr:row>
      <xdr:rowOff>42333</xdr:rowOff>
    </xdr:to>
    <xdr:cxnSp macro="">
      <xdr:nvCxnSpPr>
        <xdr:cNvPr id="318" name="直線コネクタ 317"/>
        <xdr:cNvCxnSpPr/>
      </xdr:nvCxnSpPr>
      <xdr:spPr>
        <a:xfrm>
          <a:off x="16179800" y="1132183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165523</xdr:rowOff>
    </xdr:from>
    <xdr:to>
      <xdr:col>77</xdr:col>
      <xdr:colOff>44450</xdr:colOff>
      <xdr:row>66</xdr:row>
      <xdr:rowOff>6138</xdr:rowOff>
    </xdr:to>
    <xdr:cxnSp macro="">
      <xdr:nvCxnSpPr>
        <xdr:cNvPr id="321" name="直線コネクタ 320"/>
        <xdr:cNvCxnSpPr/>
      </xdr:nvCxnSpPr>
      <xdr:spPr>
        <a:xfrm>
          <a:off x="15290800" y="11309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65</xdr:row>
      <xdr:rowOff>165523</xdr:rowOff>
    </xdr:to>
    <xdr:cxnSp macro="">
      <xdr:nvCxnSpPr>
        <xdr:cNvPr id="324" name="直線コネクタ 323"/>
        <xdr:cNvCxnSpPr/>
      </xdr:nvCxnSpPr>
      <xdr:spPr>
        <a:xfrm>
          <a:off x="14401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157480</xdr:rowOff>
    </xdr:from>
    <xdr:to>
      <xdr:col>68</xdr:col>
      <xdr:colOff>152400</xdr:colOff>
      <xdr:row>66</xdr:row>
      <xdr:rowOff>2117</xdr:rowOff>
    </xdr:to>
    <xdr:cxnSp macro="">
      <xdr:nvCxnSpPr>
        <xdr:cNvPr id="327" name="直線コネクタ 326"/>
        <xdr:cNvCxnSpPr/>
      </xdr:nvCxnSpPr>
      <xdr:spPr>
        <a:xfrm flipV="1">
          <a:off x="13512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162983</xdr:rowOff>
    </xdr:from>
    <xdr:to>
      <xdr:col>81</xdr:col>
      <xdr:colOff>95250</xdr:colOff>
      <xdr:row>66</xdr:row>
      <xdr:rowOff>93133</xdr:rowOff>
    </xdr:to>
    <xdr:sp macro="" textlink="">
      <xdr:nvSpPr>
        <xdr:cNvPr id="337" name="楕円 336"/>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58860</xdr:rowOff>
    </xdr:from>
    <xdr:ext cx="762000" cy="259045"/>
    <xdr:sp macro="" textlink="">
      <xdr:nvSpPr>
        <xdr:cNvPr id="338" name="定員管理の状況該当値テキスト"/>
        <xdr:cNvSpPr txBox="1"/>
      </xdr:nvSpPr>
      <xdr:spPr>
        <a:xfrm>
          <a:off x="17106900" y="112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126788</xdr:rowOff>
    </xdr:from>
    <xdr:to>
      <xdr:col>77</xdr:col>
      <xdr:colOff>95250</xdr:colOff>
      <xdr:row>66</xdr:row>
      <xdr:rowOff>56938</xdr:rowOff>
    </xdr:to>
    <xdr:sp macro="" textlink="">
      <xdr:nvSpPr>
        <xdr:cNvPr id="339" name="楕円 338"/>
        <xdr:cNvSpPr/>
      </xdr:nvSpPr>
      <xdr:spPr>
        <a:xfrm>
          <a:off x="16129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41715</xdr:rowOff>
    </xdr:from>
    <xdr:ext cx="736600" cy="259045"/>
    <xdr:sp macro="" textlink="">
      <xdr:nvSpPr>
        <xdr:cNvPr id="340" name="テキスト ボックス 339"/>
        <xdr:cNvSpPr txBox="1"/>
      </xdr:nvSpPr>
      <xdr:spPr>
        <a:xfrm>
          <a:off x="15798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114723</xdr:rowOff>
    </xdr:from>
    <xdr:to>
      <xdr:col>73</xdr:col>
      <xdr:colOff>44450</xdr:colOff>
      <xdr:row>66</xdr:row>
      <xdr:rowOff>44873</xdr:rowOff>
    </xdr:to>
    <xdr:sp macro="" textlink="">
      <xdr:nvSpPr>
        <xdr:cNvPr id="341" name="楕円 340"/>
        <xdr:cNvSpPr/>
      </xdr:nvSpPr>
      <xdr:spPr>
        <a:xfrm>
          <a:off x="15240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29650</xdr:rowOff>
    </xdr:from>
    <xdr:ext cx="762000" cy="259045"/>
    <xdr:sp macro="" textlink="">
      <xdr:nvSpPr>
        <xdr:cNvPr id="342" name="テキスト ボックス 341"/>
        <xdr:cNvSpPr txBox="1"/>
      </xdr:nvSpPr>
      <xdr:spPr>
        <a:xfrm>
          <a:off x="14909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3" name="楕円 342"/>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44" name="テキスト ボックス 343"/>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122767</xdr:rowOff>
    </xdr:from>
    <xdr:to>
      <xdr:col>64</xdr:col>
      <xdr:colOff>152400</xdr:colOff>
      <xdr:row>66</xdr:row>
      <xdr:rowOff>52917</xdr:rowOff>
    </xdr:to>
    <xdr:sp macro="" textlink="">
      <xdr:nvSpPr>
        <xdr:cNvPr id="345" name="楕円 344"/>
        <xdr:cNvSpPr/>
      </xdr:nvSpPr>
      <xdr:spPr>
        <a:xfrm>
          <a:off x="13462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37694</xdr:rowOff>
    </xdr:from>
    <xdr:ext cx="762000" cy="259045"/>
    <xdr:sp macro="" textlink="">
      <xdr:nvSpPr>
        <xdr:cNvPr id="346" name="テキスト ボックス 345"/>
        <xdr:cNvSpPr txBox="1"/>
      </xdr:nvSpPr>
      <xdr:spPr>
        <a:xfrm>
          <a:off x="13131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分子では、主に元利償還金が</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億円減少したこと及び公営企業に要する準元利が</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億円減少したことにより、元利償還金等が前年度と比較すると</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億円の減となったが、基準財政需要額に算入された公債費が</a:t>
          </a:r>
          <a:r>
            <a:rPr kumimoji="1" lang="en-US" altLang="ja-JP" sz="1050">
              <a:latin typeface="ＭＳ Ｐゴシック" panose="020B0600070205080204" pitchFamily="50" charset="-128"/>
              <a:ea typeface="ＭＳ Ｐゴシック" panose="020B0600070205080204" pitchFamily="50" charset="-128"/>
            </a:rPr>
            <a:t>4.2</a:t>
          </a:r>
          <a:r>
            <a:rPr kumimoji="1" lang="ja-JP" altLang="en-US" sz="1050">
              <a:latin typeface="ＭＳ Ｐゴシック" panose="020B0600070205080204" pitchFamily="50" charset="-128"/>
              <a:ea typeface="ＭＳ Ｐゴシック" panose="020B0600070205080204" pitchFamily="50" charset="-128"/>
            </a:rPr>
            <a:t>億円の減となったため、全体では</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億円の増となった。分母では、主に普通交付税及び臨時財政対策債の減少に伴い、標準財政規模が減少したため、全体では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億円の減となった。実質公債費比率の単年度指数は</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％悪化した。またの</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ヶ年平均は前年度と比較すると</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％悪化し、</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％となった。　</a:t>
          </a:r>
        </a:p>
        <a:p>
          <a:r>
            <a:rPr kumimoji="1" lang="ja-JP" altLang="en-US" sz="1050">
              <a:latin typeface="ＭＳ Ｐゴシック" panose="020B0600070205080204" pitchFamily="50" charset="-128"/>
              <a:ea typeface="ＭＳ Ｐゴシック" panose="020B0600070205080204" pitchFamily="50" charset="-128"/>
            </a:rPr>
            <a:t>　交付税措置のある起債以外は借入額を抑えており、長期的には穏やかに好転すると見込んでいるが、普通交付税の合併算定替の縮減により、標準財政規模も減少すると見込まれるため、一本算定となる平成</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年度までは悪化するものと想定している。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25400</xdr:rowOff>
    </xdr:to>
    <xdr:cxnSp macro="">
      <xdr:nvCxnSpPr>
        <xdr:cNvPr id="378" name="直線コネクタ 377"/>
        <xdr:cNvCxnSpPr/>
      </xdr:nvCxnSpPr>
      <xdr:spPr>
        <a:xfrm>
          <a:off x="16179800" y="72166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44704</xdr:rowOff>
    </xdr:to>
    <xdr:cxnSp macro="">
      <xdr:nvCxnSpPr>
        <xdr:cNvPr id="381" name="直線コネクタ 380"/>
        <xdr:cNvCxnSpPr/>
      </xdr:nvCxnSpPr>
      <xdr:spPr>
        <a:xfrm flipV="1">
          <a:off x="15290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102616</xdr:rowOff>
    </xdr:to>
    <xdr:cxnSp macro="">
      <xdr:nvCxnSpPr>
        <xdr:cNvPr id="384" name="直線コネクタ 383"/>
        <xdr:cNvCxnSpPr/>
      </xdr:nvCxnSpPr>
      <xdr:spPr>
        <a:xfrm flipV="1">
          <a:off x="14401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102616</xdr:rowOff>
    </xdr:from>
    <xdr:to>
      <xdr:col>68</xdr:col>
      <xdr:colOff>152400</xdr:colOff>
      <xdr:row>42</xdr:row>
      <xdr:rowOff>170180</xdr:rowOff>
    </xdr:to>
    <xdr:cxnSp macro="">
      <xdr:nvCxnSpPr>
        <xdr:cNvPr id="387" name="直線コネクタ 386"/>
        <xdr:cNvCxnSpPr/>
      </xdr:nvCxnSpPr>
      <xdr:spPr>
        <a:xfrm flipV="1">
          <a:off x="13512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7" name="楕円 396"/>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8"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1" name="楕円 400"/>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2" name="テキスト ボックス 401"/>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3" name="楕円 402"/>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4" name="テキスト ボックス 403"/>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5" name="楕円 404"/>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6" name="テキスト ボックス 405"/>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分子では、土地開発公社の解散に伴い、土地開発公社負債額等負担見込額が</a:t>
          </a:r>
          <a:r>
            <a:rPr kumimoji="1" lang="en-US" altLang="ja-JP" sz="1050">
              <a:latin typeface="ＭＳ Ｐゴシック" panose="020B0600070205080204" pitchFamily="50" charset="-128"/>
              <a:ea typeface="ＭＳ Ｐゴシック" panose="020B0600070205080204" pitchFamily="50" charset="-128"/>
            </a:rPr>
            <a:t>17.9</a:t>
          </a:r>
          <a:r>
            <a:rPr kumimoji="1" lang="ja-JP" altLang="en-US" sz="1050">
              <a:latin typeface="ＭＳ Ｐゴシック" panose="020B0600070205080204" pitchFamily="50" charset="-128"/>
              <a:ea typeface="ＭＳ Ｐゴシック" panose="020B0600070205080204" pitchFamily="50" charset="-128"/>
            </a:rPr>
            <a:t>億円皆減した影響により、将来負担額は前年度と比較すると</a:t>
          </a:r>
          <a:r>
            <a:rPr kumimoji="1" lang="en-US" altLang="ja-JP" sz="1050">
              <a:latin typeface="ＭＳ Ｐゴシック" panose="020B0600070205080204" pitchFamily="50" charset="-128"/>
              <a:ea typeface="ＭＳ Ｐゴシック" panose="020B0600070205080204" pitchFamily="50" charset="-128"/>
            </a:rPr>
            <a:t>16.5</a:t>
          </a:r>
          <a:r>
            <a:rPr kumimoji="1" lang="ja-JP" altLang="en-US" sz="1050">
              <a:latin typeface="ＭＳ Ｐゴシック" panose="020B0600070205080204" pitchFamily="50" charset="-128"/>
              <a:ea typeface="ＭＳ Ｐゴシック" panose="020B0600070205080204" pitchFamily="50" charset="-128"/>
            </a:rPr>
            <a:t>億円の減となったが、公害防止事業債、合併特例債等の基準財政需要額算入見込額及び土地開発基金を土地開発公社の債務引き受け原資としたことや取り崩し等による充当可能基金の減少により、充当可能財源は</a:t>
          </a:r>
          <a:r>
            <a:rPr kumimoji="1" lang="en-US" altLang="ja-JP" sz="1050">
              <a:latin typeface="ＭＳ Ｐゴシック" panose="020B0600070205080204" pitchFamily="50" charset="-128"/>
              <a:ea typeface="ＭＳ Ｐゴシック" panose="020B0600070205080204" pitchFamily="50" charset="-128"/>
            </a:rPr>
            <a:t>52.6</a:t>
          </a:r>
          <a:r>
            <a:rPr kumimoji="1" lang="ja-JP" altLang="en-US" sz="1050">
              <a:latin typeface="ＭＳ Ｐゴシック" panose="020B0600070205080204" pitchFamily="50" charset="-128"/>
              <a:ea typeface="ＭＳ Ｐゴシック" panose="020B0600070205080204" pitchFamily="50" charset="-128"/>
            </a:rPr>
            <a:t>億円の減となり分子全体では</a:t>
          </a:r>
          <a:r>
            <a:rPr kumimoji="1" lang="en-US" altLang="ja-JP" sz="1050">
              <a:latin typeface="ＭＳ Ｐゴシック" panose="020B0600070205080204" pitchFamily="50" charset="-128"/>
              <a:ea typeface="ＭＳ Ｐゴシック" panose="020B0600070205080204" pitchFamily="50" charset="-128"/>
            </a:rPr>
            <a:t>36.1</a:t>
          </a:r>
          <a:r>
            <a:rPr kumimoji="1" lang="ja-JP" altLang="en-US" sz="1050">
              <a:latin typeface="ＭＳ Ｐゴシック" panose="020B0600070205080204" pitchFamily="50" charset="-128"/>
              <a:ea typeface="ＭＳ Ｐゴシック" panose="020B0600070205080204" pitchFamily="50" charset="-128"/>
            </a:rPr>
            <a:t>億円の増となった。</a:t>
          </a:r>
        </a:p>
        <a:p>
          <a:r>
            <a:rPr kumimoji="1" lang="ja-JP" altLang="en-US" sz="1050">
              <a:latin typeface="ＭＳ Ｐゴシック" panose="020B0600070205080204" pitchFamily="50" charset="-128"/>
              <a:ea typeface="ＭＳ Ｐゴシック" panose="020B0600070205080204" pitchFamily="50" charset="-128"/>
            </a:rPr>
            <a:t>　分母では、主に普通交付税及び臨時財政対策債の減少に伴い、標準財政規模が減少したため、全体では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3.4</a:t>
          </a:r>
          <a:r>
            <a:rPr kumimoji="1" lang="ja-JP" altLang="en-US" sz="1050">
              <a:latin typeface="ＭＳ Ｐゴシック" panose="020B0600070205080204" pitchFamily="50" charset="-128"/>
              <a:ea typeface="ＭＳ Ｐゴシック" panose="020B0600070205080204" pitchFamily="50" charset="-128"/>
            </a:rPr>
            <a:t>億円の減となった。</a:t>
          </a:r>
        </a:p>
        <a:p>
          <a:r>
            <a:rPr kumimoji="1" lang="ja-JP" altLang="en-US" sz="1050">
              <a:latin typeface="ＭＳ Ｐゴシック" panose="020B0600070205080204" pitchFamily="50" charset="-128"/>
              <a:ea typeface="ＭＳ Ｐゴシック" panose="020B0600070205080204" pitchFamily="50" charset="-128"/>
            </a:rPr>
            <a:t>　将来負担比率は、分母の微減に対し、分子が増加したため、前年度と比較すると</a:t>
          </a:r>
          <a:r>
            <a:rPr kumimoji="1" lang="en-US" altLang="ja-JP" sz="1050">
              <a:latin typeface="ＭＳ Ｐゴシック" panose="020B0600070205080204" pitchFamily="50" charset="-128"/>
              <a:ea typeface="ＭＳ Ｐゴシック" panose="020B0600070205080204" pitchFamily="50" charset="-128"/>
            </a:rPr>
            <a:t>7.3</a:t>
          </a:r>
          <a:r>
            <a:rPr kumimoji="1" lang="ja-JP" altLang="en-US" sz="1050">
              <a:latin typeface="ＭＳ Ｐゴシック" panose="020B0600070205080204" pitchFamily="50" charset="-128"/>
              <a:ea typeface="ＭＳ Ｐゴシック" panose="020B0600070205080204" pitchFamily="50" charset="-128"/>
            </a:rPr>
            <a:t>％悪化し、</a:t>
          </a:r>
          <a:r>
            <a:rPr kumimoji="1" lang="en-US" altLang="ja-JP" sz="1050">
              <a:latin typeface="ＭＳ Ｐゴシック" panose="020B0600070205080204" pitchFamily="50" charset="-128"/>
              <a:ea typeface="ＭＳ Ｐゴシック" panose="020B0600070205080204" pitchFamily="50" charset="-128"/>
            </a:rPr>
            <a:t>101.1</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類似団体平均を上回っている状況であり、今後とも財政の健全化に努める。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39031</xdr:rowOff>
    </xdr:from>
    <xdr:to>
      <xdr:col>81</xdr:col>
      <xdr:colOff>44450</xdr:colOff>
      <xdr:row>18</xdr:row>
      <xdr:rowOff>97748</xdr:rowOff>
    </xdr:to>
    <xdr:cxnSp macro="">
      <xdr:nvCxnSpPr>
        <xdr:cNvPr id="440" name="直線コネクタ 439"/>
        <xdr:cNvCxnSpPr/>
      </xdr:nvCxnSpPr>
      <xdr:spPr>
        <a:xfrm>
          <a:off x="16179800" y="3125131"/>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39031</xdr:rowOff>
    </xdr:from>
    <xdr:to>
      <xdr:col>77</xdr:col>
      <xdr:colOff>44450</xdr:colOff>
      <xdr:row>18</xdr:row>
      <xdr:rowOff>88900</xdr:rowOff>
    </xdr:to>
    <xdr:cxnSp macro="">
      <xdr:nvCxnSpPr>
        <xdr:cNvPr id="443" name="直線コネクタ 442"/>
        <xdr:cNvCxnSpPr/>
      </xdr:nvCxnSpPr>
      <xdr:spPr>
        <a:xfrm flipV="1">
          <a:off x="15290800" y="31251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72813</xdr:rowOff>
    </xdr:from>
    <xdr:to>
      <xdr:col>72</xdr:col>
      <xdr:colOff>203200</xdr:colOff>
      <xdr:row>18</xdr:row>
      <xdr:rowOff>88900</xdr:rowOff>
    </xdr:to>
    <xdr:cxnSp macro="">
      <xdr:nvCxnSpPr>
        <xdr:cNvPr id="446" name="直線コネクタ 445"/>
        <xdr:cNvCxnSpPr/>
      </xdr:nvCxnSpPr>
      <xdr:spPr>
        <a:xfrm>
          <a:off x="14401800" y="315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68792</xdr:rowOff>
    </xdr:from>
    <xdr:to>
      <xdr:col>68</xdr:col>
      <xdr:colOff>152400</xdr:colOff>
      <xdr:row>18</xdr:row>
      <xdr:rowOff>72813</xdr:rowOff>
    </xdr:to>
    <xdr:cxnSp macro="">
      <xdr:nvCxnSpPr>
        <xdr:cNvPr id="449" name="直線コネクタ 448"/>
        <xdr:cNvCxnSpPr/>
      </xdr:nvCxnSpPr>
      <xdr:spPr>
        <a:xfrm>
          <a:off x="13512800" y="31548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46948</xdr:rowOff>
    </xdr:from>
    <xdr:to>
      <xdr:col>81</xdr:col>
      <xdr:colOff>95250</xdr:colOff>
      <xdr:row>18</xdr:row>
      <xdr:rowOff>148548</xdr:rowOff>
    </xdr:to>
    <xdr:sp macro="" textlink="">
      <xdr:nvSpPr>
        <xdr:cNvPr id="459" name="楕円 458"/>
        <xdr:cNvSpPr/>
      </xdr:nvSpPr>
      <xdr:spPr>
        <a:xfrm>
          <a:off x="169672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19025</xdr:rowOff>
    </xdr:from>
    <xdr:ext cx="762000" cy="259045"/>
    <xdr:sp macro="" textlink="">
      <xdr:nvSpPr>
        <xdr:cNvPr id="460" name="将来負担の状況該当値テキスト"/>
        <xdr:cNvSpPr txBox="1"/>
      </xdr:nvSpPr>
      <xdr:spPr>
        <a:xfrm>
          <a:off x="17106900" y="310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159681</xdr:rowOff>
    </xdr:from>
    <xdr:to>
      <xdr:col>77</xdr:col>
      <xdr:colOff>95250</xdr:colOff>
      <xdr:row>18</xdr:row>
      <xdr:rowOff>89831</xdr:rowOff>
    </xdr:to>
    <xdr:sp macro="" textlink="">
      <xdr:nvSpPr>
        <xdr:cNvPr id="461" name="楕円 460"/>
        <xdr:cNvSpPr/>
      </xdr:nvSpPr>
      <xdr:spPr>
        <a:xfrm>
          <a:off x="16129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74608</xdr:rowOff>
    </xdr:from>
    <xdr:ext cx="736600" cy="259045"/>
    <xdr:sp macro="" textlink="">
      <xdr:nvSpPr>
        <xdr:cNvPr id="462" name="テキスト ボックス 461"/>
        <xdr:cNvSpPr txBox="1"/>
      </xdr:nvSpPr>
      <xdr:spPr>
        <a:xfrm>
          <a:off x="15798800" y="3160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63" name="楕円 462"/>
        <xdr:cNvSpPr/>
      </xdr:nvSpPr>
      <xdr:spPr>
        <a:xfrm>
          <a:off x="15240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124477</xdr:rowOff>
    </xdr:from>
    <xdr:ext cx="762000" cy="259045"/>
    <xdr:sp macro="" textlink="">
      <xdr:nvSpPr>
        <xdr:cNvPr id="464" name="テキスト ボックス 463"/>
        <xdr:cNvSpPr txBox="1"/>
      </xdr:nvSpPr>
      <xdr:spPr>
        <a:xfrm>
          <a:off x="14909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22013</xdr:rowOff>
    </xdr:from>
    <xdr:to>
      <xdr:col>68</xdr:col>
      <xdr:colOff>203200</xdr:colOff>
      <xdr:row>18</xdr:row>
      <xdr:rowOff>123613</xdr:rowOff>
    </xdr:to>
    <xdr:sp macro="" textlink="">
      <xdr:nvSpPr>
        <xdr:cNvPr id="465" name="楕円 464"/>
        <xdr:cNvSpPr/>
      </xdr:nvSpPr>
      <xdr:spPr>
        <a:xfrm>
          <a:off x="14351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108390</xdr:rowOff>
    </xdr:from>
    <xdr:ext cx="762000" cy="259045"/>
    <xdr:sp macro="" textlink="">
      <xdr:nvSpPr>
        <xdr:cNvPr id="466" name="テキスト ボックス 465"/>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17992</xdr:rowOff>
    </xdr:from>
    <xdr:to>
      <xdr:col>64</xdr:col>
      <xdr:colOff>152400</xdr:colOff>
      <xdr:row>18</xdr:row>
      <xdr:rowOff>119592</xdr:rowOff>
    </xdr:to>
    <xdr:sp macro="" textlink="">
      <xdr:nvSpPr>
        <xdr:cNvPr id="467" name="楕円 466"/>
        <xdr:cNvSpPr/>
      </xdr:nvSpPr>
      <xdr:spPr>
        <a:xfrm>
          <a:off x="13462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104369</xdr:rowOff>
    </xdr:from>
    <xdr:ext cx="762000" cy="259045"/>
    <xdr:sp macro="" textlink="">
      <xdr:nvSpPr>
        <xdr:cNvPr id="468" name="テキスト ボックス 467"/>
        <xdr:cNvSpPr txBox="1"/>
      </xdr:nvSpPr>
      <xdr:spPr>
        <a:xfrm>
          <a:off x="13131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退職者数が昨年度を下回ったことに伴う退職手当の減等により、人件費に係る経常収支比率は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しかし、類似団体と比較すると、依然として平均を上回っていることから、定員管理計画の着実な実行により引き続き人件費の削減に努める。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54610</xdr:rowOff>
    </xdr:to>
    <xdr:cxnSp macro="">
      <xdr:nvCxnSpPr>
        <xdr:cNvPr id="66" name="直線コネクタ 65"/>
        <xdr:cNvCxnSpPr/>
      </xdr:nvCxnSpPr>
      <xdr:spPr>
        <a:xfrm flipV="1">
          <a:off x="3987800" y="6680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39</xdr:row>
      <xdr:rowOff>54610</xdr:rowOff>
    </xdr:to>
    <xdr:cxnSp macro="">
      <xdr:nvCxnSpPr>
        <xdr:cNvPr id="69" name="直線コネクタ 68"/>
        <xdr:cNvCxnSpPr/>
      </xdr:nvCxnSpPr>
      <xdr:spPr>
        <a:xfrm>
          <a:off x="3098800" y="6626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38</xdr:row>
      <xdr:rowOff>127000</xdr:rowOff>
    </xdr:to>
    <xdr:cxnSp macro="">
      <xdr:nvCxnSpPr>
        <xdr:cNvPr id="72" name="直線コネクタ 71"/>
        <xdr:cNvCxnSpPr/>
      </xdr:nvCxnSpPr>
      <xdr:spPr>
        <a:xfrm flipV="1">
          <a:off x="2209800" y="662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127000</xdr:rowOff>
    </xdr:to>
    <xdr:cxnSp macro="">
      <xdr:nvCxnSpPr>
        <xdr:cNvPr id="75" name="直線コネクタ 74"/>
        <xdr:cNvCxnSpPr/>
      </xdr:nvCxnSpPr>
      <xdr:spPr>
        <a:xfrm>
          <a:off x="1320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福祉施設等運営基金繰入金の廃止により、物件費充当一般財源等が減少したため、物件費に係る経常収支比率は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類似団体と比較すると、平均を下回っているが、今後もコスト削減、行財政運営の効率化を図り、より一層の経費削減に努める。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152400</xdr:rowOff>
    </xdr:from>
    <xdr:to>
      <xdr:col>82</xdr:col>
      <xdr:colOff>107950</xdr:colOff>
      <xdr:row>15</xdr:row>
      <xdr:rowOff>69850</xdr:rowOff>
    </xdr:to>
    <xdr:cxnSp macro="">
      <xdr:nvCxnSpPr>
        <xdr:cNvPr id="127" name="直線コネクタ 126"/>
        <xdr:cNvCxnSpPr/>
      </xdr:nvCxnSpPr>
      <xdr:spPr>
        <a:xfrm>
          <a:off x="15671800" y="2552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152400</xdr:rowOff>
    </xdr:to>
    <xdr:cxnSp macro="">
      <xdr:nvCxnSpPr>
        <xdr:cNvPr id="130" name="直線コネクタ 129"/>
        <xdr:cNvCxnSpPr/>
      </xdr:nvCxnSpPr>
      <xdr:spPr>
        <a:xfrm>
          <a:off x="14782800" y="2451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3" name="直線コネクタ 132"/>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25400</xdr:rowOff>
    </xdr:from>
    <xdr:to>
      <xdr:col>69</xdr:col>
      <xdr:colOff>92075</xdr:colOff>
      <xdr:row>14</xdr:row>
      <xdr:rowOff>88900</xdr:rowOff>
    </xdr:to>
    <xdr:cxnSp macro="">
      <xdr:nvCxnSpPr>
        <xdr:cNvPr id="136" name="直線コネクタ 135"/>
        <xdr:cNvCxnSpPr/>
      </xdr:nvCxnSpPr>
      <xdr:spPr>
        <a:xfrm>
          <a:off x="13004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101600</xdr:rowOff>
    </xdr:from>
    <xdr:to>
      <xdr:col>78</xdr:col>
      <xdr:colOff>120650</xdr:colOff>
      <xdr:row>15</xdr:row>
      <xdr:rowOff>31750</xdr:rowOff>
    </xdr:to>
    <xdr:sp macro="" textlink="">
      <xdr:nvSpPr>
        <xdr:cNvPr id="148" name="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4" name="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生活保護受給者の減に伴う生活保護費の減等により、扶助費に係る経常収支比率は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69850</xdr:rowOff>
    </xdr:to>
    <xdr:cxnSp macro="">
      <xdr:nvCxnSpPr>
        <xdr:cNvPr id="188" name="直線コネクタ 187"/>
        <xdr:cNvCxnSpPr/>
      </xdr:nvCxnSpPr>
      <xdr:spPr>
        <a:xfrm flipV="1">
          <a:off x="3987800" y="947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91" name="直線コネクタ 190"/>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3" name="テキスト ボックス 19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4" name="直線コネクタ 193"/>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7" name="直線コネクタ 196"/>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9" name="テキスト ボックス 198"/>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7" name="楕円 206"/>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xdr:rowOff>
    </xdr:from>
    <xdr:ext cx="762000" cy="259045"/>
    <xdr:sp macro="" textlink="">
      <xdr:nvSpPr>
        <xdr:cNvPr id="208"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3" name="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4" name="テキスト ボックス 213"/>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繰出金（介護保険特別会計、後期高齢者医療特別会計）の増等により、その他に係る経常収支比率は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本市は類似団体と比較しても高齢化率が高く、今後もより進展することが見込まれることから、予防事業等を通じて給付費の抑制を図るなど、繰出金の増加に歯止めをかけるよう努める。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49" name="直線コネクタ 248"/>
        <xdr:cNvCxnSpPr/>
      </xdr:nvCxnSpPr>
      <xdr:spPr>
        <a:xfrm>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130810</xdr:rowOff>
    </xdr:to>
    <xdr:cxnSp macro="">
      <xdr:nvCxnSpPr>
        <xdr:cNvPr id="252" name="直線コネクタ 251"/>
        <xdr:cNvCxnSpPr/>
      </xdr:nvCxnSpPr>
      <xdr:spPr>
        <a:xfrm>
          <a:off x="14782800" y="984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4" name="テキスト ボックス 253"/>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69850</xdr:rowOff>
    </xdr:to>
    <xdr:cxnSp macro="">
      <xdr:nvCxnSpPr>
        <xdr:cNvPr id="255" name="直線コネクタ 254"/>
        <xdr:cNvCxnSpPr/>
      </xdr:nvCxnSpPr>
      <xdr:spPr>
        <a:xfrm>
          <a:off x="13893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7" name="テキスト ボックス 256"/>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54610</xdr:rowOff>
    </xdr:to>
    <xdr:cxnSp macro="">
      <xdr:nvCxnSpPr>
        <xdr:cNvPr id="258" name="直線コネクタ 257"/>
        <xdr:cNvCxnSpPr/>
      </xdr:nvCxnSpPr>
      <xdr:spPr>
        <a:xfrm>
          <a:off x="13004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2" name="テキスト ボックス 26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9"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2" name="楕円 271"/>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3" name="テキスト ボックス 27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4" name="楕円 273"/>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5" name="テキスト ボックス 274"/>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6" name="楕円 275"/>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7" name="テキスト ボックス 276"/>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豊浦大津環境浄化組合負担金の皆減や及び市民病院運営費負担金の減等により、補助費等に係る経常収支比率は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86178</xdr:rowOff>
    </xdr:to>
    <xdr:cxnSp macro="">
      <xdr:nvCxnSpPr>
        <xdr:cNvPr id="312" name="直線コネクタ 311"/>
        <xdr:cNvCxnSpPr/>
      </xdr:nvCxnSpPr>
      <xdr:spPr>
        <a:xfrm flipV="1">
          <a:off x="15671800" y="59563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3"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86178</xdr:rowOff>
    </xdr:from>
    <xdr:to>
      <xdr:col>78</xdr:col>
      <xdr:colOff>69850</xdr:colOff>
      <xdr:row>35</xdr:row>
      <xdr:rowOff>118836</xdr:rowOff>
    </xdr:to>
    <xdr:cxnSp macro="">
      <xdr:nvCxnSpPr>
        <xdr:cNvPr id="315" name="直線コネクタ 314"/>
        <xdr:cNvCxnSpPr/>
      </xdr:nvCxnSpPr>
      <xdr:spPr>
        <a:xfrm flipV="1">
          <a:off x="14782800" y="6086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7" name="テキスト ボックス 316"/>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35</xdr:row>
      <xdr:rowOff>140607</xdr:rowOff>
    </xdr:to>
    <xdr:cxnSp macro="">
      <xdr:nvCxnSpPr>
        <xdr:cNvPr id="318" name="直線コネクタ 317"/>
        <xdr:cNvCxnSpPr/>
      </xdr:nvCxnSpPr>
      <xdr:spPr>
        <a:xfrm flipV="1">
          <a:off x="13893800" y="611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20" name="テキスト ボックス 319"/>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140607</xdr:rowOff>
    </xdr:from>
    <xdr:to>
      <xdr:col>69</xdr:col>
      <xdr:colOff>92075</xdr:colOff>
      <xdr:row>35</xdr:row>
      <xdr:rowOff>140607</xdr:rowOff>
    </xdr:to>
    <xdr:cxnSp macro="">
      <xdr:nvCxnSpPr>
        <xdr:cNvPr id="321" name="直線コネクタ 320"/>
        <xdr:cNvCxnSpPr/>
      </xdr:nvCxnSpPr>
      <xdr:spPr>
        <a:xfrm>
          <a:off x="13004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3" name="テキスト ボックス 322"/>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5" name="テキスト ボックス 324"/>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33" name="楕円 332"/>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4" name="テキスト ボックス 333"/>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35" name="楕円 334"/>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36" name="テキスト ボックス 335"/>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89807</xdr:rowOff>
    </xdr:from>
    <xdr:to>
      <xdr:col>69</xdr:col>
      <xdr:colOff>142875</xdr:colOff>
      <xdr:row>36</xdr:row>
      <xdr:rowOff>19957</xdr:rowOff>
    </xdr:to>
    <xdr:sp macro="" textlink="">
      <xdr:nvSpPr>
        <xdr:cNvPr id="337" name="楕円 336"/>
        <xdr:cNvSpPr/>
      </xdr:nvSpPr>
      <xdr:spPr>
        <a:xfrm>
          <a:off x="13843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30134</xdr:rowOff>
    </xdr:from>
    <xdr:ext cx="762000" cy="259045"/>
    <xdr:sp macro="" textlink="">
      <xdr:nvSpPr>
        <xdr:cNvPr id="338" name="テキスト ボックス 337"/>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39" name="楕円 338"/>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30134</xdr:rowOff>
    </xdr:from>
    <xdr:ext cx="762000" cy="259045"/>
    <xdr:sp macro="" textlink="">
      <xdr:nvSpPr>
        <xdr:cNvPr id="340" name="テキスト ボックス 339"/>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年度は消防デジタル無線化事業独占禁止法違反に伴う賠償金受入や本庁舎改修工事の中止による繰上償還等により、公債費に係る経常収支比率は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類似団体と比較すると、依然として平均を上回っていることから、今後も新規借入額と元金償還額のバランスに配慮した予算編成を行い、公債費の抑制に努める。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80</xdr:row>
      <xdr:rowOff>111761</xdr:rowOff>
    </xdr:to>
    <xdr:cxnSp macro="">
      <xdr:nvCxnSpPr>
        <xdr:cNvPr id="373" name="直線コネクタ 372"/>
        <xdr:cNvCxnSpPr/>
      </xdr:nvCxnSpPr>
      <xdr:spPr>
        <a:xfrm>
          <a:off x="3987800" y="13820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4"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104139</xdr:rowOff>
    </xdr:to>
    <xdr:cxnSp macro="">
      <xdr:nvCxnSpPr>
        <xdr:cNvPr id="376" name="直線コネクタ 375"/>
        <xdr:cNvCxnSpPr/>
      </xdr:nvCxnSpPr>
      <xdr:spPr>
        <a:xfrm>
          <a:off x="3098800" y="13789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73661</xdr:rowOff>
    </xdr:from>
    <xdr:to>
      <xdr:col>15</xdr:col>
      <xdr:colOff>98425</xdr:colOff>
      <xdr:row>80</xdr:row>
      <xdr:rowOff>119380</xdr:rowOff>
    </xdr:to>
    <xdr:cxnSp macro="">
      <xdr:nvCxnSpPr>
        <xdr:cNvPr id="379" name="直線コネクタ 378"/>
        <xdr:cNvCxnSpPr/>
      </xdr:nvCxnSpPr>
      <xdr:spPr>
        <a:xfrm flipV="1">
          <a:off x="2209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81" name="テキスト ボックス 38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142239</xdr:rowOff>
    </xdr:to>
    <xdr:cxnSp macro="">
      <xdr:nvCxnSpPr>
        <xdr:cNvPr id="382" name="直線コネクタ 381"/>
        <xdr:cNvCxnSpPr/>
      </xdr:nvCxnSpPr>
      <xdr:spPr>
        <a:xfrm flipV="1">
          <a:off x="1320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4" name="テキスト ボックス 383"/>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6" name="テキスト ボックス 385"/>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53339</xdr:rowOff>
    </xdr:from>
    <xdr:to>
      <xdr:col>20</xdr:col>
      <xdr:colOff>38100</xdr:colOff>
      <xdr:row>80</xdr:row>
      <xdr:rowOff>154939</xdr:rowOff>
    </xdr:to>
    <xdr:sp macro="" textlink="">
      <xdr:nvSpPr>
        <xdr:cNvPr id="394" name="楕円 393"/>
        <xdr:cNvSpPr/>
      </xdr:nvSpPr>
      <xdr:spPr>
        <a:xfrm>
          <a:off x="3937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139716</xdr:rowOff>
    </xdr:from>
    <xdr:ext cx="736600" cy="259045"/>
    <xdr:sp macro="" textlink="">
      <xdr:nvSpPr>
        <xdr:cNvPr id="395" name="テキスト ボックス 394"/>
        <xdr:cNvSpPr txBox="1"/>
      </xdr:nvSpPr>
      <xdr:spPr>
        <a:xfrm>
          <a:off x="3606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22861</xdr:rowOff>
    </xdr:from>
    <xdr:to>
      <xdr:col>15</xdr:col>
      <xdr:colOff>149225</xdr:colOff>
      <xdr:row>80</xdr:row>
      <xdr:rowOff>124461</xdr:rowOff>
    </xdr:to>
    <xdr:sp macro="" textlink="">
      <xdr:nvSpPr>
        <xdr:cNvPr id="396" name="楕円 395"/>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109238</xdr:rowOff>
    </xdr:from>
    <xdr:ext cx="762000" cy="259045"/>
    <xdr:sp macro="" textlink="">
      <xdr:nvSpPr>
        <xdr:cNvPr id="397" name="テキスト ボックス 396"/>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8" name="楕円 397"/>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399" name="テキスト ボックス 398"/>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91439</xdr:rowOff>
    </xdr:from>
    <xdr:to>
      <xdr:col>6</xdr:col>
      <xdr:colOff>171450</xdr:colOff>
      <xdr:row>81</xdr:row>
      <xdr:rowOff>21589</xdr:rowOff>
    </xdr:to>
    <xdr:sp macro="" textlink="">
      <xdr:nvSpPr>
        <xdr:cNvPr id="400" name="楕円 399"/>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6366</xdr:rowOff>
    </xdr:from>
    <xdr:ext cx="762000" cy="259045"/>
    <xdr:sp macro="" textlink="">
      <xdr:nvSpPr>
        <xdr:cNvPr id="401" name="テキスト ボックス 400"/>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物件費や繰出金が増となったが、人件費と補助費等がそれを上回って減となったため、公債費以外に係る経常収支比率は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類似団体と比較すると、平均をやや下回っているが、定員管理計画の実行や事務事業の見直し等により行財政運営の効率化を図り、経費削減に努める。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12700</xdr:rowOff>
    </xdr:to>
    <xdr:cxnSp macro="">
      <xdr:nvCxnSpPr>
        <xdr:cNvPr id="434" name="直線コネクタ 433"/>
        <xdr:cNvCxnSpPr/>
      </xdr:nvCxnSpPr>
      <xdr:spPr>
        <a:xfrm flipV="1">
          <a:off x="15671800" y="132943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78</xdr:row>
      <xdr:rowOff>12700</xdr:rowOff>
    </xdr:to>
    <xdr:cxnSp macro="">
      <xdr:nvCxnSpPr>
        <xdr:cNvPr id="437" name="直線コネクタ 436"/>
        <xdr:cNvCxnSpPr/>
      </xdr:nvCxnSpPr>
      <xdr:spPr>
        <a:xfrm>
          <a:off x="14782800" y="131495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9" name="テキスト ボックス 438"/>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76</xdr:row>
      <xdr:rowOff>149861</xdr:rowOff>
    </xdr:to>
    <xdr:cxnSp macro="">
      <xdr:nvCxnSpPr>
        <xdr:cNvPr id="440" name="直線コネクタ 439"/>
        <xdr:cNvCxnSpPr/>
      </xdr:nvCxnSpPr>
      <xdr:spPr>
        <a:xfrm flipV="1">
          <a:off x="13893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1" name="フローチャート: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2" name="テキスト ボックス 441"/>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149861</xdr:rowOff>
    </xdr:to>
    <xdr:cxnSp macro="">
      <xdr:nvCxnSpPr>
        <xdr:cNvPr id="443" name="直線コネクタ 442"/>
        <xdr:cNvCxnSpPr/>
      </xdr:nvCxnSpPr>
      <xdr:spPr>
        <a:xfrm>
          <a:off x="13004800" y="130429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4" name="フローチャート: 判断 44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5" name="テキスト ボックス 44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6" name="フローチャート: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7" name="テキスト ボックス 446"/>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3" name="楕円 452"/>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4"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5" name="楕円 454"/>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6" name="テキスト ボックス 455"/>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7" name="楕円 456"/>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58" name="テキスト ボックス 457"/>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9" name="楕円 458"/>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0" name="テキスト ボックス 459"/>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1" name="楕円 460"/>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2" name="テキスト ボックス 46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35499</xdr:rowOff>
    </xdr:from>
    <xdr:to>
      <xdr:col>29</xdr:col>
      <xdr:colOff>127000</xdr:colOff>
      <xdr:row>12</xdr:row>
      <xdr:rowOff>54747</xdr:rowOff>
    </xdr:to>
    <xdr:cxnSp macro="">
      <xdr:nvCxnSpPr>
        <xdr:cNvPr id="48" name="直線コネクタ 47"/>
        <xdr:cNvCxnSpPr/>
      </xdr:nvCxnSpPr>
      <xdr:spPr bwMode="auto">
        <a:xfrm flipV="1">
          <a:off x="5003800" y="2140524"/>
          <a:ext cx="6477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25121</xdr:rowOff>
    </xdr:from>
    <xdr:to>
      <xdr:col>26</xdr:col>
      <xdr:colOff>50800</xdr:colOff>
      <xdr:row>12</xdr:row>
      <xdr:rowOff>54747</xdr:rowOff>
    </xdr:to>
    <xdr:cxnSp macro="">
      <xdr:nvCxnSpPr>
        <xdr:cNvPr id="51" name="直線コネクタ 50"/>
        <xdr:cNvCxnSpPr/>
      </xdr:nvCxnSpPr>
      <xdr:spPr bwMode="auto">
        <a:xfrm>
          <a:off x="4305300" y="2130146"/>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25121</xdr:rowOff>
    </xdr:from>
    <xdr:to>
      <xdr:col>22</xdr:col>
      <xdr:colOff>114300</xdr:colOff>
      <xdr:row>12</xdr:row>
      <xdr:rowOff>138369</xdr:rowOff>
    </xdr:to>
    <xdr:cxnSp macro="">
      <xdr:nvCxnSpPr>
        <xdr:cNvPr id="54" name="直線コネクタ 53"/>
        <xdr:cNvCxnSpPr/>
      </xdr:nvCxnSpPr>
      <xdr:spPr bwMode="auto">
        <a:xfrm flipV="1">
          <a:off x="3606800" y="2130146"/>
          <a:ext cx="6985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138369</xdr:rowOff>
    </xdr:from>
    <xdr:to>
      <xdr:col>18</xdr:col>
      <xdr:colOff>177800</xdr:colOff>
      <xdr:row>13</xdr:row>
      <xdr:rowOff>102342</xdr:rowOff>
    </xdr:to>
    <xdr:cxnSp macro="">
      <xdr:nvCxnSpPr>
        <xdr:cNvPr id="57" name="直線コネクタ 56"/>
        <xdr:cNvCxnSpPr/>
      </xdr:nvCxnSpPr>
      <xdr:spPr bwMode="auto">
        <a:xfrm flipV="1">
          <a:off x="2908300" y="2243394"/>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156149</xdr:rowOff>
    </xdr:from>
    <xdr:to>
      <xdr:col>29</xdr:col>
      <xdr:colOff>177800</xdr:colOff>
      <xdr:row>12</xdr:row>
      <xdr:rowOff>86299</xdr:rowOff>
    </xdr:to>
    <xdr:sp macro="" textlink="">
      <xdr:nvSpPr>
        <xdr:cNvPr id="67" name="楕円 66"/>
        <xdr:cNvSpPr/>
      </xdr:nvSpPr>
      <xdr:spPr bwMode="auto">
        <a:xfrm>
          <a:off x="56007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102826</xdr:rowOff>
    </xdr:from>
    <xdr:ext cx="762000" cy="259045"/>
    <xdr:sp macro="" textlink="">
      <xdr:nvSpPr>
        <xdr:cNvPr id="68" name="人口1人当たり決算額の推移該当値テキスト130"/>
        <xdr:cNvSpPr txBox="1"/>
      </xdr:nvSpPr>
      <xdr:spPr>
        <a:xfrm>
          <a:off x="5740400" y="20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3947</xdr:rowOff>
    </xdr:from>
    <xdr:to>
      <xdr:col>26</xdr:col>
      <xdr:colOff>101600</xdr:colOff>
      <xdr:row>12</xdr:row>
      <xdr:rowOff>105547</xdr:rowOff>
    </xdr:to>
    <xdr:sp macro="" textlink="">
      <xdr:nvSpPr>
        <xdr:cNvPr id="69" name="楕円 68"/>
        <xdr:cNvSpPr/>
      </xdr:nvSpPr>
      <xdr:spPr bwMode="auto">
        <a:xfrm>
          <a:off x="49530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115724</xdr:rowOff>
    </xdr:from>
    <xdr:ext cx="736600" cy="259045"/>
    <xdr:sp macro="" textlink="">
      <xdr:nvSpPr>
        <xdr:cNvPr id="70" name="テキスト ボックス 69"/>
        <xdr:cNvSpPr txBox="1"/>
      </xdr:nvSpPr>
      <xdr:spPr>
        <a:xfrm>
          <a:off x="4622800" y="187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145771</xdr:rowOff>
    </xdr:from>
    <xdr:to>
      <xdr:col>22</xdr:col>
      <xdr:colOff>165100</xdr:colOff>
      <xdr:row>12</xdr:row>
      <xdr:rowOff>75921</xdr:rowOff>
    </xdr:to>
    <xdr:sp macro="" textlink="">
      <xdr:nvSpPr>
        <xdr:cNvPr id="71" name="楕円 70"/>
        <xdr:cNvSpPr/>
      </xdr:nvSpPr>
      <xdr:spPr bwMode="auto">
        <a:xfrm>
          <a:off x="42545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86098</xdr:rowOff>
    </xdr:from>
    <xdr:ext cx="762000" cy="259045"/>
    <xdr:sp macro="" textlink="">
      <xdr:nvSpPr>
        <xdr:cNvPr id="72" name="テキスト ボックス 71"/>
        <xdr:cNvSpPr txBox="1"/>
      </xdr:nvSpPr>
      <xdr:spPr>
        <a:xfrm>
          <a:off x="3924300" y="18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87569</xdr:rowOff>
    </xdr:from>
    <xdr:to>
      <xdr:col>19</xdr:col>
      <xdr:colOff>38100</xdr:colOff>
      <xdr:row>13</xdr:row>
      <xdr:rowOff>17719</xdr:rowOff>
    </xdr:to>
    <xdr:sp macro="" textlink="">
      <xdr:nvSpPr>
        <xdr:cNvPr id="73" name="楕円 72"/>
        <xdr:cNvSpPr/>
      </xdr:nvSpPr>
      <xdr:spPr bwMode="auto">
        <a:xfrm>
          <a:off x="35560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27896</xdr:rowOff>
    </xdr:from>
    <xdr:ext cx="762000" cy="259045"/>
    <xdr:sp macro="" textlink="">
      <xdr:nvSpPr>
        <xdr:cNvPr id="74" name="テキスト ボックス 73"/>
        <xdr:cNvSpPr txBox="1"/>
      </xdr:nvSpPr>
      <xdr:spPr>
        <a:xfrm>
          <a:off x="3225800" y="196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51542</xdr:rowOff>
    </xdr:from>
    <xdr:to>
      <xdr:col>15</xdr:col>
      <xdr:colOff>101600</xdr:colOff>
      <xdr:row>13</xdr:row>
      <xdr:rowOff>153142</xdr:rowOff>
    </xdr:to>
    <xdr:sp macro="" textlink="">
      <xdr:nvSpPr>
        <xdr:cNvPr id="75" name="楕円 74"/>
        <xdr:cNvSpPr/>
      </xdr:nvSpPr>
      <xdr:spPr bwMode="auto">
        <a:xfrm>
          <a:off x="28575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163319</xdr:rowOff>
    </xdr:from>
    <xdr:ext cx="762000" cy="259045"/>
    <xdr:sp macro="" textlink="">
      <xdr:nvSpPr>
        <xdr:cNvPr id="76" name="テキスト ボックス 75"/>
        <xdr:cNvSpPr txBox="1"/>
      </xdr:nvSpPr>
      <xdr:spPr>
        <a:xfrm>
          <a:off x="2527300" y="209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117894</xdr:rowOff>
    </xdr:from>
    <xdr:to>
      <xdr:col>29</xdr:col>
      <xdr:colOff>127000</xdr:colOff>
      <xdr:row>34</xdr:row>
      <xdr:rowOff>137782</xdr:rowOff>
    </xdr:to>
    <xdr:cxnSp macro="">
      <xdr:nvCxnSpPr>
        <xdr:cNvPr id="109" name="直線コネクタ 108"/>
        <xdr:cNvCxnSpPr/>
      </xdr:nvCxnSpPr>
      <xdr:spPr bwMode="auto">
        <a:xfrm flipV="1">
          <a:off x="5003800" y="6385344"/>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137782</xdr:rowOff>
    </xdr:from>
    <xdr:to>
      <xdr:col>26</xdr:col>
      <xdr:colOff>50800</xdr:colOff>
      <xdr:row>34</xdr:row>
      <xdr:rowOff>149403</xdr:rowOff>
    </xdr:to>
    <xdr:cxnSp macro="">
      <xdr:nvCxnSpPr>
        <xdr:cNvPr id="112" name="直線コネクタ 111"/>
        <xdr:cNvCxnSpPr/>
      </xdr:nvCxnSpPr>
      <xdr:spPr bwMode="auto">
        <a:xfrm flipV="1">
          <a:off x="4305300" y="6405232"/>
          <a:ext cx="698500" cy="11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147841</xdr:rowOff>
    </xdr:from>
    <xdr:to>
      <xdr:col>22</xdr:col>
      <xdr:colOff>114300</xdr:colOff>
      <xdr:row>34</xdr:row>
      <xdr:rowOff>149403</xdr:rowOff>
    </xdr:to>
    <xdr:cxnSp macro="">
      <xdr:nvCxnSpPr>
        <xdr:cNvPr id="115" name="直線コネクタ 114"/>
        <xdr:cNvCxnSpPr/>
      </xdr:nvCxnSpPr>
      <xdr:spPr bwMode="auto">
        <a:xfrm>
          <a:off x="3606800" y="6415291"/>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63373</xdr:rowOff>
    </xdr:from>
    <xdr:to>
      <xdr:col>18</xdr:col>
      <xdr:colOff>177800</xdr:colOff>
      <xdr:row>34</xdr:row>
      <xdr:rowOff>147841</xdr:rowOff>
    </xdr:to>
    <xdr:cxnSp macro="">
      <xdr:nvCxnSpPr>
        <xdr:cNvPr id="118" name="直線コネクタ 117"/>
        <xdr:cNvCxnSpPr/>
      </xdr:nvCxnSpPr>
      <xdr:spPr bwMode="auto">
        <a:xfrm>
          <a:off x="2908300" y="6330823"/>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67094</xdr:rowOff>
    </xdr:from>
    <xdr:to>
      <xdr:col>29</xdr:col>
      <xdr:colOff>177800</xdr:colOff>
      <xdr:row>34</xdr:row>
      <xdr:rowOff>168694</xdr:rowOff>
    </xdr:to>
    <xdr:sp macro="" textlink="">
      <xdr:nvSpPr>
        <xdr:cNvPr id="128" name="楕円 127"/>
        <xdr:cNvSpPr/>
      </xdr:nvSpPr>
      <xdr:spPr bwMode="auto">
        <a:xfrm>
          <a:off x="5600700" y="63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255071</xdr:rowOff>
    </xdr:from>
    <xdr:ext cx="762000" cy="259045"/>
    <xdr:sp macro="" textlink="">
      <xdr:nvSpPr>
        <xdr:cNvPr id="129" name="人口1人当たり決算額の推移該当値テキスト445"/>
        <xdr:cNvSpPr txBox="1"/>
      </xdr:nvSpPr>
      <xdr:spPr>
        <a:xfrm>
          <a:off x="5740400" y="617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86982</xdr:rowOff>
    </xdr:from>
    <xdr:to>
      <xdr:col>26</xdr:col>
      <xdr:colOff>101600</xdr:colOff>
      <xdr:row>34</xdr:row>
      <xdr:rowOff>188582</xdr:rowOff>
    </xdr:to>
    <xdr:sp macro="" textlink="">
      <xdr:nvSpPr>
        <xdr:cNvPr id="130" name="楕円 129"/>
        <xdr:cNvSpPr/>
      </xdr:nvSpPr>
      <xdr:spPr bwMode="auto">
        <a:xfrm>
          <a:off x="4953000" y="6354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198759</xdr:rowOff>
    </xdr:from>
    <xdr:ext cx="736600" cy="259045"/>
    <xdr:sp macro="" textlink="">
      <xdr:nvSpPr>
        <xdr:cNvPr id="131" name="テキスト ボックス 130"/>
        <xdr:cNvSpPr txBox="1"/>
      </xdr:nvSpPr>
      <xdr:spPr>
        <a:xfrm>
          <a:off x="4622800" y="612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98603</xdr:rowOff>
    </xdr:from>
    <xdr:to>
      <xdr:col>22</xdr:col>
      <xdr:colOff>165100</xdr:colOff>
      <xdr:row>34</xdr:row>
      <xdr:rowOff>200203</xdr:rowOff>
    </xdr:to>
    <xdr:sp macro="" textlink="">
      <xdr:nvSpPr>
        <xdr:cNvPr id="132" name="楕円 131"/>
        <xdr:cNvSpPr/>
      </xdr:nvSpPr>
      <xdr:spPr bwMode="auto">
        <a:xfrm>
          <a:off x="4254500" y="6366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210380</xdr:rowOff>
    </xdr:from>
    <xdr:ext cx="762000" cy="259045"/>
    <xdr:sp macro="" textlink="">
      <xdr:nvSpPr>
        <xdr:cNvPr id="133" name="テキスト ボックス 132"/>
        <xdr:cNvSpPr txBox="1"/>
      </xdr:nvSpPr>
      <xdr:spPr>
        <a:xfrm>
          <a:off x="3924300" y="613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97041</xdr:rowOff>
    </xdr:from>
    <xdr:to>
      <xdr:col>19</xdr:col>
      <xdr:colOff>38100</xdr:colOff>
      <xdr:row>34</xdr:row>
      <xdr:rowOff>198641</xdr:rowOff>
    </xdr:to>
    <xdr:sp macro="" textlink="">
      <xdr:nvSpPr>
        <xdr:cNvPr id="134" name="楕円 133"/>
        <xdr:cNvSpPr/>
      </xdr:nvSpPr>
      <xdr:spPr bwMode="auto">
        <a:xfrm>
          <a:off x="3556000" y="636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208818</xdr:rowOff>
    </xdr:from>
    <xdr:ext cx="762000" cy="259045"/>
    <xdr:sp macro="" textlink="">
      <xdr:nvSpPr>
        <xdr:cNvPr id="135" name="テキスト ボックス 134"/>
        <xdr:cNvSpPr txBox="1"/>
      </xdr:nvSpPr>
      <xdr:spPr>
        <a:xfrm>
          <a:off x="3225800" y="613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12573</xdr:rowOff>
    </xdr:from>
    <xdr:to>
      <xdr:col>15</xdr:col>
      <xdr:colOff>101600</xdr:colOff>
      <xdr:row>34</xdr:row>
      <xdr:rowOff>114173</xdr:rowOff>
    </xdr:to>
    <xdr:sp macro="" textlink="">
      <xdr:nvSpPr>
        <xdr:cNvPr id="136" name="楕円 135"/>
        <xdr:cNvSpPr/>
      </xdr:nvSpPr>
      <xdr:spPr bwMode="auto">
        <a:xfrm>
          <a:off x="2857500" y="628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124350</xdr:rowOff>
    </xdr:from>
    <xdr:ext cx="762000" cy="259045"/>
    <xdr:sp macro="" textlink="">
      <xdr:nvSpPr>
        <xdr:cNvPr id="137" name="テキスト ボックス 136"/>
        <xdr:cNvSpPr txBox="1"/>
      </xdr:nvSpPr>
      <xdr:spPr>
        <a:xfrm>
          <a:off x="2527300" y="60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30962</xdr:rowOff>
    </xdr:from>
    <xdr:to>
      <xdr:col>24</xdr:col>
      <xdr:colOff>63500</xdr:colOff>
      <xdr:row>30</xdr:row>
      <xdr:rowOff>88913</xdr:rowOff>
    </xdr:to>
    <xdr:cxnSp macro="">
      <xdr:nvCxnSpPr>
        <xdr:cNvPr id="61" name="直線コネクタ 60"/>
        <xdr:cNvCxnSpPr/>
      </xdr:nvCxnSpPr>
      <xdr:spPr>
        <a:xfrm>
          <a:off x="3797300" y="5174462"/>
          <a:ext cx="8382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30962</xdr:rowOff>
    </xdr:from>
    <xdr:to>
      <xdr:col>19</xdr:col>
      <xdr:colOff>177800</xdr:colOff>
      <xdr:row>30</xdr:row>
      <xdr:rowOff>105105</xdr:rowOff>
    </xdr:to>
    <xdr:cxnSp macro="">
      <xdr:nvCxnSpPr>
        <xdr:cNvPr id="64" name="直線コネクタ 63"/>
        <xdr:cNvCxnSpPr/>
      </xdr:nvCxnSpPr>
      <xdr:spPr>
        <a:xfrm flipV="1">
          <a:off x="2908300" y="5174462"/>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105105</xdr:rowOff>
    </xdr:from>
    <xdr:to>
      <xdr:col>15</xdr:col>
      <xdr:colOff>50800</xdr:colOff>
      <xdr:row>31</xdr:row>
      <xdr:rowOff>9741</xdr:rowOff>
    </xdr:to>
    <xdr:cxnSp macro="">
      <xdr:nvCxnSpPr>
        <xdr:cNvPr id="67" name="直線コネクタ 66"/>
        <xdr:cNvCxnSpPr/>
      </xdr:nvCxnSpPr>
      <xdr:spPr>
        <a:xfrm flipV="1">
          <a:off x="2019300" y="524860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9741</xdr:rowOff>
    </xdr:from>
    <xdr:to>
      <xdr:col>10</xdr:col>
      <xdr:colOff>114300</xdr:colOff>
      <xdr:row>31</xdr:row>
      <xdr:rowOff>88112</xdr:rowOff>
    </xdr:to>
    <xdr:cxnSp macro="">
      <xdr:nvCxnSpPr>
        <xdr:cNvPr id="70" name="直線コネクタ 69"/>
        <xdr:cNvCxnSpPr/>
      </xdr:nvCxnSpPr>
      <xdr:spPr>
        <a:xfrm flipV="1">
          <a:off x="1130300" y="5324691"/>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38113</xdr:rowOff>
    </xdr:from>
    <xdr:to>
      <xdr:col>24</xdr:col>
      <xdr:colOff>114300</xdr:colOff>
      <xdr:row>30</xdr:row>
      <xdr:rowOff>139713</xdr:rowOff>
    </xdr:to>
    <xdr:sp macro="" textlink="">
      <xdr:nvSpPr>
        <xdr:cNvPr id="80" name="楕円 79"/>
        <xdr:cNvSpPr/>
      </xdr:nvSpPr>
      <xdr:spPr>
        <a:xfrm>
          <a:off x="4584700" y="51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130815</xdr:rowOff>
    </xdr:from>
    <xdr:ext cx="534377" cy="259045"/>
    <xdr:sp macro="" textlink="">
      <xdr:nvSpPr>
        <xdr:cNvPr id="81" name="人件費該当値テキスト"/>
        <xdr:cNvSpPr txBox="1"/>
      </xdr:nvSpPr>
      <xdr:spPr>
        <a:xfrm>
          <a:off x="4686300" y="51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151612</xdr:rowOff>
    </xdr:from>
    <xdr:to>
      <xdr:col>20</xdr:col>
      <xdr:colOff>38100</xdr:colOff>
      <xdr:row>30</xdr:row>
      <xdr:rowOff>81762</xdr:rowOff>
    </xdr:to>
    <xdr:sp macro="" textlink="">
      <xdr:nvSpPr>
        <xdr:cNvPr id="82" name="楕円 81"/>
        <xdr:cNvSpPr/>
      </xdr:nvSpPr>
      <xdr:spPr>
        <a:xfrm>
          <a:off x="37465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98289</xdr:rowOff>
    </xdr:from>
    <xdr:ext cx="534377" cy="259045"/>
    <xdr:sp macro="" textlink="">
      <xdr:nvSpPr>
        <xdr:cNvPr id="83" name="テキスト ボックス 82"/>
        <xdr:cNvSpPr txBox="1"/>
      </xdr:nvSpPr>
      <xdr:spPr>
        <a:xfrm>
          <a:off x="3530111" y="48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54305</xdr:rowOff>
    </xdr:from>
    <xdr:to>
      <xdr:col>15</xdr:col>
      <xdr:colOff>101600</xdr:colOff>
      <xdr:row>30</xdr:row>
      <xdr:rowOff>155905</xdr:rowOff>
    </xdr:to>
    <xdr:sp macro="" textlink="">
      <xdr:nvSpPr>
        <xdr:cNvPr id="84" name="楕円 83"/>
        <xdr:cNvSpPr/>
      </xdr:nvSpPr>
      <xdr:spPr>
        <a:xfrm>
          <a:off x="2857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982</xdr:rowOff>
    </xdr:from>
    <xdr:ext cx="534377" cy="259045"/>
    <xdr:sp macro="" textlink="">
      <xdr:nvSpPr>
        <xdr:cNvPr id="85" name="テキスト ボックス 84"/>
        <xdr:cNvSpPr txBox="1"/>
      </xdr:nvSpPr>
      <xdr:spPr>
        <a:xfrm>
          <a:off x="2641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130391</xdr:rowOff>
    </xdr:from>
    <xdr:to>
      <xdr:col>10</xdr:col>
      <xdr:colOff>165100</xdr:colOff>
      <xdr:row>31</xdr:row>
      <xdr:rowOff>60541</xdr:rowOff>
    </xdr:to>
    <xdr:sp macro="" textlink="">
      <xdr:nvSpPr>
        <xdr:cNvPr id="86" name="楕円 85"/>
        <xdr:cNvSpPr/>
      </xdr:nvSpPr>
      <xdr:spPr>
        <a:xfrm>
          <a:off x="1968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77068</xdr:rowOff>
    </xdr:from>
    <xdr:ext cx="534377" cy="259045"/>
    <xdr:sp macro="" textlink="">
      <xdr:nvSpPr>
        <xdr:cNvPr id="87" name="テキスト ボックス 86"/>
        <xdr:cNvSpPr txBox="1"/>
      </xdr:nvSpPr>
      <xdr:spPr>
        <a:xfrm>
          <a:off x="1752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37312</xdr:rowOff>
    </xdr:from>
    <xdr:to>
      <xdr:col>6</xdr:col>
      <xdr:colOff>38100</xdr:colOff>
      <xdr:row>31</xdr:row>
      <xdr:rowOff>138912</xdr:rowOff>
    </xdr:to>
    <xdr:sp macro="" textlink="">
      <xdr:nvSpPr>
        <xdr:cNvPr id="88" name="楕円 87"/>
        <xdr:cNvSpPr/>
      </xdr:nvSpPr>
      <xdr:spPr>
        <a:xfrm>
          <a:off x="1079500" y="5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155439</xdr:rowOff>
    </xdr:from>
    <xdr:ext cx="534377" cy="259045"/>
    <xdr:sp macro="" textlink="">
      <xdr:nvSpPr>
        <xdr:cNvPr id="89" name="テキスト ボックス 88"/>
        <xdr:cNvSpPr txBox="1"/>
      </xdr:nvSpPr>
      <xdr:spPr>
        <a:xfrm>
          <a:off x="863111" y="5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140691</xdr:rowOff>
    </xdr:from>
    <xdr:to>
      <xdr:col>24</xdr:col>
      <xdr:colOff>63500</xdr:colOff>
      <xdr:row>54</xdr:row>
      <xdr:rowOff>46736</xdr:rowOff>
    </xdr:to>
    <xdr:cxnSp macro="">
      <xdr:nvCxnSpPr>
        <xdr:cNvPr id="119" name="直線コネクタ 118"/>
        <xdr:cNvCxnSpPr/>
      </xdr:nvCxnSpPr>
      <xdr:spPr>
        <a:xfrm flipV="1">
          <a:off x="3797300" y="9227541"/>
          <a:ext cx="8382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46736</xdr:rowOff>
    </xdr:from>
    <xdr:to>
      <xdr:col>19</xdr:col>
      <xdr:colOff>177800</xdr:colOff>
      <xdr:row>54</xdr:row>
      <xdr:rowOff>142557</xdr:rowOff>
    </xdr:to>
    <xdr:cxnSp macro="">
      <xdr:nvCxnSpPr>
        <xdr:cNvPr id="122" name="直線コネクタ 121"/>
        <xdr:cNvCxnSpPr/>
      </xdr:nvCxnSpPr>
      <xdr:spPr>
        <a:xfrm flipV="1">
          <a:off x="2908300" y="9305036"/>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142557</xdr:rowOff>
    </xdr:from>
    <xdr:to>
      <xdr:col>15</xdr:col>
      <xdr:colOff>50800</xdr:colOff>
      <xdr:row>54</xdr:row>
      <xdr:rowOff>151054</xdr:rowOff>
    </xdr:to>
    <xdr:cxnSp macro="">
      <xdr:nvCxnSpPr>
        <xdr:cNvPr id="125" name="直線コネクタ 124"/>
        <xdr:cNvCxnSpPr/>
      </xdr:nvCxnSpPr>
      <xdr:spPr>
        <a:xfrm flipV="1">
          <a:off x="2019300" y="9400857"/>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151054</xdr:rowOff>
    </xdr:from>
    <xdr:to>
      <xdr:col>10</xdr:col>
      <xdr:colOff>114300</xdr:colOff>
      <xdr:row>55</xdr:row>
      <xdr:rowOff>88379</xdr:rowOff>
    </xdr:to>
    <xdr:cxnSp macro="">
      <xdr:nvCxnSpPr>
        <xdr:cNvPr id="128" name="直線コネクタ 127"/>
        <xdr:cNvCxnSpPr/>
      </xdr:nvCxnSpPr>
      <xdr:spPr>
        <a:xfrm flipV="1">
          <a:off x="1130300" y="9409354"/>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89891</xdr:rowOff>
    </xdr:from>
    <xdr:to>
      <xdr:col>24</xdr:col>
      <xdr:colOff>114300</xdr:colOff>
      <xdr:row>54</xdr:row>
      <xdr:rowOff>20041</xdr:rowOff>
    </xdr:to>
    <xdr:sp macro="" textlink="">
      <xdr:nvSpPr>
        <xdr:cNvPr id="138" name="楕円 137"/>
        <xdr:cNvSpPr/>
      </xdr:nvSpPr>
      <xdr:spPr>
        <a:xfrm>
          <a:off x="4584700" y="91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112768</xdr:rowOff>
    </xdr:from>
    <xdr:ext cx="534377" cy="259045"/>
    <xdr:sp macro="" textlink="">
      <xdr:nvSpPr>
        <xdr:cNvPr id="139" name="物件費該当値テキスト"/>
        <xdr:cNvSpPr txBox="1"/>
      </xdr:nvSpPr>
      <xdr:spPr>
        <a:xfrm>
          <a:off x="4686300" y="90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167386</xdr:rowOff>
    </xdr:from>
    <xdr:to>
      <xdr:col>20</xdr:col>
      <xdr:colOff>38100</xdr:colOff>
      <xdr:row>54</xdr:row>
      <xdr:rowOff>97536</xdr:rowOff>
    </xdr:to>
    <xdr:sp macro="" textlink="">
      <xdr:nvSpPr>
        <xdr:cNvPr id="140" name="楕円 139"/>
        <xdr:cNvSpPr/>
      </xdr:nvSpPr>
      <xdr:spPr>
        <a:xfrm>
          <a:off x="3746500" y="92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114063</xdr:rowOff>
    </xdr:from>
    <xdr:ext cx="534377" cy="259045"/>
    <xdr:sp macro="" textlink="">
      <xdr:nvSpPr>
        <xdr:cNvPr id="141" name="テキスト ボックス 140"/>
        <xdr:cNvSpPr txBox="1"/>
      </xdr:nvSpPr>
      <xdr:spPr>
        <a:xfrm>
          <a:off x="3530111" y="90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91757</xdr:rowOff>
    </xdr:from>
    <xdr:to>
      <xdr:col>15</xdr:col>
      <xdr:colOff>101600</xdr:colOff>
      <xdr:row>55</xdr:row>
      <xdr:rowOff>21907</xdr:rowOff>
    </xdr:to>
    <xdr:sp macro="" textlink="">
      <xdr:nvSpPr>
        <xdr:cNvPr id="142" name="楕円 141"/>
        <xdr:cNvSpPr/>
      </xdr:nvSpPr>
      <xdr:spPr>
        <a:xfrm>
          <a:off x="2857500" y="93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38434</xdr:rowOff>
    </xdr:from>
    <xdr:ext cx="534377" cy="259045"/>
    <xdr:sp macro="" textlink="">
      <xdr:nvSpPr>
        <xdr:cNvPr id="143" name="テキスト ボックス 142"/>
        <xdr:cNvSpPr txBox="1"/>
      </xdr:nvSpPr>
      <xdr:spPr>
        <a:xfrm>
          <a:off x="2641111" y="91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100254</xdr:rowOff>
    </xdr:from>
    <xdr:to>
      <xdr:col>10</xdr:col>
      <xdr:colOff>165100</xdr:colOff>
      <xdr:row>55</xdr:row>
      <xdr:rowOff>30404</xdr:rowOff>
    </xdr:to>
    <xdr:sp macro="" textlink="">
      <xdr:nvSpPr>
        <xdr:cNvPr id="144" name="楕円 143"/>
        <xdr:cNvSpPr/>
      </xdr:nvSpPr>
      <xdr:spPr>
        <a:xfrm>
          <a:off x="1968500" y="93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46931</xdr:rowOff>
    </xdr:from>
    <xdr:ext cx="534377" cy="259045"/>
    <xdr:sp macro="" textlink="">
      <xdr:nvSpPr>
        <xdr:cNvPr id="145" name="テキスト ボックス 144"/>
        <xdr:cNvSpPr txBox="1"/>
      </xdr:nvSpPr>
      <xdr:spPr>
        <a:xfrm>
          <a:off x="1752111" y="913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37579</xdr:rowOff>
    </xdr:from>
    <xdr:to>
      <xdr:col>6</xdr:col>
      <xdr:colOff>38100</xdr:colOff>
      <xdr:row>55</xdr:row>
      <xdr:rowOff>139179</xdr:rowOff>
    </xdr:to>
    <xdr:sp macro="" textlink="">
      <xdr:nvSpPr>
        <xdr:cNvPr id="146" name="楕円 145"/>
        <xdr:cNvSpPr/>
      </xdr:nvSpPr>
      <xdr:spPr>
        <a:xfrm>
          <a:off x="1079500" y="9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155706</xdr:rowOff>
    </xdr:from>
    <xdr:ext cx="534377" cy="259045"/>
    <xdr:sp macro="" textlink="">
      <xdr:nvSpPr>
        <xdr:cNvPr id="147" name="テキスト ボックス 146"/>
        <xdr:cNvSpPr txBox="1"/>
      </xdr:nvSpPr>
      <xdr:spPr>
        <a:xfrm>
          <a:off x="863111" y="92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17993</xdr:rowOff>
    </xdr:from>
    <xdr:to>
      <xdr:col>24</xdr:col>
      <xdr:colOff>63500</xdr:colOff>
      <xdr:row>76</xdr:row>
      <xdr:rowOff>43779</xdr:rowOff>
    </xdr:to>
    <xdr:cxnSp macro="">
      <xdr:nvCxnSpPr>
        <xdr:cNvPr id="174" name="直線コネクタ 173"/>
        <xdr:cNvCxnSpPr/>
      </xdr:nvCxnSpPr>
      <xdr:spPr>
        <a:xfrm>
          <a:off x="3797300" y="13048193"/>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17993</xdr:rowOff>
    </xdr:from>
    <xdr:to>
      <xdr:col>19</xdr:col>
      <xdr:colOff>177800</xdr:colOff>
      <xdr:row>76</xdr:row>
      <xdr:rowOff>28966</xdr:rowOff>
    </xdr:to>
    <xdr:cxnSp macro="">
      <xdr:nvCxnSpPr>
        <xdr:cNvPr id="177" name="直線コネクタ 176"/>
        <xdr:cNvCxnSpPr/>
      </xdr:nvCxnSpPr>
      <xdr:spPr>
        <a:xfrm flipV="1">
          <a:off x="2908300" y="130481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28966</xdr:rowOff>
    </xdr:from>
    <xdr:to>
      <xdr:col>15</xdr:col>
      <xdr:colOff>50800</xdr:colOff>
      <xdr:row>76</xdr:row>
      <xdr:rowOff>45791</xdr:rowOff>
    </xdr:to>
    <xdr:cxnSp macro="">
      <xdr:nvCxnSpPr>
        <xdr:cNvPr id="180" name="直線コネクタ 179"/>
        <xdr:cNvCxnSpPr/>
      </xdr:nvCxnSpPr>
      <xdr:spPr>
        <a:xfrm flipV="1">
          <a:off x="2019300" y="13059166"/>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42317</xdr:rowOff>
    </xdr:from>
    <xdr:to>
      <xdr:col>10</xdr:col>
      <xdr:colOff>114300</xdr:colOff>
      <xdr:row>76</xdr:row>
      <xdr:rowOff>45791</xdr:rowOff>
    </xdr:to>
    <xdr:cxnSp macro="">
      <xdr:nvCxnSpPr>
        <xdr:cNvPr id="183" name="直線コネクタ 182"/>
        <xdr:cNvCxnSpPr/>
      </xdr:nvCxnSpPr>
      <xdr:spPr>
        <a:xfrm>
          <a:off x="1130300" y="1307251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164429</xdr:rowOff>
    </xdr:from>
    <xdr:to>
      <xdr:col>24</xdr:col>
      <xdr:colOff>114300</xdr:colOff>
      <xdr:row>76</xdr:row>
      <xdr:rowOff>94579</xdr:rowOff>
    </xdr:to>
    <xdr:sp macro="" textlink="">
      <xdr:nvSpPr>
        <xdr:cNvPr id="193" name="楕円 192"/>
        <xdr:cNvSpPr/>
      </xdr:nvSpPr>
      <xdr:spPr>
        <a:xfrm>
          <a:off x="4584700" y="130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15856</xdr:rowOff>
    </xdr:from>
    <xdr:ext cx="469744" cy="259045"/>
    <xdr:sp macro="" textlink="">
      <xdr:nvSpPr>
        <xdr:cNvPr id="194" name="維持補修費該当値テキスト"/>
        <xdr:cNvSpPr txBox="1"/>
      </xdr:nvSpPr>
      <xdr:spPr>
        <a:xfrm>
          <a:off x="4686300" y="128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138643</xdr:rowOff>
    </xdr:from>
    <xdr:to>
      <xdr:col>20</xdr:col>
      <xdr:colOff>38100</xdr:colOff>
      <xdr:row>76</xdr:row>
      <xdr:rowOff>68793</xdr:rowOff>
    </xdr:to>
    <xdr:sp macro="" textlink="">
      <xdr:nvSpPr>
        <xdr:cNvPr id="195" name="楕円 194"/>
        <xdr:cNvSpPr/>
      </xdr:nvSpPr>
      <xdr:spPr>
        <a:xfrm>
          <a:off x="3746500" y="129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85320</xdr:rowOff>
    </xdr:from>
    <xdr:ext cx="469744" cy="259045"/>
    <xdr:sp macro="" textlink="">
      <xdr:nvSpPr>
        <xdr:cNvPr id="196" name="テキスト ボックス 195"/>
        <xdr:cNvSpPr txBox="1"/>
      </xdr:nvSpPr>
      <xdr:spPr>
        <a:xfrm>
          <a:off x="3562428" y="1277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149616</xdr:rowOff>
    </xdr:from>
    <xdr:to>
      <xdr:col>15</xdr:col>
      <xdr:colOff>101600</xdr:colOff>
      <xdr:row>76</xdr:row>
      <xdr:rowOff>79766</xdr:rowOff>
    </xdr:to>
    <xdr:sp macro="" textlink="">
      <xdr:nvSpPr>
        <xdr:cNvPr id="197" name="楕円 196"/>
        <xdr:cNvSpPr/>
      </xdr:nvSpPr>
      <xdr:spPr>
        <a:xfrm>
          <a:off x="2857500" y="130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96293</xdr:rowOff>
    </xdr:from>
    <xdr:ext cx="469744" cy="259045"/>
    <xdr:sp macro="" textlink="">
      <xdr:nvSpPr>
        <xdr:cNvPr id="198" name="テキスト ボックス 197"/>
        <xdr:cNvSpPr txBox="1"/>
      </xdr:nvSpPr>
      <xdr:spPr>
        <a:xfrm>
          <a:off x="2673428" y="1278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166441</xdr:rowOff>
    </xdr:from>
    <xdr:to>
      <xdr:col>10</xdr:col>
      <xdr:colOff>165100</xdr:colOff>
      <xdr:row>76</xdr:row>
      <xdr:rowOff>96591</xdr:rowOff>
    </xdr:to>
    <xdr:sp macro="" textlink="">
      <xdr:nvSpPr>
        <xdr:cNvPr id="199" name="楕円 198"/>
        <xdr:cNvSpPr/>
      </xdr:nvSpPr>
      <xdr:spPr>
        <a:xfrm>
          <a:off x="1968500" y="130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113118</xdr:rowOff>
    </xdr:from>
    <xdr:ext cx="469744" cy="259045"/>
    <xdr:sp macro="" textlink="">
      <xdr:nvSpPr>
        <xdr:cNvPr id="200" name="テキスト ボックス 199"/>
        <xdr:cNvSpPr txBox="1"/>
      </xdr:nvSpPr>
      <xdr:spPr>
        <a:xfrm>
          <a:off x="1784428" y="1280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162967</xdr:rowOff>
    </xdr:from>
    <xdr:to>
      <xdr:col>6</xdr:col>
      <xdr:colOff>38100</xdr:colOff>
      <xdr:row>76</xdr:row>
      <xdr:rowOff>93117</xdr:rowOff>
    </xdr:to>
    <xdr:sp macro="" textlink="">
      <xdr:nvSpPr>
        <xdr:cNvPr id="201" name="楕円 200"/>
        <xdr:cNvSpPr/>
      </xdr:nvSpPr>
      <xdr:spPr>
        <a:xfrm>
          <a:off x="1079500" y="130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109643</xdr:rowOff>
    </xdr:from>
    <xdr:ext cx="469744" cy="259045"/>
    <xdr:sp macro="" textlink="">
      <xdr:nvSpPr>
        <xdr:cNvPr id="202" name="テキスト ボックス 201"/>
        <xdr:cNvSpPr txBox="1"/>
      </xdr:nvSpPr>
      <xdr:spPr>
        <a:xfrm>
          <a:off x="895428" y="127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168999</xdr:rowOff>
    </xdr:from>
    <xdr:to>
      <xdr:col>24</xdr:col>
      <xdr:colOff>63500</xdr:colOff>
      <xdr:row>96</xdr:row>
      <xdr:rowOff>2209</xdr:rowOff>
    </xdr:to>
    <xdr:cxnSp macro="">
      <xdr:nvCxnSpPr>
        <xdr:cNvPr id="232" name="直線コネクタ 231"/>
        <xdr:cNvCxnSpPr/>
      </xdr:nvCxnSpPr>
      <xdr:spPr>
        <a:xfrm>
          <a:off x="3797300" y="16456749"/>
          <a:ext cx="8382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168999</xdr:rowOff>
    </xdr:from>
    <xdr:to>
      <xdr:col>19</xdr:col>
      <xdr:colOff>177800</xdr:colOff>
      <xdr:row>96</xdr:row>
      <xdr:rowOff>70816</xdr:rowOff>
    </xdr:to>
    <xdr:cxnSp macro="">
      <xdr:nvCxnSpPr>
        <xdr:cNvPr id="235" name="直線コネクタ 234"/>
        <xdr:cNvCxnSpPr/>
      </xdr:nvCxnSpPr>
      <xdr:spPr>
        <a:xfrm flipV="1">
          <a:off x="2908300" y="16456749"/>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70816</xdr:rowOff>
    </xdr:from>
    <xdr:to>
      <xdr:col>15</xdr:col>
      <xdr:colOff>50800</xdr:colOff>
      <xdr:row>96</xdr:row>
      <xdr:rowOff>87795</xdr:rowOff>
    </xdr:to>
    <xdr:cxnSp macro="">
      <xdr:nvCxnSpPr>
        <xdr:cNvPr id="238" name="直線コネクタ 237"/>
        <xdr:cNvCxnSpPr/>
      </xdr:nvCxnSpPr>
      <xdr:spPr>
        <a:xfrm flipV="1">
          <a:off x="2019300" y="16530016"/>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87795</xdr:rowOff>
    </xdr:from>
    <xdr:to>
      <xdr:col>10</xdr:col>
      <xdr:colOff>114300</xdr:colOff>
      <xdr:row>96</xdr:row>
      <xdr:rowOff>136830</xdr:rowOff>
    </xdr:to>
    <xdr:cxnSp macro="">
      <xdr:nvCxnSpPr>
        <xdr:cNvPr id="241" name="直線コネクタ 240"/>
        <xdr:cNvCxnSpPr/>
      </xdr:nvCxnSpPr>
      <xdr:spPr>
        <a:xfrm flipV="1">
          <a:off x="1130300" y="1654699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122859</xdr:rowOff>
    </xdr:from>
    <xdr:to>
      <xdr:col>24</xdr:col>
      <xdr:colOff>114300</xdr:colOff>
      <xdr:row>96</xdr:row>
      <xdr:rowOff>53009</xdr:rowOff>
    </xdr:to>
    <xdr:sp macro="" textlink="">
      <xdr:nvSpPr>
        <xdr:cNvPr id="251" name="楕円 250"/>
        <xdr:cNvSpPr/>
      </xdr:nvSpPr>
      <xdr:spPr>
        <a:xfrm>
          <a:off x="45847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101286</xdr:rowOff>
    </xdr:from>
    <xdr:ext cx="599010" cy="259045"/>
    <xdr:sp macro="" textlink="">
      <xdr:nvSpPr>
        <xdr:cNvPr id="252" name="扶助費該当値テキスト"/>
        <xdr:cNvSpPr txBox="1"/>
      </xdr:nvSpPr>
      <xdr:spPr>
        <a:xfrm>
          <a:off x="4686300" y="1638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118199</xdr:rowOff>
    </xdr:from>
    <xdr:to>
      <xdr:col>20</xdr:col>
      <xdr:colOff>38100</xdr:colOff>
      <xdr:row>96</xdr:row>
      <xdr:rowOff>48349</xdr:rowOff>
    </xdr:to>
    <xdr:sp macro="" textlink="">
      <xdr:nvSpPr>
        <xdr:cNvPr id="253" name="楕円 252"/>
        <xdr:cNvSpPr/>
      </xdr:nvSpPr>
      <xdr:spPr>
        <a:xfrm>
          <a:off x="3746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39476</xdr:rowOff>
    </xdr:from>
    <xdr:ext cx="599010" cy="259045"/>
    <xdr:sp macro="" textlink="">
      <xdr:nvSpPr>
        <xdr:cNvPr id="254" name="テキスト ボックス 253"/>
        <xdr:cNvSpPr txBox="1"/>
      </xdr:nvSpPr>
      <xdr:spPr>
        <a:xfrm>
          <a:off x="3497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20016</xdr:rowOff>
    </xdr:from>
    <xdr:to>
      <xdr:col>15</xdr:col>
      <xdr:colOff>101600</xdr:colOff>
      <xdr:row>96</xdr:row>
      <xdr:rowOff>121616</xdr:rowOff>
    </xdr:to>
    <xdr:sp macro="" textlink="">
      <xdr:nvSpPr>
        <xdr:cNvPr id="255" name="楕円 254"/>
        <xdr:cNvSpPr/>
      </xdr:nvSpPr>
      <xdr:spPr>
        <a:xfrm>
          <a:off x="2857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112743</xdr:rowOff>
    </xdr:from>
    <xdr:ext cx="534377" cy="259045"/>
    <xdr:sp macro="" textlink="">
      <xdr:nvSpPr>
        <xdr:cNvPr id="256" name="テキスト ボックス 255"/>
        <xdr:cNvSpPr txBox="1"/>
      </xdr:nvSpPr>
      <xdr:spPr>
        <a:xfrm>
          <a:off x="2641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36995</xdr:rowOff>
    </xdr:from>
    <xdr:to>
      <xdr:col>10</xdr:col>
      <xdr:colOff>165100</xdr:colOff>
      <xdr:row>96</xdr:row>
      <xdr:rowOff>138595</xdr:rowOff>
    </xdr:to>
    <xdr:sp macro="" textlink="">
      <xdr:nvSpPr>
        <xdr:cNvPr id="257" name="楕円 256"/>
        <xdr:cNvSpPr/>
      </xdr:nvSpPr>
      <xdr:spPr>
        <a:xfrm>
          <a:off x="1968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129722</xdr:rowOff>
    </xdr:from>
    <xdr:ext cx="534377" cy="259045"/>
    <xdr:sp macro="" textlink="">
      <xdr:nvSpPr>
        <xdr:cNvPr id="258" name="テキスト ボックス 257"/>
        <xdr:cNvSpPr txBox="1"/>
      </xdr:nvSpPr>
      <xdr:spPr>
        <a:xfrm>
          <a:off x="1752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86030</xdr:rowOff>
    </xdr:from>
    <xdr:to>
      <xdr:col>6</xdr:col>
      <xdr:colOff>38100</xdr:colOff>
      <xdr:row>97</xdr:row>
      <xdr:rowOff>16180</xdr:rowOff>
    </xdr:to>
    <xdr:sp macro="" textlink="">
      <xdr:nvSpPr>
        <xdr:cNvPr id="259" name="楕円 258"/>
        <xdr:cNvSpPr/>
      </xdr:nvSpPr>
      <xdr:spPr>
        <a:xfrm>
          <a:off x="1079500" y="165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7307</xdr:rowOff>
    </xdr:from>
    <xdr:ext cx="534377" cy="259045"/>
    <xdr:sp macro="" textlink="">
      <xdr:nvSpPr>
        <xdr:cNvPr id="260" name="テキスト ボックス 259"/>
        <xdr:cNvSpPr txBox="1"/>
      </xdr:nvSpPr>
      <xdr:spPr>
        <a:xfrm>
          <a:off x="863111" y="166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59429</xdr:rowOff>
    </xdr:from>
    <xdr:to>
      <xdr:col>55</xdr:col>
      <xdr:colOff>0</xdr:colOff>
      <xdr:row>35</xdr:row>
      <xdr:rowOff>119452</xdr:rowOff>
    </xdr:to>
    <xdr:cxnSp macro="">
      <xdr:nvCxnSpPr>
        <xdr:cNvPr id="292" name="直線コネクタ 291"/>
        <xdr:cNvCxnSpPr/>
      </xdr:nvCxnSpPr>
      <xdr:spPr>
        <a:xfrm>
          <a:off x="9639300" y="6060179"/>
          <a:ext cx="838200" cy="6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72296</xdr:rowOff>
    </xdr:from>
    <xdr:to>
      <xdr:col>50</xdr:col>
      <xdr:colOff>114300</xdr:colOff>
      <xdr:row>35</xdr:row>
      <xdr:rowOff>59429</xdr:rowOff>
    </xdr:to>
    <xdr:cxnSp macro="">
      <xdr:nvCxnSpPr>
        <xdr:cNvPr id="295" name="直線コネクタ 294"/>
        <xdr:cNvCxnSpPr/>
      </xdr:nvCxnSpPr>
      <xdr:spPr>
        <a:xfrm>
          <a:off x="8750300" y="5901596"/>
          <a:ext cx="889000" cy="15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72296</xdr:rowOff>
    </xdr:from>
    <xdr:to>
      <xdr:col>45</xdr:col>
      <xdr:colOff>177800</xdr:colOff>
      <xdr:row>35</xdr:row>
      <xdr:rowOff>21906</xdr:rowOff>
    </xdr:to>
    <xdr:cxnSp macro="">
      <xdr:nvCxnSpPr>
        <xdr:cNvPr id="298" name="直線コネクタ 297"/>
        <xdr:cNvCxnSpPr/>
      </xdr:nvCxnSpPr>
      <xdr:spPr>
        <a:xfrm flipV="1">
          <a:off x="7861300" y="5901596"/>
          <a:ext cx="889000" cy="1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21906</xdr:rowOff>
    </xdr:from>
    <xdr:to>
      <xdr:col>41</xdr:col>
      <xdr:colOff>50800</xdr:colOff>
      <xdr:row>35</xdr:row>
      <xdr:rowOff>69748</xdr:rowOff>
    </xdr:to>
    <xdr:cxnSp macro="">
      <xdr:nvCxnSpPr>
        <xdr:cNvPr id="301" name="直線コネクタ 300"/>
        <xdr:cNvCxnSpPr/>
      </xdr:nvCxnSpPr>
      <xdr:spPr>
        <a:xfrm flipV="1">
          <a:off x="6972300" y="6022656"/>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68652</xdr:rowOff>
    </xdr:from>
    <xdr:to>
      <xdr:col>55</xdr:col>
      <xdr:colOff>50800</xdr:colOff>
      <xdr:row>35</xdr:row>
      <xdr:rowOff>170252</xdr:rowOff>
    </xdr:to>
    <xdr:sp macro="" textlink="">
      <xdr:nvSpPr>
        <xdr:cNvPr id="311" name="楕円 310"/>
        <xdr:cNvSpPr/>
      </xdr:nvSpPr>
      <xdr:spPr>
        <a:xfrm>
          <a:off x="10426700" y="6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91529</xdr:rowOff>
    </xdr:from>
    <xdr:ext cx="534377" cy="259045"/>
    <xdr:sp macro="" textlink="">
      <xdr:nvSpPr>
        <xdr:cNvPr id="312" name="補助費等該当値テキスト"/>
        <xdr:cNvSpPr txBox="1"/>
      </xdr:nvSpPr>
      <xdr:spPr>
        <a:xfrm>
          <a:off x="10528300" y="59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8629</xdr:rowOff>
    </xdr:from>
    <xdr:to>
      <xdr:col>50</xdr:col>
      <xdr:colOff>165100</xdr:colOff>
      <xdr:row>35</xdr:row>
      <xdr:rowOff>110229</xdr:rowOff>
    </xdr:to>
    <xdr:sp macro="" textlink="">
      <xdr:nvSpPr>
        <xdr:cNvPr id="313" name="楕円 312"/>
        <xdr:cNvSpPr/>
      </xdr:nvSpPr>
      <xdr:spPr>
        <a:xfrm>
          <a:off x="9588500" y="60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126756</xdr:rowOff>
    </xdr:from>
    <xdr:ext cx="534377" cy="259045"/>
    <xdr:sp macro="" textlink="">
      <xdr:nvSpPr>
        <xdr:cNvPr id="314" name="テキスト ボックス 313"/>
        <xdr:cNvSpPr txBox="1"/>
      </xdr:nvSpPr>
      <xdr:spPr>
        <a:xfrm>
          <a:off x="9372111" y="57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21496</xdr:rowOff>
    </xdr:from>
    <xdr:to>
      <xdr:col>46</xdr:col>
      <xdr:colOff>38100</xdr:colOff>
      <xdr:row>34</xdr:row>
      <xdr:rowOff>123096</xdr:rowOff>
    </xdr:to>
    <xdr:sp macro="" textlink="">
      <xdr:nvSpPr>
        <xdr:cNvPr id="315" name="楕円 314"/>
        <xdr:cNvSpPr/>
      </xdr:nvSpPr>
      <xdr:spPr>
        <a:xfrm>
          <a:off x="8699500" y="58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139623</xdr:rowOff>
    </xdr:from>
    <xdr:ext cx="534377" cy="259045"/>
    <xdr:sp macro="" textlink="">
      <xdr:nvSpPr>
        <xdr:cNvPr id="316" name="テキスト ボックス 315"/>
        <xdr:cNvSpPr txBox="1"/>
      </xdr:nvSpPr>
      <xdr:spPr>
        <a:xfrm>
          <a:off x="8483111" y="56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142556</xdr:rowOff>
    </xdr:from>
    <xdr:to>
      <xdr:col>41</xdr:col>
      <xdr:colOff>101600</xdr:colOff>
      <xdr:row>35</xdr:row>
      <xdr:rowOff>72706</xdr:rowOff>
    </xdr:to>
    <xdr:sp macro="" textlink="">
      <xdr:nvSpPr>
        <xdr:cNvPr id="317" name="楕円 316"/>
        <xdr:cNvSpPr/>
      </xdr:nvSpPr>
      <xdr:spPr>
        <a:xfrm>
          <a:off x="7810500" y="59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89233</xdr:rowOff>
    </xdr:from>
    <xdr:ext cx="534377" cy="259045"/>
    <xdr:sp macro="" textlink="">
      <xdr:nvSpPr>
        <xdr:cNvPr id="318" name="テキスト ボックス 317"/>
        <xdr:cNvSpPr txBox="1"/>
      </xdr:nvSpPr>
      <xdr:spPr>
        <a:xfrm>
          <a:off x="7594111" y="57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18948</xdr:rowOff>
    </xdr:from>
    <xdr:to>
      <xdr:col>36</xdr:col>
      <xdr:colOff>165100</xdr:colOff>
      <xdr:row>35</xdr:row>
      <xdr:rowOff>120548</xdr:rowOff>
    </xdr:to>
    <xdr:sp macro="" textlink="">
      <xdr:nvSpPr>
        <xdr:cNvPr id="319" name="楕円 318"/>
        <xdr:cNvSpPr/>
      </xdr:nvSpPr>
      <xdr:spPr>
        <a:xfrm>
          <a:off x="6921500" y="60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137075</xdr:rowOff>
    </xdr:from>
    <xdr:ext cx="534377" cy="259045"/>
    <xdr:sp macro="" textlink="">
      <xdr:nvSpPr>
        <xdr:cNvPr id="320" name="テキスト ボックス 319"/>
        <xdr:cNvSpPr txBox="1"/>
      </xdr:nvSpPr>
      <xdr:spPr>
        <a:xfrm>
          <a:off x="6705111" y="57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38906</xdr:rowOff>
    </xdr:from>
    <xdr:to>
      <xdr:col>55</xdr:col>
      <xdr:colOff>0</xdr:colOff>
      <xdr:row>56</xdr:row>
      <xdr:rowOff>122136</xdr:rowOff>
    </xdr:to>
    <xdr:cxnSp macro="">
      <xdr:nvCxnSpPr>
        <xdr:cNvPr id="350" name="直線コネクタ 349"/>
        <xdr:cNvCxnSpPr/>
      </xdr:nvCxnSpPr>
      <xdr:spPr>
        <a:xfrm flipV="1">
          <a:off x="9639300" y="9297206"/>
          <a:ext cx="838200" cy="4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146368</xdr:rowOff>
    </xdr:from>
    <xdr:to>
      <xdr:col>50</xdr:col>
      <xdr:colOff>114300</xdr:colOff>
      <xdr:row>56</xdr:row>
      <xdr:rowOff>122136</xdr:rowOff>
    </xdr:to>
    <xdr:cxnSp macro="">
      <xdr:nvCxnSpPr>
        <xdr:cNvPr id="353" name="直線コネクタ 352"/>
        <xdr:cNvCxnSpPr/>
      </xdr:nvCxnSpPr>
      <xdr:spPr>
        <a:xfrm>
          <a:off x="8750300" y="9233218"/>
          <a:ext cx="8890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146368</xdr:rowOff>
    </xdr:from>
    <xdr:to>
      <xdr:col>45</xdr:col>
      <xdr:colOff>177800</xdr:colOff>
      <xdr:row>54</xdr:row>
      <xdr:rowOff>95600</xdr:rowOff>
    </xdr:to>
    <xdr:cxnSp macro="">
      <xdr:nvCxnSpPr>
        <xdr:cNvPr id="356" name="直線コネクタ 355"/>
        <xdr:cNvCxnSpPr/>
      </xdr:nvCxnSpPr>
      <xdr:spPr>
        <a:xfrm flipV="1">
          <a:off x="7861300" y="9233218"/>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31400</xdr:rowOff>
    </xdr:from>
    <xdr:to>
      <xdr:col>41</xdr:col>
      <xdr:colOff>50800</xdr:colOff>
      <xdr:row>54</xdr:row>
      <xdr:rowOff>95600</xdr:rowOff>
    </xdr:to>
    <xdr:cxnSp macro="">
      <xdr:nvCxnSpPr>
        <xdr:cNvPr id="359" name="直線コネクタ 358"/>
        <xdr:cNvCxnSpPr/>
      </xdr:nvCxnSpPr>
      <xdr:spPr>
        <a:xfrm>
          <a:off x="6972300" y="8946800"/>
          <a:ext cx="889000" cy="4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159556</xdr:rowOff>
    </xdr:from>
    <xdr:to>
      <xdr:col>55</xdr:col>
      <xdr:colOff>50800</xdr:colOff>
      <xdr:row>54</xdr:row>
      <xdr:rowOff>89706</xdr:rowOff>
    </xdr:to>
    <xdr:sp macro="" textlink="">
      <xdr:nvSpPr>
        <xdr:cNvPr id="369" name="楕円 368"/>
        <xdr:cNvSpPr/>
      </xdr:nvSpPr>
      <xdr:spPr>
        <a:xfrm>
          <a:off x="10426700" y="9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10983</xdr:rowOff>
    </xdr:from>
    <xdr:ext cx="534377" cy="259045"/>
    <xdr:sp macro="" textlink="">
      <xdr:nvSpPr>
        <xdr:cNvPr id="370" name="普通建設事業費該当値テキスト"/>
        <xdr:cNvSpPr txBox="1"/>
      </xdr:nvSpPr>
      <xdr:spPr>
        <a:xfrm>
          <a:off x="10528300" y="90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71336</xdr:rowOff>
    </xdr:from>
    <xdr:to>
      <xdr:col>50</xdr:col>
      <xdr:colOff>165100</xdr:colOff>
      <xdr:row>57</xdr:row>
      <xdr:rowOff>1486</xdr:rowOff>
    </xdr:to>
    <xdr:sp macro="" textlink="">
      <xdr:nvSpPr>
        <xdr:cNvPr id="371" name="楕円 370"/>
        <xdr:cNvSpPr/>
      </xdr:nvSpPr>
      <xdr:spPr>
        <a:xfrm>
          <a:off x="95885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164063</xdr:rowOff>
    </xdr:from>
    <xdr:ext cx="534377" cy="259045"/>
    <xdr:sp macro="" textlink="">
      <xdr:nvSpPr>
        <xdr:cNvPr id="372" name="テキスト ボックス 371"/>
        <xdr:cNvSpPr txBox="1"/>
      </xdr:nvSpPr>
      <xdr:spPr>
        <a:xfrm>
          <a:off x="9372111" y="976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95568</xdr:rowOff>
    </xdr:from>
    <xdr:to>
      <xdr:col>46</xdr:col>
      <xdr:colOff>38100</xdr:colOff>
      <xdr:row>54</xdr:row>
      <xdr:rowOff>25718</xdr:rowOff>
    </xdr:to>
    <xdr:sp macro="" textlink="">
      <xdr:nvSpPr>
        <xdr:cNvPr id="373" name="楕円 372"/>
        <xdr:cNvSpPr/>
      </xdr:nvSpPr>
      <xdr:spPr>
        <a:xfrm>
          <a:off x="8699500" y="9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42245</xdr:rowOff>
    </xdr:from>
    <xdr:ext cx="534377" cy="259045"/>
    <xdr:sp macro="" textlink="">
      <xdr:nvSpPr>
        <xdr:cNvPr id="374" name="テキスト ボックス 373"/>
        <xdr:cNvSpPr txBox="1"/>
      </xdr:nvSpPr>
      <xdr:spPr>
        <a:xfrm>
          <a:off x="8483111" y="8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44800</xdr:rowOff>
    </xdr:from>
    <xdr:to>
      <xdr:col>41</xdr:col>
      <xdr:colOff>101600</xdr:colOff>
      <xdr:row>54</xdr:row>
      <xdr:rowOff>146400</xdr:rowOff>
    </xdr:to>
    <xdr:sp macro="" textlink="">
      <xdr:nvSpPr>
        <xdr:cNvPr id="375" name="楕円 374"/>
        <xdr:cNvSpPr/>
      </xdr:nvSpPr>
      <xdr:spPr>
        <a:xfrm>
          <a:off x="7810500" y="9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162927</xdr:rowOff>
    </xdr:from>
    <xdr:ext cx="534377" cy="259045"/>
    <xdr:sp macro="" textlink="">
      <xdr:nvSpPr>
        <xdr:cNvPr id="376" name="テキスト ボックス 375"/>
        <xdr:cNvSpPr txBox="1"/>
      </xdr:nvSpPr>
      <xdr:spPr>
        <a:xfrm>
          <a:off x="7594111" y="9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152050</xdr:rowOff>
    </xdr:from>
    <xdr:to>
      <xdr:col>36</xdr:col>
      <xdr:colOff>165100</xdr:colOff>
      <xdr:row>52</xdr:row>
      <xdr:rowOff>82200</xdr:rowOff>
    </xdr:to>
    <xdr:sp macro="" textlink="">
      <xdr:nvSpPr>
        <xdr:cNvPr id="377" name="楕円 376"/>
        <xdr:cNvSpPr/>
      </xdr:nvSpPr>
      <xdr:spPr>
        <a:xfrm>
          <a:off x="6921500" y="88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98727</xdr:rowOff>
    </xdr:from>
    <xdr:ext cx="534377" cy="259045"/>
    <xdr:sp macro="" textlink="">
      <xdr:nvSpPr>
        <xdr:cNvPr id="378" name="テキスト ボックス 377"/>
        <xdr:cNvSpPr txBox="1"/>
      </xdr:nvSpPr>
      <xdr:spPr>
        <a:xfrm>
          <a:off x="6705111" y="86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135661</xdr:rowOff>
    </xdr:from>
    <xdr:to>
      <xdr:col>55</xdr:col>
      <xdr:colOff>0</xdr:colOff>
      <xdr:row>77</xdr:row>
      <xdr:rowOff>104611</xdr:rowOff>
    </xdr:to>
    <xdr:cxnSp macro="">
      <xdr:nvCxnSpPr>
        <xdr:cNvPr id="407" name="直線コネクタ 406"/>
        <xdr:cNvCxnSpPr/>
      </xdr:nvCxnSpPr>
      <xdr:spPr>
        <a:xfrm flipV="1">
          <a:off x="9639300" y="13165861"/>
          <a:ext cx="838200" cy="1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27801</xdr:rowOff>
    </xdr:from>
    <xdr:to>
      <xdr:col>50</xdr:col>
      <xdr:colOff>114300</xdr:colOff>
      <xdr:row>77</xdr:row>
      <xdr:rowOff>104611</xdr:rowOff>
    </xdr:to>
    <xdr:cxnSp macro="">
      <xdr:nvCxnSpPr>
        <xdr:cNvPr id="410" name="直線コネクタ 409"/>
        <xdr:cNvCxnSpPr/>
      </xdr:nvCxnSpPr>
      <xdr:spPr>
        <a:xfrm>
          <a:off x="8750300" y="12886551"/>
          <a:ext cx="889000" cy="4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121488</xdr:rowOff>
    </xdr:from>
    <xdr:to>
      <xdr:col>45</xdr:col>
      <xdr:colOff>177800</xdr:colOff>
      <xdr:row>75</xdr:row>
      <xdr:rowOff>27801</xdr:rowOff>
    </xdr:to>
    <xdr:cxnSp macro="">
      <xdr:nvCxnSpPr>
        <xdr:cNvPr id="413" name="直線コネクタ 412"/>
        <xdr:cNvCxnSpPr/>
      </xdr:nvCxnSpPr>
      <xdr:spPr>
        <a:xfrm>
          <a:off x="7861300" y="12808788"/>
          <a:ext cx="889000" cy="7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84861</xdr:rowOff>
    </xdr:from>
    <xdr:to>
      <xdr:col>55</xdr:col>
      <xdr:colOff>50800</xdr:colOff>
      <xdr:row>77</xdr:row>
      <xdr:rowOff>15011</xdr:rowOff>
    </xdr:to>
    <xdr:sp macro="" textlink="">
      <xdr:nvSpPr>
        <xdr:cNvPr id="423" name="楕円 422"/>
        <xdr:cNvSpPr/>
      </xdr:nvSpPr>
      <xdr:spPr>
        <a:xfrm>
          <a:off x="10426700" y="131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63288</xdr:rowOff>
    </xdr:from>
    <xdr:ext cx="534377" cy="259045"/>
    <xdr:sp macro="" textlink="">
      <xdr:nvSpPr>
        <xdr:cNvPr id="424" name="普通建設事業費 （ うち新規整備　）該当値テキスト"/>
        <xdr:cNvSpPr txBox="1"/>
      </xdr:nvSpPr>
      <xdr:spPr>
        <a:xfrm>
          <a:off x="10528300" y="130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53811</xdr:rowOff>
    </xdr:from>
    <xdr:to>
      <xdr:col>50</xdr:col>
      <xdr:colOff>165100</xdr:colOff>
      <xdr:row>77</xdr:row>
      <xdr:rowOff>155411</xdr:rowOff>
    </xdr:to>
    <xdr:sp macro="" textlink="">
      <xdr:nvSpPr>
        <xdr:cNvPr id="425" name="楕円 424"/>
        <xdr:cNvSpPr/>
      </xdr:nvSpPr>
      <xdr:spPr>
        <a:xfrm>
          <a:off x="9588500" y="132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146538</xdr:rowOff>
    </xdr:from>
    <xdr:ext cx="469744" cy="259045"/>
    <xdr:sp macro="" textlink="">
      <xdr:nvSpPr>
        <xdr:cNvPr id="426" name="テキスト ボックス 425"/>
        <xdr:cNvSpPr txBox="1"/>
      </xdr:nvSpPr>
      <xdr:spPr>
        <a:xfrm>
          <a:off x="9404428" y="133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148451</xdr:rowOff>
    </xdr:from>
    <xdr:to>
      <xdr:col>46</xdr:col>
      <xdr:colOff>38100</xdr:colOff>
      <xdr:row>75</xdr:row>
      <xdr:rowOff>78601</xdr:rowOff>
    </xdr:to>
    <xdr:sp macro="" textlink="">
      <xdr:nvSpPr>
        <xdr:cNvPr id="427" name="楕円 426"/>
        <xdr:cNvSpPr/>
      </xdr:nvSpPr>
      <xdr:spPr>
        <a:xfrm>
          <a:off x="8699500" y="12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95128</xdr:rowOff>
    </xdr:from>
    <xdr:ext cx="534377" cy="259045"/>
    <xdr:sp macro="" textlink="">
      <xdr:nvSpPr>
        <xdr:cNvPr id="428" name="テキスト ボックス 427"/>
        <xdr:cNvSpPr txBox="1"/>
      </xdr:nvSpPr>
      <xdr:spPr>
        <a:xfrm>
          <a:off x="8483111" y="12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70688</xdr:rowOff>
    </xdr:from>
    <xdr:to>
      <xdr:col>41</xdr:col>
      <xdr:colOff>101600</xdr:colOff>
      <xdr:row>75</xdr:row>
      <xdr:rowOff>838</xdr:rowOff>
    </xdr:to>
    <xdr:sp macro="" textlink="">
      <xdr:nvSpPr>
        <xdr:cNvPr id="429" name="楕円 428"/>
        <xdr:cNvSpPr/>
      </xdr:nvSpPr>
      <xdr:spPr>
        <a:xfrm>
          <a:off x="7810500" y="12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17365</xdr:rowOff>
    </xdr:from>
    <xdr:ext cx="534377" cy="259045"/>
    <xdr:sp macro="" textlink="">
      <xdr:nvSpPr>
        <xdr:cNvPr id="430" name="テキスト ボックス 429"/>
        <xdr:cNvSpPr txBox="1"/>
      </xdr:nvSpPr>
      <xdr:spPr>
        <a:xfrm>
          <a:off x="7594111" y="12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33150</xdr:rowOff>
    </xdr:from>
    <xdr:to>
      <xdr:col>55</xdr:col>
      <xdr:colOff>0</xdr:colOff>
      <xdr:row>95</xdr:row>
      <xdr:rowOff>68307</xdr:rowOff>
    </xdr:to>
    <xdr:cxnSp macro="">
      <xdr:nvCxnSpPr>
        <xdr:cNvPr id="457" name="直線コネクタ 456"/>
        <xdr:cNvCxnSpPr/>
      </xdr:nvCxnSpPr>
      <xdr:spPr>
        <a:xfrm flipV="1">
          <a:off x="9639300" y="16320900"/>
          <a:ext cx="838200" cy="3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11068</xdr:rowOff>
    </xdr:from>
    <xdr:ext cx="534377" cy="259045"/>
    <xdr:sp macro="" textlink="">
      <xdr:nvSpPr>
        <xdr:cNvPr id="458" name="普通建設事業費 （ うち更新整備　）平均値テキスト"/>
        <xdr:cNvSpPr txBox="1"/>
      </xdr:nvSpPr>
      <xdr:spPr>
        <a:xfrm>
          <a:off x="10528300" y="16298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150284</xdr:rowOff>
    </xdr:from>
    <xdr:to>
      <xdr:col>50</xdr:col>
      <xdr:colOff>114300</xdr:colOff>
      <xdr:row>95</xdr:row>
      <xdr:rowOff>68307</xdr:rowOff>
    </xdr:to>
    <xdr:cxnSp macro="">
      <xdr:nvCxnSpPr>
        <xdr:cNvPr id="460" name="直線コネクタ 459"/>
        <xdr:cNvCxnSpPr/>
      </xdr:nvCxnSpPr>
      <xdr:spPr>
        <a:xfrm>
          <a:off x="8750300" y="15923684"/>
          <a:ext cx="889000" cy="4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169465</xdr:rowOff>
    </xdr:from>
    <xdr:ext cx="534377" cy="259045"/>
    <xdr:sp macro="" textlink="">
      <xdr:nvSpPr>
        <xdr:cNvPr id="462" name="テキスト ボックス 461"/>
        <xdr:cNvSpPr txBox="1"/>
      </xdr:nvSpPr>
      <xdr:spPr>
        <a:xfrm>
          <a:off x="9372111" y="164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150284</xdr:rowOff>
    </xdr:from>
    <xdr:to>
      <xdr:col>45</xdr:col>
      <xdr:colOff>177800</xdr:colOff>
      <xdr:row>94</xdr:row>
      <xdr:rowOff>119926</xdr:rowOff>
    </xdr:to>
    <xdr:cxnSp macro="">
      <xdr:nvCxnSpPr>
        <xdr:cNvPr id="463" name="直線コネクタ 462"/>
        <xdr:cNvCxnSpPr/>
      </xdr:nvCxnSpPr>
      <xdr:spPr>
        <a:xfrm flipV="1">
          <a:off x="7861300" y="15923684"/>
          <a:ext cx="889000" cy="31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7" name="テキスト ボックス 466"/>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153800</xdr:rowOff>
    </xdr:from>
    <xdr:to>
      <xdr:col>55</xdr:col>
      <xdr:colOff>50800</xdr:colOff>
      <xdr:row>95</xdr:row>
      <xdr:rowOff>83950</xdr:rowOff>
    </xdr:to>
    <xdr:sp macro="" textlink="">
      <xdr:nvSpPr>
        <xdr:cNvPr id="473" name="楕円 472"/>
        <xdr:cNvSpPr/>
      </xdr:nvSpPr>
      <xdr:spPr>
        <a:xfrm>
          <a:off x="10426700" y="162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5227</xdr:rowOff>
    </xdr:from>
    <xdr:ext cx="534377" cy="259045"/>
    <xdr:sp macro="" textlink="">
      <xdr:nvSpPr>
        <xdr:cNvPr id="474" name="普通建設事業費 （ うち更新整備　）該当値テキスト"/>
        <xdr:cNvSpPr txBox="1"/>
      </xdr:nvSpPr>
      <xdr:spPr>
        <a:xfrm>
          <a:off x="10528300" y="1612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17507</xdr:rowOff>
    </xdr:from>
    <xdr:to>
      <xdr:col>50</xdr:col>
      <xdr:colOff>165100</xdr:colOff>
      <xdr:row>95</xdr:row>
      <xdr:rowOff>119107</xdr:rowOff>
    </xdr:to>
    <xdr:sp macro="" textlink="">
      <xdr:nvSpPr>
        <xdr:cNvPr id="475" name="楕円 474"/>
        <xdr:cNvSpPr/>
      </xdr:nvSpPr>
      <xdr:spPr>
        <a:xfrm>
          <a:off x="9588500" y="1630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135634</xdr:rowOff>
    </xdr:from>
    <xdr:ext cx="534377" cy="259045"/>
    <xdr:sp macro="" textlink="">
      <xdr:nvSpPr>
        <xdr:cNvPr id="476" name="テキスト ボックス 475"/>
        <xdr:cNvSpPr txBox="1"/>
      </xdr:nvSpPr>
      <xdr:spPr>
        <a:xfrm>
          <a:off x="9372111" y="160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99484</xdr:rowOff>
    </xdr:from>
    <xdr:to>
      <xdr:col>46</xdr:col>
      <xdr:colOff>38100</xdr:colOff>
      <xdr:row>93</xdr:row>
      <xdr:rowOff>29634</xdr:rowOff>
    </xdr:to>
    <xdr:sp macro="" textlink="">
      <xdr:nvSpPr>
        <xdr:cNvPr id="477" name="楕円 476"/>
        <xdr:cNvSpPr/>
      </xdr:nvSpPr>
      <xdr:spPr>
        <a:xfrm>
          <a:off x="8699500" y="158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46161</xdr:rowOff>
    </xdr:from>
    <xdr:ext cx="534377" cy="259045"/>
    <xdr:sp macro="" textlink="">
      <xdr:nvSpPr>
        <xdr:cNvPr id="478" name="テキスト ボックス 477"/>
        <xdr:cNvSpPr txBox="1"/>
      </xdr:nvSpPr>
      <xdr:spPr>
        <a:xfrm>
          <a:off x="8483111" y="156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69126</xdr:rowOff>
    </xdr:from>
    <xdr:to>
      <xdr:col>41</xdr:col>
      <xdr:colOff>101600</xdr:colOff>
      <xdr:row>94</xdr:row>
      <xdr:rowOff>170726</xdr:rowOff>
    </xdr:to>
    <xdr:sp macro="" textlink="">
      <xdr:nvSpPr>
        <xdr:cNvPr id="479" name="楕円 478"/>
        <xdr:cNvSpPr/>
      </xdr:nvSpPr>
      <xdr:spPr>
        <a:xfrm>
          <a:off x="7810500" y="16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15803</xdr:rowOff>
    </xdr:from>
    <xdr:ext cx="534377" cy="259045"/>
    <xdr:sp macro="" textlink="">
      <xdr:nvSpPr>
        <xdr:cNvPr id="480" name="テキスト ボックス 479"/>
        <xdr:cNvSpPr txBox="1"/>
      </xdr:nvSpPr>
      <xdr:spPr>
        <a:xfrm>
          <a:off x="7594111" y="159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64654</xdr:rowOff>
    </xdr:from>
    <xdr:to>
      <xdr:col>85</xdr:col>
      <xdr:colOff>127000</xdr:colOff>
      <xdr:row>39</xdr:row>
      <xdr:rowOff>85783</xdr:rowOff>
    </xdr:to>
    <xdr:cxnSp macro="">
      <xdr:nvCxnSpPr>
        <xdr:cNvPr id="511" name="直線コネクタ 510"/>
        <xdr:cNvCxnSpPr/>
      </xdr:nvCxnSpPr>
      <xdr:spPr>
        <a:xfrm>
          <a:off x="15481300" y="6751204"/>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64654</xdr:rowOff>
    </xdr:from>
    <xdr:to>
      <xdr:col>81</xdr:col>
      <xdr:colOff>50800</xdr:colOff>
      <xdr:row>39</xdr:row>
      <xdr:rowOff>87612</xdr:rowOff>
    </xdr:to>
    <xdr:cxnSp macro="">
      <xdr:nvCxnSpPr>
        <xdr:cNvPr id="514" name="直線コネクタ 513"/>
        <xdr:cNvCxnSpPr/>
      </xdr:nvCxnSpPr>
      <xdr:spPr>
        <a:xfrm flipV="1">
          <a:off x="14592300" y="6751204"/>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77782</xdr:rowOff>
    </xdr:from>
    <xdr:to>
      <xdr:col>76</xdr:col>
      <xdr:colOff>114300</xdr:colOff>
      <xdr:row>39</xdr:row>
      <xdr:rowOff>87612</xdr:rowOff>
    </xdr:to>
    <xdr:cxnSp macro="">
      <xdr:nvCxnSpPr>
        <xdr:cNvPr id="517" name="直線コネクタ 516"/>
        <xdr:cNvCxnSpPr/>
      </xdr:nvCxnSpPr>
      <xdr:spPr>
        <a:xfrm>
          <a:off x="13703300" y="676433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58449</xdr:rowOff>
    </xdr:from>
    <xdr:to>
      <xdr:col>71</xdr:col>
      <xdr:colOff>177800</xdr:colOff>
      <xdr:row>39</xdr:row>
      <xdr:rowOff>77782</xdr:rowOff>
    </xdr:to>
    <xdr:cxnSp macro="">
      <xdr:nvCxnSpPr>
        <xdr:cNvPr id="520" name="直線コネクタ 519"/>
        <xdr:cNvCxnSpPr/>
      </xdr:nvCxnSpPr>
      <xdr:spPr>
        <a:xfrm>
          <a:off x="12814300" y="6744999"/>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34983</xdr:rowOff>
    </xdr:from>
    <xdr:to>
      <xdr:col>85</xdr:col>
      <xdr:colOff>177800</xdr:colOff>
      <xdr:row>39</xdr:row>
      <xdr:rowOff>136583</xdr:rowOff>
    </xdr:to>
    <xdr:sp macro="" textlink="">
      <xdr:nvSpPr>
        <xdr:cNvPr id="530" name="楕円 529"/>
        <xdr:cNvSpPr/>
      </xdr:nvSpPr>
      <xdr:spPr>
        <a:xfrm>
          <a:off x="16268700" y="67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378565" cy="259045"/>
    <xdr:sp macro="" textlink="">
      <xdr:nvSpPr>
        <xdr:cNvPr id="531" name="災害復旧事業費該当値テキスト"/>
        <xdr:cNvSpPr txBox="1"/>
      </xdr:nvSpPr>
      <xdr:spPr>
        <a:xfrm>
          <a:off x="16370300" y="666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13854</xdr:rowOff>
    </xdr:from>
    <xdr:to>
      <xdr:col>81</xdr:col>
      <xdr:colOff>101600</xdr:colOff>
      <xdr:row>39</xdr:row>
      <xdr:rowOff>115454</xdr:rowOff>
    </xdr:to>
    <xdr:sp macro="" textlink="">
      <xdr:nvSpPr>
        <xdr:cNvPr id="532" name="楕円 531"/>
        <xdr:cNvSpPr/>
      </xdr:nvSpPr>
      <xdr:spPr>
        <a:xfrm>
          <a:off x="154305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106581</xdr:rowOff>
    </xdr:from>
    <xdr:ext cx="469744" cy="259045"/>
    <xdr:sp macro="" textlink="">
      <xdr:nvSpPr>
        <xdr:cNvPr id="533" name="テキスト ボックス 532"/>
        <xdr:cNvSpPr txBox="1"/>
      </xdr:nvSpPr>
      <xdr:spPr>
        <a:xfrm>
          <a:off x="15246428" y="67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36812</xdr:rowOff>
    </xdr:from>
    <xdr:to>
      <xdr:col>76</xdr:col>
      <xdr:colOff>165100</xdr:colOff>
      <xdr:row>39</xdr:row>
      <xdr:rowOff>138412</xdr:rowOff>
    </xdr:to>
    <xdr:sp macro="" textlink="">
      <xdr:nvSpPr>
        <xdr:cNvPr id="534" name="楕円 533"/>
        <xdr:cNvSpPr/>
      </xdr:nvSpPr>
      <xdr:spPr>
        <a:xfrm>
          <a:off x="14541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129539</xdr:rowOff>
    </xdr:from>
    <xdr:ext cx="378565" cy="259045"/>
    <xdr:sp macro="" textlink="">
      <xdr:nvSpPr>
        <xdr:cNvPr id="535" name="テキスト ボックス 534"/>
        <xdr:cNvSpPr txBox="1"/>
      </xdr:nvSpPr>
      <xdr:spPr>
        <a:xfrm>
          <a:off x="14403017" y="681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26982</xdr:rowOff>
    </xdr:from>
    <xdr:to>
      <xdr:col>72</xdr:col>
      <xdr:colOff>38100</xdr:colOff>
      <xdr:row>39</xdr:row>
      <xdr:rowOff>128582</xdr:rowOff>
    </xdr:to>
    <xdr:sp macro="" textlink="">
      <xdr:nvSpPr>
        <xdr:cNvPr id="536" name="楕円 535"/>
        <xdr:cNvSpPr/>
      </xdr:nvSpPr>
      <xdr:spPr>
        <a:xfrm>
          <a:off x="13652500" y="67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119709</xdr:rowOff>
    </xdr:from>
    <xdr:ext cx="378565" cy="259045"/>
    <xdr:sp macro="" textlink="">
      <xdr:nvSpPr>
        <xdr:cNvPr id="537" name="テキスト ボックス 536"/>
        <xdr:cNvSpPr txBox="1"/>
      </xdr:nvSpPr>
      <xdr:spPr>
        <a:xfrm>
          <a:off x="13514017" y="680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7649</xdr:rowOff>
    </xdr:from>
    <xdr:to>
      <xdr:col>67</xdr:col>
      <xdr:colOff>101600</xdr:colOff>
      <xdr:row>39</xdr:row>
      <xdr:rowOff>109249</xdr:rowOff>
    </xdr:to>
    <xdr:sp macro="" textlink="">
      <xdr:nvSpPr>
        <xdr:cNvPr id="538" name="楕円 537"/>
        <xdr:cNvSpPr/>
      </xdr:nvSpPr>
      <xdr:spPr>
        <a:xfrm>
          <a:off x="12763500" y="66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125776</xdr:rowOff>
    </xdr:from>
    <xdr:ext cx="469744" cy="259045"/>
    <xdr:sp macro="" textlink="">
      <xdr:nvSpPr>
        <xdr:cNvPr id="539" name="テキスト ボックス 538"/>
        <xdr:cNvSpPr txBox="1"/>
      </xdr:nvSpPr>
      <xdr:spPr>
        <a:xfrm>
          <a:off x="12579428" y="646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156257</xdr:rowOff>
    </xdr:from>
    <xdr:to>
      <xdr:col>85</xdr:col>
      <xdr:colOff>127000</xdr:colOff>
      <xdr:row>70</xdr:row>
      <xdr:rowOff>55608</xdr:rowOff>
    </xdr:to>
    <xdr:cxnSp macro="">
      <xdr:nvCxnSpPr>
        <xdr:cNvPr id="620" name="直線コネクタ 619"/>
        <xdr:cNvCxnSpPr/>
      </xdr:nvCxnSpPr>
      <xdr:spPr>
        <a:xfrm flipV="1">
          <a:off x="15481300" y="11986307"/>
          <a:ext cx="838200" cy="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55608</xdr:rowOff>
    </xdr:from>
    <xdr:to>
      <xdr:col>81</xdr:col>
      <xdr:colOff>50800</xdr:colOff>
      <xdr:row>70</xdr:row>
      <xdr:rowOff>59135</xdr:rowOff>
    </xdr:to>
    <xdr:cxnSp macro="">
      <xdr:nvCxnSpPr>
        <xdr:cNvPr id="623" name="直線コネクタ 622"/>
        <xdr:cNvCxnSpPr/>
      </xdr:nvCxnSpPr>
      <xdr:spPr>
        <a:xfrm flipV="1">
          <a:off x="14592300" y="1205710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46889</xdr:rowOff>
    </xdr:from>
    <xdr:to>
      <xdr:col>76</xdr:col>
      <xdr:colOff>114300</xdr:colOff>
      <xdr:row>70</xdr:row>
      <xdr:rowOff>59135</xdr:rowOff>
    </xdr:to>
    <xdr:cxnSp macro="">
      <xdr:nvCxnSpPr>
        <xdr:cNvPr id="626" name="直線コネクタ 625"/>
        <xdr:cNvCxnSpPr/>
      </xdr:nvCxnSpPr>
      <xdr:spPr>
        <a:xfrm>
          <a:off x="13703300" y="1204838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41794</xdr:rowOff>
    </xdr:from>
    <xdr:to>
      <xdr:col>71</xdr:col>
      <xdr:colOff>177800</xdr:colOff>
      <xdr:row>70</xdr:row>
      <xdr:rowOff>46889</xdr:rowOff>
    </xdr:to>
    <xdr:cxnSp macro="">
      <xdr:nvCxnSpPr>
        <xdr:cNvPr id="629" name="直線コネクタ 628"/>
        <xdr:cNvCxnSpPr/>
      </xdr:nvCxnSpPr>
      <xdr:spPr>
        <a:xfrm>
          <a:off x="12814300" y="1204329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105457</xdr:rowOff>
    </xdr:from>
    <xdr:to>
      <xdr:col>85</xdr:col>
      <xdr:colOff>177800</xdr:colOff>
      <xdr:row>70</xdr:row>
      <xdr:rowOff>35607</xdr:rowOff>
    </xdr:to>
    <xdr:sp macro="" textlink="">
      <xdr:nvSpPr>
        <xdr:cNvPr id="639" name="楕円 638"/>
        <xdr:cNvSpPr/>
      </xdr:nvSpPr>
      <xdr:spPr>
        <a:xfrm>
          <a:off x="16268700" y="119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58484</xdr:rowOff>
    </xdr:from>
    <xdr:ext cx="534377" cy="259045"/>
    <xdr:sp macro="" textlink="">
      <xdr:nvSpPr>
        <xdr:cNvPr id="640" name="公債費該当値テキスト"/>
        <xdr:cNvSpPr txBox="1"/>
      </xdr:nvSpPr>
      <xdr:spPr>
        <a:xfrm>
          <a:off x="16370300" y="1188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4808</xdr:rowOff>
    </xdr:from>
    <xdr:to>
      <xdr:col>81</xdr:col>
      <xdr:colOff>101600</xdr:colOff>
      <xdr:row>70</xdr:row>
      <xdr:rowOff>106408</xdr:rowOff>
    </xdr:to>
    <xdr:sp macro="" textlink="">
      <xdr:nvSpPr>
        <xdr:cNvPr id="641" name="楕円 640"/>
        <xdr:cNvSpPr/>
      </xdr:nvSpPr>
      <xdr:spPr>
        <a:xfrm>
          <a:off x="15430500" y="12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122935</xdr:rowOff>
    </xdr:from>
    <xdr:ext cx="534377" cy="259045"/>
    <xdr:sp macro="" textlink="">
      <xdr:nvSpPr>
        <xdr:cNvPr id="642" name="テキスト ボックス 641"/>
        <xdr:cNvSpPr txBox="1"/>
      </xdr:nvSpPr>
      <xdr:spPr>
        <a:xfrm>
          <a:off x="15214111" y="117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8335</xdr:rowOff>
    </xdr:from>
    <xdr:to>
      <xdr:col>76</xdr:col>
      <xdr:colOff>165100</xdr:colOff>
      <xdr:row>70</xdr:row>
      <xdr:rowOff>109935</xdr:rowOff>
    </xdr:to>
    <xdr:sp macro="" textlink="">
      <xdr:nvSpPr>
        <xdr:cNvPr id="643" name="楕円 642"/>
        <xdr:cNvSpPr/>
      </xdr:nvSpPr>
      <xdr:spPr>
        <a:xfrm>
          <a:off x="14541500" y="120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126462</xdr:rowOff>
    </xdr:from>
    <xdr:ext cx="534377" cy="259045"/>
    <xdr:sp macro="" textlink="">
      <xdr:nvSpPr>
        <xdr:cNvPr id="644" name="テキスト ボックス 643"/>
        <xdr:cNvSpPr txBox="1"/>
      </xdr:nvSpPr>
      <xdr:spPr>
        <a:xfrm>
          <a:off x="14325111" y="117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167539</xdr:rowOff>
    </xdr:from>
    <xdr:to>
      <xdr:col>72</xdr:col>
      <xdr:colOff>38100</xdr:colOff>
      <xdr:row>70</xdr:row>
      <xdr:rowOff>97689</xdr:rowOff>
    </xdr:to>
    <xdr:sp macro="" textlink="">
      <xdr:nvSpPr>
        <xdr:cNvPr id="645" name="楕円 644"/>
        <xdr:cNvSpPr/>
      </xdr:nvSpPr>
      <xdr:spPr>
        <a:xfrm>
          <a:off x="13652500" y="11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114216</xdr:rowOff>
    </xdr:from>
    <xdr:ext cx="534377" cy="259045"/>
    <xdr:sp macro="" textlink="">
      <xdr:nvSpPr>
        <xdr:cNvPr id="646" name="テキスト ボックス 645"/>
        <xdr:cNvSpPr txBox="1"/>
      </xdr:nvSpPr>
      <xdr:spPr>
        <a:xfrm>
          <a:off x="13436111" y="117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162444</xdr:rowOff>
    </xdr:from>
    <xdr:to>
      <xdr:col>67</xdr:col>
      <xdr:colOff>101600</xdr:colOff>
      <xdr:row>70</xdr:row>
      <xdr:rowOff>92594</xdr:rowOff>
    </xdr:to>
    <xdr:sp macro="" textlink="">
      <xdr:nvSpPr>
        <xdr:cNvPr id="647" name="楕円 646"/>
        <xdr:cNvSpPr/>
      </xdr:nvSpPr>
      <xdr:spPr>
        <a:xfrm>
          <a:off x="12763500" y="11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109121</xdr:rowOff>
    </xdr:from>
    <xdr:ext cx="534377" cy="259045"/>
    <xdr:sp macro="" textlink="">
      <xdr:nvSpPr>
        <xdr:cNvPr id="648" name="テキスト ボックス 647"/>
        <xdr:cNvSpPr txBox="1"/>
      </xdr:nvSpPr>
      <xdr:spPr>
        <a:xfrm>
          <a:off x="12547111" y="11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89683</xdr:rowOff>
    </xdr:from>
    <xdr:to>
      <xdr:col>85</xdr:col>
      <xdr:colOff>127000</xdr:colOff>
      <xdr:row>97</xdr:row>
      <xdr:rowOff>96952</xdr:rowOff>
    </xdr:to>
    <xdr:cxnSp macro="">
      <xdr:nvCxnSpPr>
        <xdr:cNvPr id="675" name="直線コネクタ 674"/>
        <xdr:cNvCxnSpPr/>
      </xdr:nvCxnSpPr>
      <xdr:spPr>
        <a:xfrm flipV="1">
          <a:off x="15481300" y="16548883"/>
          <a:ext cx="838200" cy="1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96952</xdr:rowOff>
    </xdr:from>
    <xdr:to>
      <xdr:col>81</xdr:col>
      <xdr:colOff>50800</xdr:colOff>
      <xdr:row>97</xdr:row>
      <xdr:rowOff>109799</xdr:rowOff>
    </xdr:to>
    <xdr:cxnSp macro="">
      <xdr:nvCxnSpPr>
        <xdr:cNvPr id="678" name="直線コネクタ 677"/>
        <xdr:cNvCxnSpPr/>
      </xdr:nvCxnSpPr>
      <xdr:spPr>
        <a:xfrm flipV="1">
          <a:off x="14592300" y="16727602"/>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109113</xdr:rowOff>
    </xdr:from>
    <xdr:to>
      <xdr:col>76</xdr:col>
      <xdr:colOff>114300</xdr:colOff>
      <xdr:row>97</xdr:row>
      <xdr:rowOff>109799</xdr:rowOff>
    </xdr:to>
    <xdr:cxnSp macro="">
      <xdr:nvCxnSpPr>
        <xdr:cNvPr id="681" name="直線コネクタ 680"/>
        <xdr:cNvCxnSpPr/>
      </xdr:nvCxnSpPr>
      <xdr:spPr>
        <a:xfrm>
          <a:off x="13703300" y="16739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5511</xdr:rowOff>
    </xdr:from>
    <xdr:to>
      <xdr:col>71</xdr:col>
      <xdr:colOff>177800</xdr:colOff>
      <xdr:row>97</xdr:row>
      <xdr:rowOff>109113</xdr:rowOff>
    </xdr:to>
    <xdr:cxnSp macro="">
      <xdr:nvCxnSpPr>
        <xdr:cNvPr id="684" name="直線コネクタ 683"/>
        <xdr:cNvCxnSpPr/>
      </xdr:nvCxnSpPr>
      <xdr:spPr>
        <a:xfrm>
          <a:off x="12814300" y="16464711"/>
          <a:ext cx="889000" cy="2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38883</xdr:rowOff>
    </xdr:from>
    <xdr:to>
      <xdr:col>85</xdr:col>
      <xdr:colOff>177800</xdr:colOff>
      <xdr:row>96</xdr:row>
      <xdr:rowOff>140483</xdr:rowOff>
    </xdr:to>
    <xdr:sp macro="" textlink="">
      <xdr:nvSpPr>
        <xdr:cNvPr id="694" name="楕円 693"/>
        <xdr:cNvSpPr/>
      </xdr:nvSpPr>
      <xdr:spPr>
        <a:xfrm>
          <a:off x="162687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61760</xdr:rowOff>
    </xdr:from>
    <xdr:ext cx="469744" cy="259045"/>
    <xdr:sp macro="" textlink="">
      <xdr:nvSpPr>
        <xdr:cNvPr id="695" name="積立金該当値テキスト"/>
        <xdr:cNvSpPr txBox="1"/>
      </xdr:nvSpPr>
      <xdr:spPr>
        <a:xfrm>
          <a:off x="16370300" y="163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46152</xdr:rowOff>
    </xdr:from>
    <xdr:to>
      <xdr:col>81</xdr:col>
      <xdr:colOff>101600</xdr:colOff>
      <xdr:row>97</xdr:row>
      <xdr:rowOff>147752</xdr:rowOff>
    </xdr:to>
    <xdr:sp macro="" textlink="">
      <xdr:nvSpPr>
        <xdr:cNvPr id="696" name="楕円 695"/>
        <xdr:cNvSpPr/>
      </xdr:nvSpPr>
      <xdr:spPr>
        <a:xfrm>
          <a:off x="15430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138879</xdr:rowOff>
    </xdr:from>
    <xdr:ext cx="469744" cy="259045"/>
    <xdr:sp macro="" textlink="">
      <xdr:nvSpPr>
        <xdr:cNvPr id="697" name="テキスト ボックス 696"/>
        <xdr:cNvSpPr txBox="1"/>
      </xdr:nvSpPr>
      <xdr:spPr>
        <a:xfrm>
          <a:off x="15246428"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58999</xdr:rowOff>
    </xdr:from>
    <xdr:to>
      <xdr:col>76</xdr:col>
      <xdr:colOff>165100</xdr:colOff>
      <xdr:row>97</xdr:row>
      <xdr:rowOff>160599</xdr:rowOff>
    </xdr:to>
    <xdr:sp macro="" textlink="">
      <xdr:nvSpPr>
        <xdr:cNvPr id="698" name="楕円 697"/>
        <xdr:cNvSpPr/>
      </xdr:nvSpPr>
      <xdr:spPr>
        <a:xfrm>
          <a:off x="14541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151726</xdr:rowOff>
    </xdr:from>
    <xdr:ext cx="469744" cy="259045"/>
    <xdr:sp macro="" textlink="">
      <xdr:nvSpPr>
        <xdr:cNvPr id="699" name="テキスト ボックス 698"/>
        <xdr:cNvSpPr txBox="1"/>
      </xdr:nvSpPr>
      <xdr:spPr>
        <a:xfrm>
          <a:off x="14357428"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58313</xdr:rowOff>
    </xdr:from>
    <xdr:to>
      <xdr:col>72</xdr:col>
      <xdr:colOff>38100</xdr:colOff>
      <xdr:row>97</xdr:row>
      <xdr:rowOff>159913</xdr:rowOff>
    </xdr:to>
    <xdr:sp macro="" textlink="">
      <xdr:nvSpPr>
        <xdr:cNvPr id="700" name="楕円 699"/>
        <xdr:cNvSpPr/>
      </xdr:nvSpPr>
      <xdr:spPr>
        <a:xfrm>
          <a:off x="13652500" y="1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151040</xdr:rowOff>
    </xdr:from>
    <xdr:ext cx="469744" cy="259045"/>
    <xdr:sp macro="" textlink="">
      <xdr:nvSpPr>
        <xdr:cNvPr id="701" name="テキスト ボックス 700"/>
        <xdr:cNvSpPr txBox="1"/>
      </xdr:nvSpPr>
      <xdr:spPr>
        <a:xfrm>
          <a:off x="13468428" y="167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126161</xdr:rowOff>
    </xdr:from>
    <xdr:to>
      <xdr:col>67</xdr:col>
      <xdr:colOff>101600</xdr:colOff>
      <xdr:row>96</xdr:row>
      <xdr:rowOff>56311</xdr:rowOff>
    </xdr:to>
    <xdr:sp macro="" textlink="">
      <xdr:nvSpPr>
        <xdr:cNvPr id="702" name="楕円 701"/>
        <xdr:cNvSpPr/>
      </xdr:nvSpPr>
      <xdr:spPr>
        <a:xfrm>
          <a:off x="12763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72838</xdr:rowOff>
    </xdr:from>
    <xdr:ext cx="534377" cy="259045"/>
    <xdr:sp macro="" textlink="">
      <xdr:nvSpPr>
        <xdr:cNvPr id="703" name="テキスト ボックス 702"/>
        <xdr:cNvSpPr txBox="1"/>
      </xdr:nvSpPr>
      <xdr:spPr>
        <a:xfrm>
          <a:off x="12547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45593</xdr:rowOff>
    </xdr:from>
    <xdr:to>
      <xdr:col>116</xdr:col>
      <xdr:colOff>63500</xdr:colOff>
      <xdr:row>38</xdr:row>
      <xdr:rowOff>145034</xdr:rowOff>
    </xdr:to>
    <xdr:cxnSp macro="">
      <xdr:nvCxnSpPr>
        <xdr:cNvPr id="732" name="直線コネクタ 731"/>
        <xdr:cNvCxnSpPr/>
      </xdr:nvCxnSpPr>
      <xdr:spPr>
        <a:xfrm flipV="1">
          <a:off x="21323300" y="6560693"/>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124206</xdr:rowOff>
    </xdr:from>
    <xdr:to>
      <xdr:col>111</xdr:col>
      <xdr:colOff>177800</xdr:colOff>
      <xdr:row>38</xdr:row>
      <xdr:rowOff>145034</xdr:rowOff>
    </xdr:to>
    <xdr:cxnSp macro="">
      <xdr:nvCxnSpPr>
        <xdr:cNvPr id="735" name="直線コネクタ 734"/>
        <xdr:cNvCxnSpPr/>
      </xdr:nvCxnSpPr>
      <xdr:spPr>
        <a:xfrm>
          <a:off x="20434300" y="663930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124206</xdr:rowOff>
    </xdr:from>
    <xdr:to>
      <xdr:col>107</xdr:col>
      <xdr:colOff>50800</xdr:colOff>
      <xdr:row>38</xdr:row>
      <xdr:rowOff>125095</xdr:rowOff>
    </xdr:to>
    <xdr:cxnSp macro="">
      <xdr:nvCxnSpPr>
        <xdr:cNvPr id="738" name="直線コネクタ 737"/>
        <xdr:cNvCxnSpPr/>
      </xdr:nvCxnSpPr>
      <xdr:spPr>
        <a:xfrm flipV="1">
          <a:off x="19545300" y="663930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123571</xdr:rowOff>
    </xdr:from>
    <xdr:to>
      <xdr:col>102</xdr:col>
      <xdr:colOff>114300</xdr:colOff>
      <xdr:row>38</xdr:row>
      <xdr:rowOff>125095</xdr:rowOff>
    </xdr:to>
    <xdr:cxnSp macro="">
      <xdr:nvCxnSpPr>
        <xdr:cNvPr id="741" name="直線コネクタ 740"/>
        <xdr:cNvCxnSpPr/>
      </xdr:nvCxnSpPr>
      <xdr:spPr>
        <a:xfrm>
          <a:off x="18656300" y="66386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166243</xdr:rowOff>
    </xdr:from>
    <xdr:to>
      <xdr:col>116</xdr:col>
      <xdr:colOff>114300</xdr:colOff>
      <xdr:row>38</xdr:row>
      <xdr:rowOff>96393</xdr:rowOff>
    </xdr:to>
    <xdr:sp macro="" textlink="">
      <xdr:nvSpPr>
        <xdr:cNvPr id="751" name="楕円 750"/>
        <xdr:cNvSpPr/>
      </xdr:nvSpPr>
      <xdr:spPr>
        <a:xfrm>
          <a:off x="221107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144670</xdr:rowOff>
    </xdr:from>
    <xdr:ext cx="469744" cy="259045"/>
    <xdr:sp macro="" textlink="">
      <xdr:nvSpPr>
        <xdr:cNvPr id="752" name="投資及び出資金該当値テキスト"/>
        <xdr:cNvSpPr txBox="1"/>
      </xdr:nvSpPr>
      <xdr:spPr>
        <a:xfrm>
          <a:off x="22212300" y="64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94234</xdr:rowOff>
    </xdr:from>
    <xdr:to>
      <xdr:col>112</xdr:col>
      <xdr:colOff>38100</xdr:colOff>
      <xdr:row>39</xdr:row>
      <xdr:rowOff>24384</xdr:rowOff>
    </xdr:to>
    <xdr:sp macro="" textlink="">
      <xdr:nvSpPr>
        <xdr:cNvPr id="753" name="楕円 752"/>
        <xdr:cNvSpPr/>
      </xdr:nvSpPr>
      <xdr:spPr>
        <a:xfrm>
          <a:off x="21272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15511</xdr:rowOff>
    </xdr:from>
    <xdr:ext cx="378565" cy="259045"/>
    <xdr:sp macro="" textlink="">
      <xdr:nvSpPr>
        <xdr:cNvPr id="754" name="テキスト ボックス 753"/>
        <xdr:cNvSpPr txBox="1"/>
      </xdr:nvSpPr>
      <xdr:spPr>
        <a:xfrm>
          <a:off x="21134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73406</xdr:rowOff>
    </xdr:from>
    <xdr:to>
      <xdr:col>107</xdr:col>
      <xdr:colOff>101600</xdr:colOff>
      <xdr:row>39</xdr:row>
      <xdr:rowOff>3556</xdr:rowOff>
    </xdr:to>
    <xdr:sp macro="" textlink="">
      <xdr:nvSpPr>
        <xdr:cNvPr id="755" name="楕円 754"/>
        <xdr:cNvSpPr/>
      </xdr:nvSpPr>
      <xdr:spPr>
        <a:xfrm>
          <a:off x="2038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166133</xdr:rowOff>
    </xdr:from>
    <xdr:ext cx="378565" cy="259045"/>
    <xdr:sp macro="" textlink="">
      <xdr:nvSpPr>
        <xdr:cNvPr id="756" name="テキスト ボックス 755"/>
        <xdr:cNvSpPr txBox="1"/>
      </xdr:nvSpPr>
      <xdr:spPr>
        <a:xfrm>
          <a:off x="20245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74295</xdr:rowOff>
    </xdr:from>
    <xdr:to>
      <xdr:col>102</xdr:col>
      <xdr:colOff>165100</xdr:colOff>
      <xdr:row>39</xdr:row>
      <xdr:rowOff>4445</xdr:rowOff>
    </xdr:to>
    <xdr:sp macro="" textlink="">
      <xdr:nvSpPr>
        <xdr:cNvPr id="757" name="楕円 756"/>
        <xdr:cNvSpPr/>
      </xdr:nvSpPr>
      <xdr:spPr>
        <a:xfrm>
          <a:off x="1949450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167022</xdr:rowOff>
    </xdr:from>
    <xdr:ext cx="378565" cy="259045"/>
    <xdr:sp macro="" textlink="">
      <xdr:nvSpPr>
        <xdr:cNvPr id="758" name="テキスト ボックス 757"/>
        <xdr:cNvSpPr txBox="1"/>
      </xdr:nvSpPr>
      <xdr:spPr>
        <a:xfrm>
          <a:off x="19356017" y="6682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72771</xdr:rowOff>
    </xdr:from>
    <xdr:to>
      <xdr:col>98</xdr:col>
      <xdr:colOff>38100</xdr:colOff>
      <xdr:row>39</xdr:row>
      <xdr:rowOff>2921</xdr:rowOff>
    </xdr:to>
    <xdr:sp macro="" textlink="">
      <xdr:nvSpPr>
        <xdr:cNvPr id="759" name="楕円 758"/>
        <xdr:cNvSpPr/>
      </xdr:nvSpPr>
      <xdr:spPr>
        <a:xfrm>
          <a:off x="18605500" y="65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165498</xdr:rowOff>
    </xdr:from>
    <xdr:ext cx="378565" cy="259045"/>
    <xdr:sp macro="" textlink="">
      <xdr:nvSpPr>
        <xdr:cNvPr id="760" name="テキスト ボックス 759"/>
        <xdr:cNvSpPr txBox="1"/>
      </xdr:nvSpPr>
      <xdr:spPr>
        <a:xfrm>
          <a:off x="18467017" y="6680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141377</xdr:rowOff>
    </xdr:from>
    <xdr:to>
      <xdr:col>116</xdr:col>
      <xdr:colOff>63500</xdr:colOff>
      <xdr:row>57</xdr:row>
      <xdr:rowOff>54280</xdr:rowOff>
    </xdr:to>
    <xdr:cxnSp macro="">
      <xdr:nvCxnSpPr>
        <xdr:cNvPr id="789" name="直線コネクタ 788"/>
        <xdr:cNvCxnSpPr/>
      </xdr:nvCxnSpPr>
      <xdr:spPr>
        <a:xfrm flipV="1">
          <a:off x="21323300" y="9742577"/>
          <a:ext cx="8382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0"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34963</xdr:rowOff>
    </xdr:from>
    <xdr:to>
      <xdr:col>111</xdr:col>
      <xdr:colOff>177800</xdr:colOff>
      <xdr:row>57</xdr:row>
      <xdr:rowOff>54280</xdr:rowOff>
    </xdr:to>
    <xdr:cxnSp macro="">
      <xdr:nvCxnSpPr>
        <xdr:cNvPr id="792" name="直線コネクタ 791"/>
        <xdr:cNvCxnSpPr/>
      </xdr:nvCxnSpPr>
      <xdr:spPr>
        <a:xfrm>
          <a:off x="20434300" y="9636163"/>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4" name="テキスト ボックス 793"/>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34963</xdr:rowOff>
    </xdr:from>
    <xdr:to>
      <xdr:col>107</xdr:col>
      <xdr:colOff>50800</xdr:colOff>
      <xdr:row>56</xdr:row>
      <xdr:rowOff>67501</xdr:rowOff>
    </xdr:to>
    <xdr:cxnSp macro="">
      <xdr:nvCxnSpPr>
        <xdr:cNvPr id="795" name="直線コネクタ 794"/>
        <xdr:cNvCxnSpPr/>
      </xdr:nvCxnSpPr>
      <xdr:spPr>
        <a:xfrm flipV="1">
          <a:off x="19545300" y="9636163"/>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64453</xdr:rowOff>
    </xdr:from>
    <xdr:to>
      <xdr:col>102</xdr:col>
      <xdr:colOff>114300</xdr:colOff>
      <xdr:row>56</xdr:row>
      <xdr:rowOff>67501</xdr:rowOff>
    </xdr:to>
    <xdr:cxnSp macro="">
      <xdr:nvCxnSpPr>
        <xdr:cNvPr id="798" name="直線コネクタ 797"/>
        <xdr:cNvCxnSpPr/>
      </xdr:nvCxnSpPr>
      <xdr:spPr>
        <a:xfrm>
          <a:off x="18656300" y="96656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90577</xdr:rowOff>
    </xdr:from>
    <xdr:to>
      <xdr:col>116</xdr:col>
      <xdr:colOff>114300</xdr:colOff>
      <xdr:row>57</xdr:row>
      <xdr:rowOff>20727</xdr:rowOff>
    </xdr:to>
    <xdr:sp macro="" textlink="">
      <xdr:nvSpPr>
        <xdr:cNvPr id="808" name="楕円 807"/>
        <xdr:cNvSpPr/>
      </xdr:nvSpPr>
      <xdr:spPr>
        <a:xfrm>
          <a:off x="221107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113454</xdr:rowOff>
    </xdr:from>
    <xdr:ext cx="534377" cy="259045"/>
    <xdr:sp macro="" textlink="">
      <xdr:nvSpPr>
        <xdr:cNvPr id="809" name="貸付金該当値テキスト"/>
        <xdr:cNvSpPr txBox="1"/>
      </xdr:nvSpPr>
      <xdr:spPr>
        <a:xfrm>
          <a:off x="22212300" y="95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3480</xdr:rowOff>
    </xdr:from>
    <xdr:to>
      <xdr:col>112</xdr:col>
      <xdr:colOff>38100</xdr:colOff>
      <xdr:row>57</xdr:row>
      <xdr:rowOff>105080</xdr:rowOff>
    </xdr:to>
    <xdr:sp macro="" textlink="">
      <xdr:nvSpPr>
        <xdr:cNvPr id="810" name="楕円 809"/>
        <xdr:cNvSpPr/>
      </xdr:nvSpPr>
      <xdr:spPr>
        <a:xfrm>
          <a:off x="21272500" y="97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121607</xdr:rowOff>
    </xdr:from>
    <xdr:ext cx="469744" cy="259045"/>
    <xdr:sp macro="" textlink="">
      <xdr:nvSpPr>
        <xdr:cNvPr id="811" name="テキスト ボックス 810"/>
        <xdr:cNvSpPr txBox="1"/>
      </xdr:nvSpPr>
      <xdr:spPr>
        <a:xfrm>
          <a:off x="21088428" y="95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155613</xdr:rowOff>
    </xdr:from>
    <xdr:to>
      <xdr:col>107</xdr:col>
      <xdr:colOff>101600</xdr:colOff>
      <xdr:row>56</xdr:row>
      <xdr:rowOff>85763</xdr:rowOff>
    </xdr:to>
    <xdr:sp macro="" textlink="">
      <xdr:nvSpPr>
        <xdr:cNvPr id="812" name="楕円 811"/>
        <xdr:cNvSpPr/>
      </xdr:nvSpPr>
      <xdr:spPr>
        <a:xfrm>
          <a:off x="20383500" y="95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102290</xdr:rowOff>
    </xdr:from>
    <xdr:ext cx="534377" cy="259045"/>
    <xdr:sp macro="" textlink="">
      <xdr:nvSpPr>
        <xdr:cNvPr id="813" name="テキスト ボックス 812"/>
        <xdr:cNvSpPr txBox="1"/>
      </xdr:nvSpPr>
      <xdr:spPr>
        <a:xfrm>
          <a:off x="20167111" y="93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16701</xdr:rowOff>
    </xdr:from>
    <xdr:to>
      <xdr:col>102</xdr:col>
      <xdr:colOff>165100</xdr:colOff>
      <xdr:row>56</xdr:row>
      <xdr:rowOff>118301</xdr:rowOff>
    </xdr:to>
    <xdr:sp macro="" textlink="">
      <xdr:nvSpPr>
        <xdr:cNvPr id="814" name="楕円 813"/>
        <xdr:cNvSpPr/>
      </xdr:nvSpPr>
      <xdr:spPr>
        <a:xfrm>
          <a:off x="19494500" y="96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134828</xdr:rowOff>
    </xdr:from>
    <xdr:ext cx="534377" cy="259045"/>
    <xdr:sp macro="" textlink="">
      <xdr:nvSpPr>
        <xdr:cNvPr id="815" name="テキスト ボックス 814"/>
        <xdr:cNvSpPr txBox="1"/>
      </xdr:nvSpPr>
      <xdr:spPr>
        <a:xfrm>
          <a:off x="19278111" y="939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13653</xdr:rowOff>
    </xdr:from>
    <xdr:to>
      <xdr:col>98</xdr:col>
      <xdr:colOff>38100</xdr:colOff>
      <xdr:row>56</xdr:row>
      <xdr:rowOff>115253</xdr:rowOff>
    </xdr:to>
    <xdr:sp macro="" textlink="">
      <xdr:nvSpPr>
        <xdr:cNvPr id="816" name="楕円 815"/>
        <xdr:cNvSpPr/>
      </xdr:nvSpPr>
      <xdr:spPr>
        <a:xfrm>
          <a:off x="18605500" y="96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131780</xdr:rowOff>
    </xdr:from>
    <xdr:ext cx="534377" cy="259045"/>
    <xdr:sp macro="" textlink="">
      <xdr:nvSpPr>
        <xdr:cNvPr id="817" name="テキスト ボックス 816"/>
        <xdr:cNvSpPr txBox="1"/>
      </xdr:nvSpPr>
      <xdr:spPr>
        <a:xfrm>
          <a:off x="18389111" y="93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4924</xdr:rowOff>
    </xdr:from>
    <xdr:to>
      <xdr:col>116</xdr:col>
      <xdr:colOff>63500</xdr:colOff>
      <xdr:row>74</xdr:row>
      <xdr:rowOff>33466</xdr:rowOff>
    </xdr:to>
    <xdr:cxnSp macro="">
      <xdr:nvCxnSpPr>
        <xdr:cNvPr id="849" name="直線コネクタ 848"/>
        <xdr:cNvCxnSpPr/>
      </xdr:nvCxnSpPr>
      <xdr:spPr>
        <a:xfrm flipV="1">
          <a:off x="21323300" y="12692224"/>
          <a:ext cx="8382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33466</xdr:rowOff>
    </xdr:from>
    <xdr:to>
      <xdr:col>111</xdr:col>
      <xdr:colOff>177800</xdr:colOff>
      <xdr:row>74</xdr:row>
      <xdr:rowOff>67430</xdr:rowOff>
    </xdr:to>
    <xdr:cxnSp macro="">
      <xdr:nvCxnSpPr>
        <xdr:cNvPr id="852" name="直線コネクタ 851"/>
        <xdr:cNvCxnSpPr/>
      </xdr:nvCxnSpPr>
      <xdr:spPr>
        <a:xfrm flipV="1">
          <a:off x="20434300" y="12720766"/>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67430</xdr:rowOff>
    </xdr:from>
    <xdr:to>
      <xdr:col>107</xdr:col>
      <xdr:colOff>50800</xdr:colOff>
      <xdr:row>74</xdr:row>
      <xdr:rowOff>93294</xdr:rowOff>
    </xdr:to>
    <xdr:cxnSp macro="">
      <xdr:nvCxnSpPr>
        <xdr:cNvPr id="855" name="直線コネクタ 854"/>
        <xdr:cNvCxnSpPr/>
      </xdr:nvCxnSpPr>
      <xdr:spPr>
        <a:xfrm flipV="1">
          <a:off x="19545300" y="12754730"/>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93294</xdr:rowOff>
    </xdr:from>
    <xdr:to>
      <xdr:col>102</xdr:col>
      <xdr:colOff>114300</xdr:colOff>
      <xdr:row>75</xdr:row>
      <xdr:rowOff>66646</xdr:rowOff>
    </xdr:to>
    <xdr:cxnSp macro="">
      <xdr:nvCxnSpPr>
        <xdr:cNvPr id="858" name="直線コネクタ 857"/>
        <xdr:cNvCxnSpPr/>
      </xdr:nvCxnSpPr>
      <xdr:spPr>
        <a:xfrm flipV="1">
          <a:off x="18656300" y="12780594"/>
          <a:ext cx="889000" cy="1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39047</xdr:rowOff>
    </xdr:from>
    <xdr:ext cx="534377" cy="259045"/>
    <xdr:sp macro="" textlink="">
      <xdr:nvSpPr>
        <xdr:cNvPr id="860" name="テキスト ボックス 859"/>
        <xdr:cNvSpPr txBox="1"/>
      </xdr:nvSpPr>
      <xdr:spPr>
        <a:xfrm>
          <a:off x="19278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70234</xdr:rowOff>
    </xdr:from>
    <xdr:ext cx="534377" cy="259045"/>
    <xdr:sp macro="" textlink="">
      <xdr:nvSpPr>
        <xdr:cNvPr id="862" name="テキスト ボックス 861"/>
        <xdr:cNvSpPr txBox="1"/>
      </xdr:nvSpPr>
      <xdr:spPr>
        <a:xfrm>
          <a:off x="18389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125574</xdr:rowOff>
    </xdr:from>
    <xdr:to>
      <xdr:col>116</xdr:col>
      <xdr:colOff>114300</xdr:colOff>
      <xdr:row>74</xdr:row>
      <xdr:rowOff>55724</xdr:rowOff>
    </xdr:to>
    <xdr:sp macro="" textlink="">
      <xdr:nvSpPr>
        <xdr:cNvPr id="868" name="楕円 867"/>
        <xdr:cNvSpPr/>
      </xdr:nvSpPr>
      <xdr:spPr>
        <a:xfrm>
          <a:off x="22110700" y="1264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148451</xdr:rowOff>
    </xdr:from>
    <xdr:ext cx="534377" cy="259045"/>
    <xdr:sp macro="" textlink="">
      <xdr:nvSpPr>
        <xdr:cNvPr id="869" name="繰出金該当値テキスト"/>
        <xdr:cNvSpPr txBox="1"/>
      </xdr:nvSpPr>
      <xdr:spPr>
        <a:xfrm>
          <a:off x="22212300" y="124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154116</xdr:rowOff>
    </xdr:from>
    <xdr:to>
      <xdr:col>112</xdr:col>
      <xdr:colOff>38100</xdr:colOff>
      <xdr:row>74</xdr:row>
      <xdr:rowOff>84266</xdr:rowOff>
    </xdr:to>
    <xdr:sp macro="" textlink="">
      <xdr:nvSpPr>
        <xdr:cNvPr id="870" name="楕円 869"/>
        <xdr:cNvSpPr/>
      </xdr:nvSpPr>
      <xdr:spPr>
        <a:xfrm>
          <a:off x="212725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100793</xdr:rowOff>
    </xdr:from>
    <xdr:ext cx="534377" cy="259045"/>
    <xdr:sp macro="" textlink="">
      <xdr:nvSpPr>
        <xdr:cNvPr id="871" name="テキスト ボックス 870"/>
        <xdr:cNvSpPr txBox="1"/>
      </xdr:nvSpPr>
      <xdr:spPr>
        <a:xfrm>
          <a:off x="21056111" y="124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16630</xdr:rowOff>
    </xdr:from>
    <xdr:to>
      <xdr:col>107</xdr:col>
      <xdr:colOff>101600</xdr:colOff>
      <xdr:row>74</xdr:row>
      <xdr:rowOff>118230</xdr:rowOff>
    </xdr:to>
    <xdr:sp macro="" textlink="">
      <xdr:nvSpPr>
        <xdr:cNvPr id="872" name="楕円 871"/>
        <xdr:cNvSpPr/>
      </xdr:nvSpPr>
      <xdr:spPr>
        <a:xfrm>
          <a:off x="20383500" y="12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134757</xdr:rowOff>
    </xdr:from>
    <xdr:ext cx="534377" cy="259045"/>
    <xdr:sp macro="" textlink="">
      <xdr:nvSpPr>
        <xdr:cNvPr id="873" name="テキスト ボックス 872"/>
        <xdr:cNvSpPr txBox="1"/>
      </xdr:nvSpPr>
      <xdr:spPr>
        <a:xfrm>
          <a:off x="20167111" y="124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42494</xdr:rowOff>
    </xdr:from>
    <xdr:to>
      <xdr:col>102</xdr:col>
      <xdr:colOff>165100</xdr:colOff>
      <xdr:row>74</xdr:row>
      <xdr:rowOff>144094</xdr:rowOff>
    </xdr:to>
    <xdr:sp macro="" textlink="">
      <xdr:nvSpPr>
        <xdr:cNvPr id="874" name="楕円 873"/>
        <xdr:cNvSpPr/>
      </xdr:nvSpPr>
      <xdr:spPr>
        <a:xfrm>
          <a:off x="19494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160621</xdr:rowOff>
    </xdr:from>
    <xdr:ext cx="534377" cy="259045"/>
    <xdr:sp macro="" textlink="">
      <xdr:nvSpPr>
        <xdr:cNvPr id="875" name="テキスト ボックス 874"/>
        <xdr:cNvSpPr txBox="1"/>
      </xdr:nvSpPr>
      <xdr:spPr>
        <a:xfrm>
          <a:off x="19278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15846</xdr:rowOff>
    </xdr:from>
    <xdr:to>
      <xdr:col>98</xdr:col>
      <xdr:colOff>38100</xdr:colOff>
      <xdr:row>75</xdr:row>
      <xdr:rowOff>117446</xdr:rowOff>
    </xdr:to>
    <xdr:sp macro="" textlink="">
      <xdr:nvSpPr>
        <xdr:cNvPr id="876" name="楕円 875"/>
        <xdr:cNvSpPr/>
      </xdr:nvSpPr>
      <xdr:spPr>
        <a:xfrm>
          <a:off x="18605500" y="12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133973</xdr:rowOff>
    </xdr:from>
    <xdr:ext cx="534377" cy="259045"/>
    <xdr:sp macro="" textlink="">
      <xdr:nvSpPr>
        <xdr:cNvPr id="877" name="テキスト ボックス 876"/>
        <xdr:cNvSpPr txBox="1"/>
      </xdr:nvSpPr>
      <xdr:spPr>
        <a:xfrm>
          <a:off x="18389111" y="126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人件費は、退職者数が昨年度を下回ったことに伴う退職手当の減等により減少し、住民一人当たりの人件費も</a:t>
          </a:r>
          <a:r>
            <a:rPr kumimoji="1" lang="en-US" altLang="ja-JP" sz="1300">
              <a:latin typeface="ＭＳ Ｐゴシック" panose="020B0600070205080204" pitchFamily="50" charset="-128"/>
              <a:ea typeface="ＭＳ Ｐゴシック" panose="020B0600070205080204" pitchFamily="50" charset="-128"/>
            </a:rPr>
            <a:t>1,521</a:t>
          </a:r>
          <a:r>
            <a:rPr kumimoji="1" lang="ja-JP" altLang="en-US" sz="1300">
              <a:latin typeface="ＭＳ Ｐゴシック" panose="020B0600070205080204" pitchFamily="50" charset="-128"/>
              <a:ea typeface="ＭＳ Ｐゴシック" panose="020B0600070205080204" pitchFamily="50" charset="-128"/>
            </a:rPr>
            <a:t>円の減となった。しかし、類似団体と比較すると住民一人当たりの人件費は平均より</a:t>
          </a:r>
          <a:r>
            <a:rPr kumimoji="1" lang="en-US" altLang="ja-JP" sz="1300">
              <a:latin typeface="ＭＳ Ｐゴシック" panose="020B0600070205080204" pitchFamily="50" charset="-128"/>
              <a:ea typeface="ＭＳ Ｐゴシック" panose="020B0600070205080204" pitchFamily="50" charset="-128"/>
            </a:rPr>
            <a:t>21,533</a:t>
          </a:r>
          <a:r>
            <a:rPr kumimoji="1" lang="ja-JP" altLang="en-US" sz="1300">
              <a:latin typeface="ＭＳ Ｐゴシック" panose="020B0600070205080204" pitchFamily="50" charset="-128"/>
              <a:ea typeface="ＭＳ Ｐゴシック" panose="020B0600070205080204" pitchFamily="50" charset="-128"/>
            </a:rPr>
            <a:t>円高いため、今後も定員管理計画のもと民間委託等の推進、再任用職員などの活用、給与水準の適正化に努める。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普通建設事業費は土地開発公社の解散に伴う用地取得等により、住民一人当たりの普通建設事業費は</a:t>
          </a:r>
          <a:r>
            <a:rPr kumimoji="1" lang="en-US" altLang="ja-JP" sz="1300">
              <a:latin typeface="ＭＳ Ｐゴシック" panose="020B0600070205080204" pitchFamily="50" charset="-128"/>
              <a:ea typeface="ＭＳ Ｐゴシック" panose="020B0600070205080204" pitchFamily="50" charset="-128"/>
            </a:rPr>
            <a:t>22,369</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住民一人当たりの公債費は</a:t>
          </a:r>
          <a:r>
            <a:rPr kumimoji="1" lang="en-US" altLang="ja-JP" sz="1300">
              <a:latin typeface="ＭＳ Ｐゴシック" panose="020B0600070205080204" pitchFamily="50" charset="-128"/>
              <a:ea typeface="ＭＳ Ｐゴシック" panose="020B0600070205080204" pitchFamily="50" charset="-128"/>
            </a:rPr>
            <a:t>60,743</a:t>
          </a:r>
          <a:r>
            <a:rPr kumimoji="1" lang="ja-JP" altLang="en-US" sz="1300">
              <a:latin typeface="ＭＳ Ｐゴシック" panose="020B0600070205080204" pitchFamily="50" charset="-128"/>
              <a:ea typeface="ＭＳ Ｐゴシック" panose="020B0600070205080204" pitchFamily="50" charset="-128"/>
            </a:rPr>
            <a:t>円と類似団体中最も高額となっているため、今後もより一層プライマリーバランスに配慮した予算編成を行い、公債費の抑制に努める。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300">
              <a:latin typeface="ＭＳ Ｐゴシック" panose="020B0600070205080204" pitchFamily="50" charset="-128"/>
              <a:ea typeface="ＭＳ Ｐゴシック" panose="020B0600070205080204" pitchFamily="50" charset="-128"/>
            </a:rPr>
            <a:t>49,127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円となっており、類似団体と比較しても平均より</a:t>
          </a:r>
          <a:r>
            <a:rPr kumimoji="1" lang="en-US" altLang="ja-JP" sz="1300">
              <a:latin typeface="ＭＳ Ｐゴシック" panose="020B0600070205080204" pitchFamily="50" charset="-128"/>
              <a:ea typeface="ＭＳ Ｐゴシック" panose="020B0600070205080204" pitchFamily="50" charset="-128"/>
            </a:rPr>
            <a:t>12,660</a:t>
          </a:r>
          <a:r>
            <a:rPr kumimoji="1" lang="ja-JP" altLang="en-US" sz="1300">
              <a:latin typeface="ＭＳ Ｐゴシック" panose="020B0600070205080204" pitchFamily="50" charset="-128"/>
              <a:ea typeface="ＭＳ Ｐゴシック" panose="020B0600070205080204" pitchFamily="50" charset="-128"/>
            </a:rPr>
            <a:t>円高くなっている。繰出金は平成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上昇傾向にあり、これは主に国民健康保険特別会計、介護保険特別会計、後期高齢者医療特別会計への繰出金が増加したことによるものである。本市では、類似団体と比較しても高齢化率が高く、今後もより進展することが見込まれることから、予防事業等を通じて給付費の抑制を図るなど、繰出金の増加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266,429
262,264
716.10
127,625,998
125,022,972
2,143,121
66,481,626
155,319,477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33</xdr:row>
      <xdr:rowOff>73842</xdr:rowOff>
    </xdr:to>
    <xdr:cxnSp macro="">
      <xdr:nvCxnSpPr>
        <xdr:cNvPr id="63" name="直線コネクタ 62"/>
        <xdr:cNvCxnSpPr/>
      </xdr:nvCxnSpPr>
      <xdr:spPr>
        <a:xfrm>
          <a:off x="3797300" y="572516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64589</xdr:rowOff>
    </xdr:from>
    <xdr:to>
      <xdr:col>19</xdr:col>
      <xdr:colOff>177800</xdr:colOff>
      <xdr:row>33</xdr:row>
      <xdr:rowOff>67310</xdr:rowOff>
    </xdr:to>
    <xdr:cxnSp macro="">
      <xdr:nvCxnSpPr>
        <xdr:cNvPr id="66" name="直線コネクタ 65"/>
        <xdr:cNvCxnSpPr/>
      </xdr:nvCxnSpPr>
      <xdr:spPr>
        <a:xfrm>
          <a:off x="2908300" y="555098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18324</xdr:rowOff>
    </xdr:to>
    <xdr:cxnSp macro="">
      <xdr:nvCxnSpPr>
        <xdr:cNvPr id="69" name="直線コネクタ 68"/>
        <xdr:cNvCxnSpPr/>
      </xdr:nvCxnSpPr>
      <xdr:spPr>
        <a:xfrm flipV="1">
          <a:off x="2019300" y="5550989"/>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18324</xdr:rowOff>
    </xdr:from>
    <xdr:to>
      <xdr:col>10</xdr:col>
      <xdr:colOff>114300</xdr:colOff>
      <xdr:row>33</xdr:row>
      <xdr:rowOff>97790</xdr:rowOff>
    </xdr:to>
    <xdr:cxnSp macro="">
      <xdr:nvCxnSpPr>
        <xdr:cNvPr id="72" name="直線コネクタ 71"/>
        <xdr:cNvCxnSpPr/>
      </xdr:nvCxnSpPr>
      <xdr:spPr>
        <a:xfrm flipV="1">
          <a:off x="1130300" y="5676174"/>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23042</xdr:rowOff>
    </xdr:from>
    <xdr:to>
      <xdr:col>24</xdr:col>
      <xdr:colOff>114300</xdr:colOff>
      <xdr:row>33</xdr:row>
      <xdr:rowOff>124642</xdr:rowOff>
    </xdr:to>
    <xdr:sp macro="" textlink="">
      <xdr:nvSpPr>
        <xdr:cNvPr id="82" name="楕円 81"/>
        <xdr:cNvSpPr/>
      </xdr:nvSpPr>
      <xdr:spPr>
        <a:xfrm>
          <a:off x="45847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45919</xdr:rowOff>
    </xdr:from>
    <xdr:ext cx="469744" cy="259045"/>
    <xdr:sp macro="" textlink="">
      <xdr:nvSpPr>
        <xdr:cNvPr id="83" name="議会費該当値テキスト"/>
        <xdr:cNvSpPr txBox="1"/>
      </xdr:nvSpPr>
      <xdr:spPr>
        <a:xfrm>
          <a:off x="4686300" y="553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16510</xdr:rowOff>
    </xdr:from>
    <xdr:to>
      <xdr:col>20</xdr:col>
      <xdr:colOff>38100</xdr:colOff>
      <xdr:row>33</xdr:row>
      <xdr:rowOff>118110</xdr:rowOff>
    </xdr:to>
    <xdr:sp macro="" textlink="">
      <xdr:nvSpPr>
        <xdr:cNvPr id="84" name="楕円 83"/>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134637</xdr:rowOff>
    </xdr:from>
    <xdr:ext cx="469744" cy="259045"/>
    <xdr:sp macro="" textlink="">
      <xdr:nvSpPr>
        <xdr:cNvPr id="85" name="テキスト ボックス 84"/>
        <xdr:cNvSpPr txBox="1"/>
      </xdr:nvSpPr>
      <xdr:spPr>
        <a:xfrm>
          <a:off x="3562428" y="54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13789</xdr:rowOff>
    </xdr:from>
    <xdr:to>
      <xdr:col>15</xdr:col>
      <xdr:colOff>101600</xdr:colOff>
      <xdr:row>32</xdr:row>
      <xdr:rowOff>115389</xdr:rowOff>
    </xdr:to>
    <xdr:sp macro="" textlink="">
      <xdr:nvSpPr>
        <xdr:cNvPr id="86" name="楕円 85"/>
        <xdr:cNvSpPr/>
      </xdr:nvSpPr>
      <xdr:spPr>
        <a:xfrm>
          <a:off x="2857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131916</xdr:rowOff>
    </xdr:from>
    <xdr:ext cx="469744" cy="259045"/>
    <xdr:sp macro="" textlink="">
      <xdr:nvSpPr>
        <xdr:cNvPr id="87" name="テキスト ボックス 86"/>
        <xdr:cNvSpPr txBox="1"/>
      </xdr:nvSpPr>
      <xdr:spPr>
        <a:xfrm>
          <a:off x="2673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138974</xdr:rowOff>
    </xdr:from>
    <xdr:to>
      <xdr:col>10</xdr:col>
      <xdr:colOff>165100</xdr:colOff>
      <xdr:row>33</xdr:row>
      <xdr:rowOff>69124</xdr:rowOff>
    </xdr:to>
    <xdr:sp macro="" textlink="">
      <xdr:nvSpPr>
        <xdr:cNvPr id="88" name="楕円 87"/>
        <xdr:cNvSpPr/>
      </xdr:nvSpPr>
      <xdr:spPr>
        <a:xfrm>
          <a:off x="1968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85651</xdr:rowOff>
    </xdr:from>
    <xdr:ext cx="469744" cy="259045"/>
    <xdr:sp macro="" textlink="">
      <xdr:nvSpPr>
        <xdr:cNvPr id="89" name="テキスト ボックス 88"/>
        <xdr:cNvSpPr txBox="1"/>
      </xdr:nvSpPr>
      <xdr:spPr>
        <a:xfrm>
          <a:off x="1784428"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46990</xdr:rowOff>
    </xdr:from>
    <xdr:to>
      <xdr:col>6</xdr:col>
      <xdr:colOff>38100</xdr:colOff>
      <xdr:row>33</xdr:row>
      <xdr:rowOff>148590</xdr:rowOff>
    </xdr:to>
    <xdr:sp macro="" textlink="">
      <xdr:nvSpPr>
        <xdr:cNvPr id="90" name="楕円 89"/>
        <xdr:cNvSpPr/>
      </xdr:nvSpPr>
      <xdr:spPr>
        <a:xfrm>
          <a:off x="1079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165117</xdr:rowOff>
    </xdr:from>
    <xdr:ext cx="469744" cy="259045"/>
    <xdr:sp macro="" textlink="">
      <xdr:nvSpPr>
        <xdr:cNvPr id="91" name="テキスト ボックス 90"/>
        <xdr:cNvSpPr txBox="1"/>
      </xdr:nvSpPr>
      <xdr:spPr>
        <a:xfrm>
          <a:off x="895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153514</xdr:rowOff>
    </xdr:from>
    <xdr:to>
      <xdr:col>24</xdr:col>
      <xdr:colOff>63500</xdr:colOff>
      <xdr:row>55</xdr:row>
      <xdr:rowOff>17921</xdr:rowOff>
    </xdr:to>
    <xdr:cxnSp macro="">
      <xdr:nvCxnSpPr>
        <xdr:cNvPr id="123" name="直線コネクタ 122"/>
        <xdr:cNvCxnSpPr/>
      </xdr:nvCxnSpPr>
      <xdr:spPr>
        <a:xfrm>
          <a:off x="3797300" y="9411814"/>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16387</xdr:rowOff>
    </xdr:from>
    <xdr:to>
      <xdr:col>19</xdr:col>
      <xdr:colOff>177800</xdr:colOff>
      <xdr:row>54</xdr:row>
      <xdr:rowOff>153514</xdr:rowOff>
    </xdr:to>
    <xdr:cxnSp macro="">
      <xdr:nvCxnSpPr>
        <xdr:cNvPr id="126" name="直線コネクタ 125"/>
        <xdr:cNvCxnSpPr/>
      </xdr:nvCxnSpPr>
      <xdr:spPr>
        <a:xfrm>
          <a:off x="2908300" y="9274687"/>
          <a:ext cx="8890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16387</xdr:rowOff>
    </xdr:from>
    <xdr:to>
      <xdr:col>15</xdr:col>
      <xdr:colOff>50800</xdr:colOff>
      <xdr:row>55</xdr:row>
      <xdr:rowOff>43394</xdr:rowOff>
    </xdr:to>
    <xdr:cxnSp macro="">
      <xdr:nvCxnSpPr>
        <xdr:cNvPr id="129" name="直線コネクタ 128"/>
        <xdr:cNvCxnSpPr/>
      </xdr:nvCxnSpPr>
      <xdr:spPr>
        <a:xfrm flipV="1">
          <a:off x="2019300" y="9274687"/>
          <a:ext cx="8890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39835</xdr:rowOff>
    </xdr:from>
    <xdr:to>
      <xdr:col>10</xdr:col>
      <xdr:colOff>114300</xdr:colOff>
      <xdr:row>55</xdr:row>
      <xdr:rowOff>43394</xdr:rowOff>
    </xdr:to>
    <xdr:cxnSp macro="">
      <xdr:nvCxnSpPr>
        <xdr:cNvPr id="132" name="直線コネクタ 131"/>
        <xdr:cNvCxnSpPr/>
      </xdr:nvCxnSpPr>
      <xdr:spPr>
        <a:xfrm>
          <a:off x="1130300" y="8783785"/>
          <a:ext cx="889000" cy="6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83623</xdr:rowOff>
    </xdr:from>
    <xdr:ext cx="534377" cy="259045"/>
    <xdr:sp macro="" textlink="">
      <xdr:nvSpPr>
        <xdr:cNvPr id="134" name="テキスト ボックス 133"/>
        <xdr:cNvSpPr txBox="1"/>
      </xdr:nvSpPr>
      <xdr:spPr>
        <a:xfrm>
          <a:off x="1752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138571</xdr:rowOff>
    </xdr:from>
    <xdr:to>
      <xdr:col>24</xdr:col>
      <xdr:colOff>114300</xdr:colOff>
      <xdr:row>55</xdr:row>
      <xdr:rowOff>68721</xdr:rowOff>
    </xdr:to>
    <xdr:sp macro="" textlink="">
      <xdr:nvSpPr>
        <xdr:cNvPr id="142" name="楕円 141"/>
        <xdr:cNvSpPr/>
      </xdr:nvSpPr>
      <xdr:spPr>
        <a:xfrm>
          <a:off x="4584700" y="93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161448</xdr:rowOff>
    </xdr:from>
    <xdr:ext cx="534377" cy="259045"/>
    <xdr:sp macro="" textlink="">
      <xdr:nvSpPr>
        <xdr:cNvPr id="143" name="総務費該当値テキスト"/>
        <xdr:cNvSpPr txBox="1"/>
      </xdr:nvSpPr>
      <xdr:spPr>
        <a:xfrm>
          <a:off x="4686300" y="92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102714</xdr:rowOff>
    </xdr:from>
    <xdr:to>
      <xdr:col>20</xdr:col>
      <xdr:colOff>38100</xdr:colOff>
      <xdr:row>55</xdr:row>
      <xdr:rowOff>32864</xdr:rowOff>
    </xdr:to>
    <xdr:sp macro="" textlink="">
      <xdr:nvSpPr>
        <xdr:cNvPr id="144" name="楕円 143"/>
        <xdr:cNvSpPr/>
      </xdr:nvSpPr>
      <xdr:spPr>
        <a:xfrm>
          <a:off x="3746500" y="9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49391</xdr:rowOff>
    </xdr:from>
    <xdr:ext cx="534377" cy="259045"/>
    <xdr:sp macro="" textlink="">
      <xdr:nvSpPr>
        <xdr:cNvPr id="145" name="テキスト ボックス 144"/>
        <xdr:cNvSpPr txBox="1"/>
      </xdr:nvSpPr>
      <xdr:spPr>
        <a:xfrm>
          <a:off x="3530111" y="91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137037</xdr:rowOff>
    </xdr:from>
    <xdr:to>
      <xdr:col>15</xdr:col>
      <xdr:colOff>101600</xdr:colOff>
      <xdr:row>54</xdr:row>
      <xdr:rowOff>67187</xdr:rowOff>
    </xdr:to>
    <xdr:sp macro="" textlink="">
      <xdr:nvSpPr>
        <xdr:cNvPr id="146" name="楕円 145"/>
        <xdr:cNvSpPr/>
      </xdr:nvSpPr>
      <xdr:spPr>
        <a:xfrm>
          <a:off x="2857500" y="92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83714</xdr:rowOff>
    </xdr:from>
    <xdr:ext cx="534377" cy="259045"/>
    <xdr:sp macro="" textlink="">
      <xdr:nvSpPr>
        <xdr:cNvPr id="147" name="テキスト ボックス 146"/>
        <xdr:cNvSpPr txBox="1"/>
      </xdr:nvSpPr>
      <xdr:spPr>
        <a:xfrm>
          <a:off x="2641111" y="8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164044</xdr:rowOff>
    </xdr:from>
    <xdr:to>
      <xdr:col>10</xdr:col>
      <xdr:colOff>165100</xdr:colOff>
      <xdr:row>55</xdr:row>
      <xdr:rowOff>94194</xdr:rowOff>
    </xdr:to>
    <xdr:sp macro="" textlink="">
      <xdr:nvSpPr>
        <xdr:cNvPr id="148" name="楕円 147"/>
        <xdr:cNvSpPr/>
      </xdr:nvSpPr>
      <xdr:spPr>
        <a:xfrm>
          <a:off x="1968500" y="94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110721</xdr:rowOff>
    </xdr:from>
    <xdr:ext cx="534377" cy="259045"/>
    <xdr:sp macro="" textlink="">
      <xdr:nvSpPr>
        <xdr:cNvPr id="149" name="テキスト ボックス 148"/>
        <xdr:cNvSpPr txBox="1"/>
      </xdr:nvSpPr>
      <xdr:spPr>
        <a:xfrm>
          <a:off x="1752111" y="91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160485</xdr:rowOff>
    </xdr:from>
    <xdr:to>
      <xdr:col>6</xdr:col>
      <xdr:colOff>38100</xdr:colOff>
      <xdr:row>51</xdr:row>
      <xdr:rowOff>90635</xdr:rowOff>
    </xdr:to>
    <xdr:sp macro="" textlink="">
      <xdr:nvSpPr>
        <xdr:cNvPr id="150" name="楕円 149"/>
        <xdr:cNvSpPr/>
      </xdr:nvSpPr>
      <xdr:spPr>
        <a:xfrm>
          <a:off x="1079500" y="8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107162</xdr:rowOff>
    </xdr:from>
    <xdr:ext cx="534377" cy="259045"/>
    <xdr:sp macro="" textlink="">
      <xdr:nvSpPr>
        <xdr:cNvPr id="151" name="テキスト ボックス 150"/>
        <xdr:cNvSpPr txBox="1"/>
      </xdr:nvSpPr>
      <xdr:spPr>
        <a:xfrm>
          <a:off x="863111" y="85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49936</xdr:rowOff>
    </xdr:from>
    <xdr:to>
      <xdr:col>24</xdr:col>
      <xdr:colOff>63500</xdr:colOff>
      <xdr:row>75</xdr:row>
      <xdr:rowOff>111861</xdr:rowOff>
    </xdr:to>
    <xdr:cxnSp macro="">
      <xdr:nvCxnSpPr>
        <xdr:cNvPr id="181" name="直線コネクタ 180"/>
        <xdr:cNvCxnSpPr/>
      </xdr:nvCxnSpPr>
      <xdr:spPr>
        <a:xfrm flipV="1">
          <a:off x="3797300" y="12908686"/>
          <a:ext cx="8382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118406</xdr:rowOff>
    </xdr:from>
    <xdr:ext cx="599010" cy="259045"/>
    <xdr:sp macro="" textlink="">
      <xdr:nvSpPr>
        <xdr:cNvPr id="182" name="民生費平均値テキスト"/>
        <xdr:cNvSpPr txBox="1"/>
      </xdr:nvSpPr>
      <xdr:spPr>
        <a:xfrm>
          <a:off x="4686300" y="12977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111861</xdr:rowOff>
    </xdr:from>
    <xdr:to>
      <xdr:col>19</xdr:col>
      <xdr:colOff>177800</xdr:colOff>
      <xdr:row>76</xdr:row>
      <xdr:rowOff>51791</xdr:rowOff>
    </xdr:to>
    <xdr:cxnSp macro="">
      <xdr:nvCxnSpPr>
        <xdr:cNvPr id="184" name="直線コネクタ 183"/>
        <xdr:cNvCxnSpPr/>
      </xdr:nvCxnSpPr>
      <xdr:spPr>
        <a:xfrm flipV="1">
          <a:off x="2908300" y="12970611"/>
          <a:ext cx="8890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74159</xdr:rowOff>
    </xdr:from>
    <xdr:ext cx="599010" cy="259045"/>
    <xdr:sp macro="" textlink="">
      <xdr:nvSpPr>
        <xdr:cNvPr id="186" name="テキスト ボックス 185"/>
        <xdr:cNvSpPr txBox="1"/>
      </xdr:nvSpPr>
      <xdr:spPr>
        <a:xfrm>
          <a:off x="3497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51791</xdr:rowOff>
    </xdr:from>
    <xdr:to>
      <xdr:col>15</xdr:col>
      <xdr:colOff>50800</xdr:colOff>
      <xdr:row>76</xdr:row>
      <xdr:rowOff>69202</xdr:rowOff>
    </xdr:to>
    <xdr:cxnSp macro="">
      <xdr:nvCxnSpPr>
        <xdr:cNvPr id="187" name="直線コネクタ 186"/>
        <xdr:cNvCxnSpPr/>
      </xdr:nvCxnSpPr>
      <xdr:spPr>
        <a:xfrm flipV="1">
          <a:off x="2019300" y="1308199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155909</xdr:rowOff>
    </xdr:from>
    <xdr:ext cx="599010" cy="259045"/>
    <xdr:sp macro="" textlink="">
      <xdr:nvSpPr>
        <xdr:cNvPr id="189" name="テキスト ボックス 188"/>
        <xdr:cNvSpPr txBox="1"/>
      </xdr:nvSpPr>
      <xdr:spPr>
        <a:xfrm>
          <a:off x="2608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69202</xdr:rowOff>
    </xdr:from>
    <xdr:to>
      <xdr:col>10</xdr:col>
      <xdr:colOff>114300</xdr:colOff>
      <xdr:row>76</xdr:row>
      <xdr:rowOff>151358</xdr:rowOff>
    </xdr:to>
    <xdr:cxnSp macro="">
      <xdr:nvCxnSpPr>
        <xdr:cNvPr id="190" name="直線コネクタ 189"/>
        <xdr:cNvCxnSpPr/>
      </xdr:nvCxnSpPr>
      <xdr:spPr>
        <a:xfrm flipV="1">
          <a:off x="1130300" y="13099402"/>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23232</xdr:rowOff>
    </xdr:from>
    <xdr:ext cx="599010" cy="259045"/>
    <xdr:sp macro="" textlink="">
      <xdr:nvSpPr>
        <xdr:cNvPr id="192" name="テキスト ボックス 191"/>
        <xdr:cNvSpPr txBox="1"/>
      </xdr:nvSpPr>
      <xdr:spPr>
        <a:xfrm>
          <a:off x="1719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141152</xdr:rowOff>
    </xdr:from>
    <xdr:ext cx="599010" cy="259045"/>
    <xdr:sp macro="" textlink="">
      <xdr:nvSpPr>
        <xdr:cNvPr id="194" name="テキスト ボックス 193"/>
        <xdr:cNvSpPr txBox="1"/>
      </xdr:nvSpPr>
      <xdr:spPr>
        <a:xfrm>
          <a:off x="830795"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170586</xdr:rowOff>
    </xdr:from>
    <xdr:to>
      <xdr:col>24</xdr:col>
      <xdr:colOff>114300</xdr:colOff>
      <xdr:row>75</xdr:row>
      <xdr:rowOff>100736</xdr:rowOff>
    </xdr:to>
    <xdr:sp macro="" textlink="">
      <xdr:nvSpPr>
        <xdr:cNvPr id="200" name="楕円 199"/>
        <xdr:cNvSpPr/>
      </xdr:nvSpPr>
      <xdr:spPr>
        <a:xfrm>
          <a:off x="45847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22013</xdr:rowOff>
    </xdr:from>
    <xdr:ext cx="599010" cy="259045"/>
    <xdr:sp macro="" textlink="">
      <xdr:nvSpPr>
        <xdr:cNvPr id="201" name="民生費該当値テキスト"/>
        <xdr:cNvSpPr txBox="1"/>
      </xdr:nvSpPr>
      <xdr:spPr>
        <a:xfrm>
          <a:off x="4686300" y="127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61061</xdr:rowOff>
    </xdr:from>
    <xdr:to>
      <xdr:col>20</xdr:col>
      <xdr:colOff>38100</xdr:colOff>
      <xdr:row>75</xdr:row>
      <xdr:rowOff>162661</xdr:rowOff>
    </xdr:to>
    <xdr:sp macro="" textlink="">
      <xdr:nvSpPr>
        <xdr:cNvPr id="202" name="楕円 201"/>
        <xdr:cNvSpPr/>
      </xdr:nvSpPr>
      <xdr:spPr>
        <a:xfrm>
          <a:off x="37465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7738</xdr:rowOff>
    </xdr:from>
    <xdr:ext cx="599010" cy="259045"/>
    <xdr:sp macro="" textlink="">
      <xdr:nvSpPr>
        <xdr:cNvPr id="203" name="テキスト ボックス 202"/>
        <xdr:cNvSpPr txBox="1"/>
      </xdr:nvSpPr>
      <xdr:spPr>
        <a:xfrm>
          <a:off x="3497795" y="126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991</xdr:rowOff>
    </xdr:from>
    <xdr:to>
      <xdr:col>15</xdr:col>
      <xdr:colOff>101600</xdr:colOff>
      <xdr:row>76</xdr:row>
      <xdr:rowOff>102591</xdr:rowOff>
    </xdr:to>
    <xdr:sp macro="" textlink="">
      <xdr:nvSpPr>
        <xdr:cNvPr id="204" name="楕円 203"/>
        <xdr:cNvSpPr/>
      </xdr:nvSpPr>
      <xdr:spPr>
        <a:xfrm>
          <a:off x="2857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119118</xdr:rowOff>
    </xdr:from>
    <xdr:ext cx="599010" cy="259045"/>
    <xdr:sp macro="" textlink="">
      <xdr:nvSpPr>
        <xdr:cNvPr id="205" name="テキスト ボックス 204"/>
        <xdr:cNvSpPr txBox="1"/>
      </xdr:nvSpPr>
      <xdr:spPr>
        <a:xfrm>
          <a:off x="2608795"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18402</xdr:rowOff>
    </xdr:from>
    <xdr:to>
      <xdr:col>10</xdr:col>
      <xdr:colOff>165100</xdr:colOff>
      <xdr:row>76</xdr:row>
      <xdr:rowOff>120002</xdr:rowOff>
    </xdr:to>
    <xdr:sp macro="" textlink="">
      <xdr:nvSpPr>
        <xdr:cNvPr id="206" name="楕円 205"/>
        <xdr:cNvSpPr/>
      </xdr:nvSpPr>
      <xdr:spPr>
        <a:xfrm>
          <a:off x="1968500" y="13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136529</xdr:rowOff>
    </xdr:from>
    <xdr:ext cx="599010" cy="259045"/>
    <xdr:sp macro="" textlink="">
      <xdr:nvSpPr>
        <xdr:cNvPr id="207" name="テキスト ボックス 206"/>
        <xdr:cNvSpPr txBox="1"/>
      </xdr:nvSpPr>
      <xdr:spPr>
        <a:xfrm>
          <a:off x="1719795" y="128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100558</xdr:rowOff>
    </xdr:from>
    <xdr:to>
      <xdr:col>6</xdr:col>
      <xdr:colOff>38100</xdr:colOff>
      <xdr:row>77</xdr:row>
      <xdr:rowOff>30708</xdr:rowOff>
    </xdr:to>
    <xdr:sp macro="" textlink="">
      <xdr:nvSpPr>
        <xdr:cNvPr id="208" name="楕円 207"/>
        <xdr:cNvSpPr/>
      </xdr:nvSpPr>
      <xdr:spPr>
        <a:xfrm>
          <a:off x="1079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47236</xdr:rowOff>
    </xdr:from>
    <xdr:ext cx="599010" cy="259045"/>
    <xdr:sp macro="" textlink="">
      <xdr:nvSpPr>
        <xdr:cNvPr id="209" name="テキスト ボックス 208"/>
        <xdr:cNvSpPr txBox="1"/>
      </xdr:nvSpPr>
      <xdr:spPr>
        <a:xfrm>
          <a:off x="830795" y="1290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101592</xdr:rowOff>
    </xdr:from>
    <xdr:to>
      <xdr:col>24</xdr:col>
      <xdr:colOff>63500</xdr:colOff>
      <xdr:row>96</xdr:row>
      <xdr:rowOff>34886</xdr:rowOff>
    </xdr:to>
    <xdr:cxnSp macro="">
      <xdr:nvCxnSpPr>
        <xdr:cNvPr id="237" name="直線コネクタ 236"/>
        <xdr:cNvCxnSpPr/>
      </xdr:nvCxnSpPr>
      <xdr:spPr>
        <a:xfrm flipV="1">
          <a:off x="3797300" y="16217892"/>
          <a:ext cx="838200" cy="2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125345</xdr:rowOff>
    </xdr:from>
    <xdr:ext cx="534377" cy="259045"/>
    <xdr:sp macro="" textlink="">
      <xdr:nvSpPr>
        <xdr:cNvPr id="238" name="衛生費平均値テキスト"/>
        <xdr:cNvSpPr txBox="1"/>
      </xdr:nvSpPr>
      <xdr:spPr>
        <a:xfrm>
          <a:off x="4686300" y="16584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150741</xdr:rowOff>
    </xdr:from>
    <xdr:to>
      <xdr:col>19</xdr:col>
      <xdr:colOff>177800</xdr:colOff>
      <xdr:row>96</xdr:row>
      <xdr:rowOff>34886</xdr:rowOff>
    </xdr:to>
    <xdr:cxnSp macro="">
      <xdr:nvCxnSpPr>
        <xdr:cNvPr id="240" name="直線コネクタ 239"/>
        <xdr:cNvCxnSpPr/>
      </xdr:nvCxnSpPr>
      <xdr:spPr>
        <a:xfrm>
          <a:off x="2908300" y="16095591"/>
          <a:ext cx="8890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150741</xdr:rowOff>
    </xdr:from>
    <xdr:to>
      <xdr:col>15</xdr:col>
      <xdr:colOff>50800</xdr:colOff>
      <xdr:row>95</xdr:row>
      <xdr:rowOff>97797</xdr:rowOff>
    </xdr:to>
    <xdr:cxnSp macro="">
      <xdr:nvCxnSpPr>
        <xdr:cNvPr id="243" name="直線コネクタ 242"/>
        <xdr:cNvCxnSpPr/>
      </xdr:nvCxnSpPr>
      <xdr:spPr>
        <a:xfrm flipV="1">
          <a:off x="2019300" y="16095591"/>
          <a:ext cx="889000" cy="2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97797</xdr:rowOff>
    </xdr:from>
    <xdr:to>
      <xdr:col>10</xdr:col>
      <xdr:colOff>114300</xdr:colOff>
      <xdr:row>96</xdr:row>
      <xdr:rowOff>127995</xdr:rowOff>
    </xdr:to>
    <xdr:cxnSp macro="">
      <xdr:nvCxnSpPr>
        <xdr:cNvPr id="246" name="直線コネクタ 245"/>
        <xdr:cNvCxnSpPr/>
      </xdr:nvCxnSpPr>
      <xdr:spPr>
        <a:xfrm flipV="1">
          <a:off x="1130300" y="16385547"/>
          <a:ext cx="889000" cy="2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50792</xdr:rowOff>
    </xdr:from>
    <xdr:to>
      <xdr:col>24</xdr:col>
      <xdr:colOff>114300</xdr:colOff>
      <xdr:row>94</xdr:row>
      <xdr:rowOff>152392</xdr:rowOff>
    </xdr:to>
    <xdr:sp macro="" textlink="">
      <xdr:nvSpPr>
        <xdr:cNvPr id="256" name="楕円 255"/>
        <xdr:cNvSpPr/>
      </xdr:nvSpPr>
      <xdr:spPr>
        <a:xfrm>
          <a:off x="4584700" y="161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73669</xdr:rowOff>
    </xdr:from>
    <xdr:ext cx="534377" cy="259045"/>
    <xdr:sp macro="" textlink="">
      <xdr:nvSpPr>
        <xdr:cNvPr id="257" name="衛生費該当値テキスト"/>
        <xdr:cNvSpPr txBox="1"/>
      </xdr:nvSpPr>
      <xdr:spPr>
        <a:xfrm>
          <a:off x="4686300" y="1601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155536</xdr:rowOff>
    </xdr:from>
    <xdr:to>
      <xdr:col>20</xdr:col>
      <xdr:colOff>38100</xdr:colOff>
      <xdr:row>96</xdr:row>
      <xdr:rowOff>85686</xdr:rowOff>
    </xdr:to>
    <xdr:sp macro="" textlink="">
      <xdr:nvSpPr>
        <xdr:cNvPr id="258" name="楕円 257"/>
        <xdr:cNvSpPr/>
      </xdr:nvSpPr>
      <xdr:spPr>
        <a:xfrm>
          <a:off x="3746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102213</xdr:rowOff>
    </xdr:from>
    <xdr:ext cx="534377" cy="259045"/>
    <xdr:sp macro="" textlink="">
      <xdr:nvSpPr>
        <xdr:cNvPr id="259" name="テキスト ボックス 258"/>
        <xdr:cNvSpPr txBox="1"/>
      </xdr:nvSpPr>
      <xdr:spPr>
        <a:xfrm>
          <a:off x="3530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99941</xdr:rowOff>
    </xdr:from>
    <xdr:to>
      <xdr:col>15</xdr:col>
      <xdr:colOff>101600</xdr:colOff>
      <xdr:row>94</xdr:row>
      <xdr:rowOff>30091</xdr:rowOff>
    </xdr:to>
    <xdr:sp macro="" textlink="">
      <xdr:nvSpPr>
        <xdr:cNvPr id="260" name="楕円 259"/>
        <xdr:cNvSpPr/>
      </xdr:nvSpPr>
      <xdr:spPr>
        <a:xfrm>
          <a:off x="2857500" y="1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46618</xdr:rowOff>
    </xdr:from>
    <xdr:ext cx="534377" cy="259045"/>
    <xdr:sp macro="" textlink="">
      <xdr:nvSpPr>
        <xdr:cNvPr id="261" name="テキスト ボックス 260"/>
        <xdr:cNvSpPr txBox="1"/>
      </xdr:nvSpPr>
      <xdr:spPr>
        <a:xfrm>
          <a:off x="2641111" y="158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46997</xdr:rowOff>
    </xdr:from>
    <xdr:to>
      <xdr:col>10</xdr:col>
      <xdr:colOff>165100</xdr:colOff>
      <xdr:row>95</xdr:row>
      <xdr:rowOff>148597</xdr:rowOff>
    </xdr:to>
    <xdr:sp macro="" textlink="">
      <xdr:nvSpPr>
        <xdr:cNvPr id="262" name="楕円 261"/>
        <xdr:cNvSpPr/>
      </xdr:nvSpPr>
      <xdr:spPr>
        <a:xfrm>
          <a:off x="1968500" y="163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165124</xdr:rowOff>
    </xdr:from>
    <xdr:ext cx="534377" cy="259045"/>
    <xdr:sp macro="" textlink="">
      <xdr:nvSpPr>
        <xdr:cNvPr id="263" name="テキスト ボックス 262"/>
        <xdr:cNvSpPr txBox="1"/>
      </xdr:nvSpPr>
      <xdr:spPr>
        <a:xfrm>
          <a:off x="1752111" y="161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77195</xdr:rowOff>
    </xdr:from>
    <xdr:to>
      <xdr:col>6</xdr:col>
      <xdr:colOff>38100</xdr:colOff>
      <xdr:row>97</xdr:row>
      <xdr:rowOff>7345</xdr:rowOff>
    </xdr:to>
    <xdr:sp macro="" textlink="">
      <xdr:nvSpPr>
        <xdr:cNvPr id="264" name="楕円 263"/>
        <xdr:cNvSpPr/>
      </xdr:nvSpPr>
      <xdr:spPr>
        <a:xfrm>
          <a:off x="1079500" y="165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23872</xdr:rowOff>
    </xdr:from>
    <xdr:ext cx="534377" cy="259045"/>
    <xdr:sp macro="" textlink="">
      <xdr:nvSpPr>
        <xdr:cNvPr id="265" name="テキスト ボックス 264"/>
        <xdr:cNvSpPr txBox="1"/>
      </xdr:nvSpPr>
      <xdr:spPr>
        <a:xfrm>
          <a:off x="863111" y="163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92151</xdr:rowOff>
    </xdr:from>
    <xdr:to>
      <xdr:col>55</xdr:col>
      <xdr:colOff>0</xdr:colOff>
      <xdr:row>36</xdr:row>
      <xdr:rowOff>110896</xdr:rowOff>
    </xdr:to>
    <xdr:cxnSp macro="">
      <xdr:nvCxnSpPr>
        <xdr:cNvPr id="292" name="直線コネクタ 291"/>
        <xdr:cNvCxnSpPr/>
      </xdr:nvCxnSpPr>
      <xdr:spPr>
        <a:xfrm flipV="1">
          <a:off x="9639300" y="6264351"/>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86208</xdr:rowOff>
    </xdr:from>
    <xdr:to>
      <xdr:col>50</xdr:col>
      <xdr:colOff>114300</xdr:colOff>
      <xdr:row>36</xdr:row>
      <xdr:rowOff>110896</xdr:rowOff>
    </xdr:to>
    <xdr:cxnSp macro="">
      <xdr:nvCxnSpPr>
        <xdr:cNvPr id="295" name="直線コネクタ 294"/>
        <xdr:cNvCxnSpPr/>
      </xdr:nvCxnSpPr>
      <xdr:spPr>
        <a:xfrm>
          <a:off x="8750300" y="62584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7" name="テキスト ボックス 296"/>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71577</xdr:rowOff>
    </xdr:from>
    <xdr:to>
      <xdr:col>45</xdr:col>
      <xdr:colOff>177800</xdr:colOff>
      <xdr:row>36</xdr:row>
      <xdr:rowOff>86208</xdr:rowOff>
    </xdr:to>
    <xdr:cxnSp macro="">
      <xdr:nvCxnSpPr>
        <xdr:cNvPr id="298" name="直線コネクタ 297"/>
        <xdr:cNvCxnSpPr/>
      </xdr:nvCxnSpPr>
      <xdr:spPr>
        <a:xfrm>
          <a:off x="7861300" y="607232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300" name="テキスト ボックス 299"/>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71577</xdr:rowOff>
    </xdr:from>
    <xdr:to>
      <xdr:col>41</xdr:col>
      <xdr:colOff>50800</xdr:colOff>
      <xdr:row>35</xdr:row>
      <xdr:rowOff>84836</xdr:rowOff>
    </xdr:to>
    <xdr:cxnSp macro="">
      <xdr:nvCxnSpPr>
        <xdr:cNvPr id="301" name="直線コネクタ 300"/>
        <xdr:cNvCxnSpPr/>
      </xdr:nvCxnSpPr>
      <xdr:spPr>
        <a:xfrm flipV="1">
          <a:off x="6972300" y="607232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303" name="テキスト ボックス 302"/>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5" name="テキスト ボックス 304"/>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41351</xdr:rowOff>
    </xdr:from>
    <xdr:to>
      <xdr:col>55</xdr:col>
      <xdr:colOff>50800</xdr:colOff>
      <xdr:row>36</xdr:row>
      <xdr:rowOff>142951</xdr:rowOff>
    </xdr:to>
    <xdr:sp macro="" textlink="">
      <xdr:nvSpPr>
        <xdr:cNvPr id="311" name="楕円 310"/>
        <xdr:cNvSpPr/>
      </xdr:nvSpPr>
      <xdr:spPr>
        <a:xfrm>
          <a:off x="104267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64228</xdr:rowOff>
    </xdr:from>
    <xdr:ext cx="378565" cy="259045"/>
    <xdr:sp macro="" textlink="">
      <xdr:nvSpPr>
        <xdr:cNvPr id="312" name="労働費該当値テキスト"/>
        <xdr:cNvSpPr txBox="1"/>
      </xdr:nvSpPr>
      <xdr:spPr>
        <a:xfrm>
          <a:off x="10528300" y="606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60096</xdr:rowOff>
    </xdr:from>
    <xdr:to>
      <xdr:col>50</xdr:col>
      <xdr:colOff>165100</xdr:colOff>
      <xdr:row>36</xdr:row>
      <xdr:rowOff>161696</xdr:rowOff>
    </xdr:to>
    <xdr:sp macro="" textlink="">
      <xdr:nvSpPr>
        <xdr:cNvPr id="313" name="楕円 312"/>
        <xdr:cNvSpPr/>
      </xdr:nvSpPr>
      <xdr:spPr>
        <a:xfrm>
          <a:off x="9588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6773</xdr:rowOff>
    </xdr:from>
    <xdr:ext cx="378565" cy="259045"/>
    <xdr:sp macro="" textlink="">
      <xdr:nvSpPr>
        <xdr:cNvPr id="314" name="テキスト ボックス 313"/>
        <xdr:cNvSpPr txBox="1"/>
      </xdr:nvSpPr>
      <xdr:spPr>
        <a:xfrm>
          <a:off x="9450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35408</xdr:rowOff>
    </xdr:from>
    <xdr:to>
      <xdr:col>46</xdr:col>
      <xdr:colOff>38100</xdr:colOff>
      <xdr:row>36</xdr:row>
      <xdr:rowOff>137008</xdr:rowOff>
    </xdr:to>
    <xdr:sp macro="" textlink="">
      <xdr:nvSpPr>
        <xdr:cNvPr id="315" name="楕円 314"/>
        <xdr:cNvSpPr/>
      </xdr:nvSpPr>
      <xdr:spPr>
        <a:xfrm>
          <a:off x="8699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153535</xdr:rowOff>
    </xdr:from>
    <xdr:ext cx="378565" cy="259045"/>
    <xdr:sp macro="" textlink="">
      <xdr:nvSpPr>
        <xdr:cNvPr id="316" name="テキスト ボックス 315"/>
        <xdr:cNvSpPr txBox="1"/>
      </xdr:nvSpPr>
      <xdr:spPr>
        <a:xfrm>
          <a:off x="8561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20777</xdr:rowOff>
    </xdr:from>
    <xdr:to>
      <xdr:col>41</xdr:col>
      <xdr:colOff>101600</xdr:colOff>
      <xdr:row>35</xdr:row>
      <xdr:rowOff>122377</xdr:rowOff>
    </xdr:to>
    <xdr:sp macro="" textlink="">
      <xdr:nvSpPr>
        <xdr:cNvPr id="317" name="楕円 316"/>
        <xdr:cNvSpPr/>
      </xdr:nvSpPr>
      <xdr:spPr>
        <a:xfrm>
          <a:off x="7810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138904</xdr:rowOff>
    </xdr:from>
    <xdr:ext cx="469744" cy="259045"/>
    <xdr:sp macro="" textlink="">
      <xdr:nvSpPr>
        <xdr:cNvPr id="318" name="テキスト ボックス 317"/>
        <xdr:cNvSpPr txBox="1"/>
      </xdr:nvSpPr>
      <xdr:spPr>
        <a:xfrm>
          <a:off x="7626428" y="57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34036</xdr:rowOff>
    </xdr:from>
    <xdr:to>
      <xdr:col>36</xdr:col>
      <xdr:colOff>165100</xdr:colOff>
      <xdr:row>35</xdr:row>
      <xdr:rowOff>135636</xdr:rowOff>
    </xdr:to>
    <xdr:sp macro="" textlink="">
      <xdr:nvSpPr>
        <xdr:cNvPr id="319" name="楕円 318"/>
        <xdr:cNvSpPr/>
      </xdr:nvSpPr>
      <xdr:spPr>
        <a:xfrm>
          <a:off x="692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152163</xdr:rowOff>
    </xdr:from>
    <xdr:ext cx="469744" cy="259045"/>
    <xdr:sp macro="" textlink="">
      <xdr:nvSpPr>
        <xdr:cNvPr id="320" name="テキスト ボックス 319"/>
        <xdr:cNvSpPr txBox="1"/>
      </xdr:nvSpPr>
      <xdr:spPr>
        <a:xfrm>
          <a:off x="6737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60878</xdr:rowOff>
    </xdr:from>
    <xdr:to>
      <xdr:col>55</xdr:col>
      <xdr:colOff>0</xdr:colOff>
      <xdr:row>50</xdr:row>
      <xdr:rowOff>168504</xdr:rowOff>
    </xdr:to>
    <xdr:cxnSp macro="">
      <xdr:nvCxnSpPr>
        <xdr:cNvPr id="347" name="直線コネクタ 346"/>
        <xdr:cNvCxnSpPr/>
      </xdr:nvCxnSpPr>
      <xdr:spPr>
        <a:xfrm flipV="1">
          <a:off x="9639300" y="8633378"/>
          <a:ext cx="838200" cy="1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168504</xdr:rowOff>
    </xdr:from>
    <xdr:to>
      <xdr:col>50</xdr:col>
      <xdr:colOff>114300</xdr:colOff>
      <xdr:row>51</xdr:row>
      <xdr:rowOff>100106</xdr:rowOff>
    </xdr:to>
    <xdr:cxnSp macro="">
      <xdr:nvCxnSpPr>
        <xdr:cNvPr id="350" name="直線コネクタ 349"/>
        <xdr:cNvCxnSpPr/>
      </xdr:nvCxnSpPr>
      <xdr:spPr>
        <a:xfrm flipV="1">
          <a:off x="8750300" y="8741004"/>
          <a:ext cx="889000" cy="10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100106</xdr:rowOff>
    </xdr:from>
    <xdr:to>
      <xdr:col>45</xdr:col>
      <xdr:colOff>177800</xdr:colOff>
      <xdr:row>52</xdr:row>
      <xdr:rowOff>16804</xdr:rowOff>
    </xdr:to>
    <xdr:cxnSp macro="">
      <xdr:nvCxnSpPr>
        <xdr:cNvPr id="353" name="直線コネクタ 352"/>
        <xdr:cNvCxnSpPr/>
      </xdr:nvCxnSpPr>
      <xdr:spPr>
        <a:xfrm flipV="1">
          <a:off x="7861300" y="8844056"/>
          <a:ext cx="889000" cy="8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16804</xdr:rowOff>
    </xdr:from>
    <xdr:to>
      <xdr:col>41</xdr:col>
      <xdr:colOff>50800</xdr:colOff>
      <xdr:row>52</xdr:row>
      <xdr:rowOff>28692</xdr:rowOff>
    </xdr:to>
    <xdr:cxnSp macro="">
      <xdr:nvCxnSpPr>
        <xdr:cNvPr id="356" name="直線コネクタ 355"/>
        <xdr:cNvCxnSpPr/>
      </xdr:nvCxnSpPr>
      <xdr:spPr>
        <a:xfrm flipV="1">
          <a:off x="6972300" y="893220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10078</xdr:rowOff>
    </xdr:from>
    <xdr:to>
      <xdr:col>55</xdr:col>
      <xdr:colOff>50800</xdr:colOff>
      <xdr:row>50</xdr:row>
      <xdr:rowOff>111678</xdr:rowOff>
    </xdr:to>
    <xdr:sp macro="" textlink="">
      <xdr:nvSpPr>
        <xdr:cNvPr id="366" name="楕円 365"/>
        <xdr:cNvSpPr/>
      </xdr:nvSpPr>
      <xdr:spPr>
        <a:xfrm>
          <a:off x="10426700" y="858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134555</xdr:rowOff>
    </xdr:from>
    <xdr:ext cx="534377" cy="259045"/>
    <xdr:sp macro="" textlink="">
      <xdr:nvSpPr>
        <xdr:cNvPr id="367" name="農林水産業費該当値テキスト"/>
        <xdr:cNvSpPr txBox="1"/>
      </xdr:nvSpPr>
      <xdr:spPr>
        <a:xfrm>
          <a:off x="10528300" y="85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117704</xdr:rowOff>
    </xdr:from>
    <xdr:to>
      <xdr:col>50</xdr:col>
      <xdr:colOff>165100</xdr:colOff>
      <xdr:row>51</xdr:row>
      <xdr:rowOff>47854</xdr:rowOff>
    </xdr:to>
    <xdr:sp macro="" textlink="">
      <xdr:nvSpPr>
        <xdr:cNvPr id="368" name="楕円 367"/>
        <xdr:cNvSpPr/>
      </xdr:nvSpPr>
      <xdr:spPr>
        <a:xfrm>
          <a:off x="9588500" y="86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64381</xdr:rowOff>
    </xdr:from>
    <xdr:ext cx="534377" cy="259045"/>
    <xdr:sp macro="" textlink="">
      <xdr:nvSpPr>
        <xdr:cNvPr id="369" name="テキスト ボックス 368"/>
        <xdr:cNvSpPr txBox="1"/>
      </xdr:nvSpPr>
      <xdr:spPr>
        <a:xfrm>
          <a:off x="9372111" y="84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49306</xdr:rowOff>
    </xdr:from>
    <xdr:to>
      <xdr:col>46</xdr:col>
      <xdr:colOff>38100</xdr:colOff>
      <xdr:row>51</xdr:row>
      <xdr:rowOff>150906</xdr:rowOff>
    </xdr:to>
    <xdr:sp macro="" textlink="">
      <xdr:nvSpPr>
        <xdr:cNvPr id="370" name="楕円 369"/>
        <xdr:cNvSpPr/>
      </xdr:nvSpPr>
      <xdr:spPr>
        <a:xfrm>
          <a:off x="8699500" y="87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167433</xdr:rowOff>
    </xdr:from>
    <xdr:ext cx="534377" cy="259045"/>
    <xdr:sp macro="" textlink="">
      <xdr:nvSpPr>
        <xdr:cNvPr id="371" name="テキスト ボックス 370"/>
        <xdr:cNvSpPr txBox="1"/>
      </xdr:nvSpPr>
      <xdr:spPr>
        <a:xfrm>
          <a:off x="8483111" y="856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137454</xdr:rowOff>
    </xdr:from>
    <xdr:to>
      <xdr:col>41</xdr:col>
      <xdr:colOff>101600</xdr:colOff>
      <xdr:row>52</xdr:row>
      <xdr:rowOff>67604</xdr:rowOff>
    </xdr:to>
    <xdr:sp macro="" textlink="">
      <xdr:nvSpPr>
        <xdr:cNvPr id="372" name="楕円 371"/>
        <xdr:cNvSpPr/>
      </xdr:nvSpPr>
      <xdr:spPr>
        <a:xfrm>
          <a:off x="7810500" y="88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84131</xdr:rowOff>
    </xdr:from>
    <xdr:ext cx="534377" cy="259045"/>
    <xdr:sp macro="" textlink="">
      <xdr:nvSpPr>
        <xdr:cNvPr id="373" name="テキスト ボックス 372"/>
        <xdr:cNvSpPr txBox="1"/>
      </xdr:nvSpPr>
      <xdr:spPr>
        <a:xfrm>
          <a:off x="7594111" y="86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149342</xdr:rowOff>
    </xdr:from>
    <xdr:to>
      <xdr:col>36</xdr:col>
      <xdr:colOff>165100</xdr:colOff>
      <xdr:row>52</xdr:row>
      <xdr:rowOff>79492</xdr:rowOff>
    </xdr:to>
    <xdr:sp macro="" textlink="">
      <xdr:nvSpPr>
        <xdr:cNvPr id="374" name="楕円 373"/>
        <xdr:cNvSpPr/>
      </xdr:nvSpPr>
      <xdr:spPr>
        <a:xfrm>
          <a:off x="6921500" y="88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96019</xdr:rowOff>
    </xdr:from>
    <xdr:ext cx="534377" cy="259045"/>
    <xdr:sp macro="" textlink="">
      <xdr:nvSpPr>
        <xdr:cNvPr id="375" name="テキスト ボックス 374"/>
        <xdr:cNvSpPr txBox="1"/>
      </xdr:nvSpPr>
      <xdr:spPr>
        <a:xfrm>
          <a:off x="6705111" y="86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80330</xdr:rowOff>
    </xdr:from>
    <xdr:to>
      <xdr:col>55</xdr:col>
      <xdr:colOff>0</xdr:colOff>
      <xdr:row>77</xdr:row>
      <xdr:rowOff>102112</xdr:rowOff>
    </xdr:to>
    <xdr:cxnSp macro="">
      <xdr:nvCxnSpPr>
        <xdr:cNvPr id="406" name="直線コネクタ 405"/>
        <xdr:cNvCxnSpPr/>
      </xdr:nvCxnSpPr>
      <xdr:spPr>
        <a:xfrm>
          <a:off x="9639300" y="13281980"/>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152305</xdr:rowOff>
    </xdr:from>
    <xdr:to>
      <xdr:col>50</xdr:col>
      <xdr:colOff>114300</xdr:colOff>
      <xdr:row>77</xdr:row>
      <xdr:rowOff>80330</xdr:rowOff>
    </xdr:to>
    <xdr:cxnSp macro="">
      <xdr:nvCxnSpPr>
        <xdr:cNvPr id="409" name="直線コネクタ 408"/>
        <xdr:cNvCxnSpPr/>
      </xdr:nvCxnSpPr>
      <xdr:spPr>
        <a:xfrm>
          <a:off x="8750300" y="13182505"/>
          <a:ext cx="8890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139275</xdr:rowOff>
    </xdr:from>
    <xdr:to>
      <xdr:col>45</xdr:col>
      <xdr:colOff>177800</xdr:colOff>
      <xdr:row>76</xdr:row>
      <xdr:rowOff>152305</xdr:rowOff>
    </xdr:to>
    <xdr:cxnSp macro="">
      <xdr:nvCxnSpPr>
        <xdr:cNvPr id="412" name="直線コネクタ 411"/>
        <xdr:cNvCxnSpPr/>
      </xdr:nvCxnSpPr>
      <xdr:spPr>
        <a:xfrm>
          <a:off x="7861300" y="1316947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4" name="テキスト ボックス 413"/>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124710</xdr:rowOff>
    </xdr:from>
    <xdr:to>
      <xdr:col>41</xdr:col>
      <xdr:colOff>50800</xdr:colOff>
      <xdr:row>76</xdr:row>
      <xdr:rowOff>139275</xdr:rowOff>
    </xdr:to>
    <xdr:cxnSp macro="">
      <xdr:nvCxnSpPr>
        <xdr:cNvPr id="415" name="直線コネクタ 414"/>
        <xdr:cNvCxnSpPr/>
      </xdr:nvCxnSpPr>
      <xdr:spPr>
        <a:xfrm>
          <a:off x="6972300" y="13154910"/>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7" name="テキスト ボックス 416"/>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9" name="テキスト ボックス 418"/>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51312</xdr:rowOff>
    </xdr:from>
    <xdr:to>
      <xdr:col>55</xdr:col>
      <xdr:colOff>50800</xdr:colOff>
      <xdr:row>77</xdr:row>
      <xdr:rowOff>152912</xdr:rowOff>
    </xdr:to>
    <xdr:sp macro="" textlink="">
      <xdr:nvSpPr>
        <xdr:cNvPr id="425" name="楕円 424"/>
        <xdr:cNvSpPr/>
      </xdr:nvSpPr>
      <xdr:spPr>
        <a:xfrm>
          <a:off x="10426700" y="132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29739</xdr:rowOff>
    </xdr:from>
    <xdr:ext cx="534377" cy="259045"/>
    <xdr:sp macro="" textlink="">
      <xdr:nvSpPr>
        <xdr:cNvPr id="426" name="商工費該当値テキスト"/>
        <xdr:cNvSpPr txBox="1"/>
      </xdr:nvSpPr>
      <xdr:spPr>
        <a:xfrm>
          <a:off x="10528300" y="132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29530</xdr:rowOff>
    </xdr:from>
    <xdr:to>
      <xdr:col>50</xdr:col>
      <xdr:colOff>165100</xdr:colOff>
      <xdr:row>77</xdr:row>
      <xdr:rowOff>131130</xdr:rowOff>
    </xdr:to>
    <xdr:sp macro="" textlink="">
      <xdr:nvSpPr>
        <xdr:cNvPr id="427" name="楕円 426"/>
        <xdr:cNvSpPr/>
      </xdr:nvSpPr>
      <xdr:spPr>
        <a:xfrm>
          <a:off x="9588500" y="132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122257</xdr:rowOff>
    </xdr:from>
    <xdr:ext cx="534377" cy="259045"/>
    <xdr:sp macro="" textlink="">
      <xdr:nvSpPr>
        <xdr:cNvPr id="428" name="テキスト ボックス 427"/>
        <xdr:cNvSpPr txBox="1"/>
      </xdr:nvSpPr>
      <xdr:spPr>
        <a:xfrm>
          <a:off x="9372111" y="133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101505</xdr:rowOff>
    </xdr:from>
    <xdr:to>
      <xdr:col>46</xdr:col>
      <xdr:colOff>38100</xdr:colOff>
      <xdr:row>77</xdr:row>
      <xdr:rowOff>31655</xdr:rowOff>
    </xdr:to>
    <xdr:sp macro="" textlink="">
      <xdr:nvSpPr>
        <xdr:cNvPr id="429" name="楕円 428"/>
        <xdr:cNvSpPr/>
      </xdr:nvSpPr>
      <xdr:spPr>
        <a:xfrm>
          <a:off x="8699500" y="131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48182</xdr:rowOff>
    </xdr:from>
    <xdr:ext cx="534377" cy="259045"/>
    <xdr:sp macro="" textlink="">
      <xdr:nvSpPr>
        <xdr:cNvPr id="430" name="テキスト ボックス 429"/>
        <xdr:cNvSpPr txBox="1"/>
      </xdr:nvSpPr>
      <xdr:spPr>
        <a:xfrm>
          <a:off x="8483111" y="12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88475</xdr:rowOff>
    </xdr:from>
    <xdr:to>
      <xdr:col>41</xdr:col>
      <xdr:colOff>101600</xdr:colOff>
      <xdr:row>77</xdr:row>
      <xdr:rowOff>18625</xdr:rowOff>
    </xdr:to>
    <xdr:sp macro="" textlink="">
      <xdr:nvSpPr>
        <xdr:cNvPr id="431" name="楕円 430"/>
        <xdr:cNvSpPr/>
      </xdr:nvSpPr>
      <xdr:spPr>
        <a:xfrm>
          <a:off x="7810500" y="131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35152</xdr:rowOff>
    </xdr:from>
    <xdr:ext cx="534377" cy="259045"/>
    <xdr:sp macro="" textlink="">
      <xdr:nvSpPr>
        <xdr:cNvPr id="432" name="テキスト ボックス 431"/>
        <xdr:cNvSpPr txBox="1"/>
      </xdr:nvSpPr>
      <xdr:spPr>
        <a:xfrm>
          <a:off x="7594111" y="128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73910</xdr:rowOff>
    </xdr:from>
    <xdr:to>
      <xdr:col>36</xdr:col>
      <xdr:colOff>165100</xdr:colOff>
      <xdr:row>77</xdr:row>
      <xdr:rowOff>4060</xdr:rowOff>
    </xdr:to>
    <xdr:sp macro="" textlink="">
      <xdr:nvSpPr>
        <xdr:cNvPr id="433" name="楕円 432"/>
        <xdr:cNvSpPr/>
      </xdr:nvSpPr>
      <xdr:spPr>
        <a:xfrm>
          <a:off x="6921500" y="13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20587</xdr:rowOff>
    </xdr:from>
    <xdr:ext cx="534377" cy="259045"/>
    <xdr:sp macro="" textlink="">
      <xdr:nvSpPr>
        <xdr:cNvPr id="434" name="テキスト ボックス 433"/>
        <xdr:cNvSpPr txBox="1"/>
      </xdr:nvSpPr>
      <xdr:spPr>
        <a:xfrm>
          <a:off x="6705111" y="1287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11912</xdr:rowOff>
    </xdr:from>
    <xdr:to>
      <xdr:col>55</xdr:col>
      <xdr:colOff>0</xdr:colOff>
      <xdr:row>96</xdr:row>
      <xdr:rowOff>147282</xdr:rowOff>
    </xdr:to>
    <xdr:cxnSp macro="">
      <xdr:nvCxnSpPr>
        <xdr:cNvPr id="464" name="直線コネクタ 463"/>
        <xdr:cNvCxnSpPr/>
      </xdr:nvCxnSpPr>
      <xdr:spPr>
        <a:xfrm flipV="1">
          <a:off x="9639300" y="16299662"/>
          <a:ext cx="838200" cy="30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5"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147282</xdr:rowOff>
    </xdr:from>
    <xdr:to>
      <xdr:col>50</xdr:col>
      <xdr:colOff>114300</xdr:colOff>
      <xdr:row>96</xdr:row>
      <xdr:rowOff>161722</xdr:rowOff>
    </xdr:to>
    <xdr:cxnSp macro="">
      <xdr:nvCxnSpPr>
        <xdr:cNvPr id="467" name="直線コネクタ 466"/>
        <xdr:cNvCxnSpPr/>
      </xdr:nvCxnSpPr>
      <xdr:spPr>
        <a:xfrm flipV="1">
          <a:off x="8750300" y="16606482"/>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18847</xdr:rowOff>
    </xdr:from>
    <xdr:to>
      <xdr:col>45</xdr:col>
      <xdr:colOff>177800</xdr:colOff>
      <xdr:row>96</xdr:row>
      <xdr:rowOff>161722</xdr:rowOff>
    </xdr:to>
    <xdr:cxnSp macro="">
      <xdr:nvCxnSpPr>
        <xdr:cNvPr id="470" name="直線コネクタ 469"/>
        <xdr:cNvCxnSpPr/>
      </xdr:nvCxnSpPr>
      <xdr:spPr>
        <a:xfrm>
          <a:off x="7861300" y="164780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94056</xdr:rowOff>
    </xdr:from>
    <xdr:to>
      <xdr:col>41</xdr:col>
      <xdr:colOff>50800</xdr:colOff>
      <xdr:row>96</xdr:row>
      <xdr:rowOff>18847</xdr:rowOff>
    </xdr:to>
    <xdr:cxnSp macro="">
      <xdr:nvCxnSpPr>
        <xdr:cNvPr id="473" name="直線コネクタ 472"/>
        <xdr:cNvCxnSpPr/>
      </xdr:nvCxnSpPr>
      <xdr:spPr>
        <a:xfrm>
          <a:off x="6972300" y="16381806"/>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5" name="テキスト ボックス 474"/>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7" name="テキスト ボックス 476"/>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132562</xdr:rowOff>
    </xdr:from>
    <xdr:to>
      <xdr:col>55</xdr:col>
      <xdr:colOff>50800</xdr:colOff>
      <xdr:row>95</xdr:row>
      <xdr:rowOff>62712</xdr:rowOff>
    </xdr:to>
    <xdr:sp macro="" textlink="">
      <xdr:nvSpPr>
        <xdr:cNvPr id="483" name="楕円 482"/>
        <xdr:cNvSpPr/>
      </xdr:nvSpPr>
      <xdr:spPr>
        <a:xfrm>
          <a:off x="104267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155439</xdr:rowOff>
    </xdr:from>
    <xdr:ext cx="534377" cy="259045"/>
    <xdr:sp macro="" textlink="">
      <xdr:nvSpPr>
        <xdr:cNvPr id="484" name="土木費該当値テキスト"/>
        <xdr:cNvSpPr txBox="1"/>
      </xdr:nvSpPr>
      <xdr:spPr>
        <a:xfrm>
          <a:off x="10528300" y="1610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96482</xdr:rowOff>
    </xdr:from>
    <xdr:to>
      <xdr:col>50</xdr:col>
      <xdr:colOff>165100</xdr:colOff>
      <xdr:row>97</xdr:row>
      <xdr:rowOff>26632</xdr:rowOff>
    </xdr:to>
    <xdr:sp macro="" textlink="">
      <xdr:nvSpPr>
        <xdr:cNvPr id="485" name="楕円 484"/>
        <xdr:cNvSpPr/>
      </xdr:nvSpPr>
      <xdr:spPr>
        <a:xfrm>
          <a:off x="95885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17759</xdr:rowOff>
    </xdr:from>
    <xdr:ext cx="534377" cy="259045"/>
    <xdr:sp macro="" textlink="">
      <xdr:nvSpPr>
        <xdr:cNvPr id="486" name="テキスト ボックス 485"/>
        <xdr:cNvSpPr txBox="1"/>
      </xdr:nvSpPr>
      <xdr:spPr>
        <a:xfrm>
          <a:off x="9372111" y="166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110922</xdr:rowOff>
    </xdr:from>
    <xdr:to>
      <xdr:col>46</xdr:col>
      <xdr:colOff>38100</xdr:colOff>
      <xdr:row>97</xdr:row>
      <xdr:rowOff>41072</xdr:rowOff>
    </xdr:to>
    <xdr:sp macro="" textlink="">
      <xdr:nvSpPr>
        <xdr:cNvPr id="487" name="楕円 486"/>
        <xdr:cNvSpPr/>
      </xdr:nvSpPr>
      <xdr:spPr>
        <a:xfrm>
          <a:off x="8699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32199</xdr:rowOff>
    </xdr:from>
    <xdr:ext cx="534377" cy="259045"/>
    <xdr:sp macro="" textlink="">
      <xdr:nvSpPr>
        <xdr:cNvPr id="488" name="テキスト ボックス 487"/>
        <xdr:cNvSpPr txBox="1"/>
      </xdr:nvSpPr>
      <xdr:spPr>
        <a:xfrm>
          <a:off x="8483111"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139497</xdr:rowOff>
    </xdr:from>
    <xdr:to>
      <xdr:col>41</xdr:col>
      <xdr:colOff>101600</xdr:colOff>
      <xdr:row>96</xdr:row>
      <xdr:rowOff>69647</xdr:rowOff>
    </xdr:to>
    <xdr:sp macro="" textlink="">
      <xdr:nvSpPr>
        <xdr:cNvPr id="489" name="楕円 488"/>
        <xdr:cNvSpPr/>
      </xdr:nvSpPr>
      <xdr:spPr>
        <a:xfrm>
          <a:off x="7810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86174</xdr:rowOff>
    </xdr:from>
    <xdr:ext cx="534377" cy="259045"/>
    <xdr:sp macro="" textlink="">
      <xdr:nvSpPr>
        <xdr:cNvPr id="490" name="テキスト ボックス 489"/>
        <xdr:cNvSpPr txBox="1"/>
      </xdr:nvSpPr>
      <xdr:spPr>
        <a:xfrm>
          <a:off x="7594111" y="162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43256</xdr:rowOff>
    </xdr:from>
    <xdr:to>
      <xdr:col>36</xdr:col>
      <xdr:colOff>165100</xdr:colOff>
      <xdr:row>95</xdr:row>
      <xdr:rowOff>144856</xdr:rowOff>
    </xdr:to>
    <xdr:sp macro="" textlink="">
      <xdr:nvSpPr>
        <xdr:cNvPr id="491" name="楕円 490"/>
        <xdr:cNvSpPr/>
      </xdr:nvSpPr>
      <xdr:spPr>
        <a:xfrm>
          <a:off x="6921500" y="1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161383</xdr:rowOff>
    </xdr:from>
    <xdr:ext cx="534377" cy="259045"/>
    <xdr:sp macro="" textlink="">
      <xdr:nvSpPr>
        <xdr:cNvPr id="492" name="テキスト ボックス 491"/>
        <xdr:cNvSpPr txBox="1"/>
      </xdr:nvSpPr>
      <xdr:spPr>
        <a:xfrm>
          <a:off x="6705111" y="16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7" name="テキスト ボックス 50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65024</xdr:rowOff>
    </xdr:from>
    <xdr:to>
      <xdr:col>85</xdr:col>
      <xdr:colOff>126364</xdr:colOff>
      <xdr:row>38</xdr:row>
      <xdr:rowOff>89190</xdr:rowOff>
    </xdr:to>
    <xdr:cxnSp macro="">
      <xdr:nvCxnSpPr>
        <xdr:cNvPr id="519" name="直線コネクタ 518"/>
        <xdr:cNvCxnSpPr/>
      </xdr:nvCxnSpPr>
      <xdr:spPr>
        <a:xfrm flipV="1">
          <a:off x="16317595" y="5551424"/>
          <a:ext cx="1269" cy="1052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93017</xdr:rowOff>
    </xdr:from>
    <xdr:ext cx="469744" cy="259045"/>
    <xdr:sp macro="" textlink="">
      <xdr:nvSpPr>
        <xdr:cNvPr id="520" name="消防費最小値テキスト"/>
        <xdr:cNvSpPr txBox="1"/>
      </xdr:nvSpPr>
      <xdr:spPr>
        <a:xfrm>
          <a:off x="16370300" y="66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89190</xdr:rowOff>
    </xdr:from>
    <xdr:to>
      <xdr:col>86</xdr:col>
      <xdr:colOff>25400</xdr:colOff>
      <xdr:row>38</xdr:row>
      <xdr:rowOff>89190</xdr:rowOff>
    </xdr:to>
    <xdr:cxnSp macro="">
      <xdr:nvCxnSpPr>
        <xdr:cNvPr id="521" name="直線コネクタ 520"/>
        <xdr:cNvCxnSpPr/>
      </xdr:nvCxnSpPr>
      <xdr:spPr>
        <a:xfrm>
          <a:off x="16230600" y="660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11701</xdr:rowOff>
    </xdr:from>
    <xdr:ext cx="534377" cy="259045"/>
    <xdr:sp macro="" textlink="">
      <xdr:nvSpPr>
        <xdr:cNvPr id="522" name="消防費最大値テキスト"/>
        <xdr:cNvSpPr txBox="1"/>
      </xdr:nvSpPr>
      <xdr:spPr>
        <a:xfrm>
          <a:off x="16370300" y="532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65024</xdr:rowOff>
    </xdr:from>
    <xdr:to>
      <xdr:col>86</xdr:col>
      <xdr:colOff>25400</xdr:colOff>
      <xdr:row>32</xdr:row>
      <xdr:rowOff>65024</xdr:rowOff>
    </xdr:to>
    <xdr:cxnSp macro="">
      <xdr:nvCxnSpPr>
        <xdr:cNvPr id="523" name="直線コネクタ 522"/>
        <xdr:cNvCxnSpPr/>
      </xdr:nvCxnSpPr>
      <xdr:spPr>
        <a:xfrm>
          <a:off x="16230600" y="5551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53158</xdr:rowOff>
    </xdr:from>
    <xdr:to>
      <xdr:col>85</xdr:col>
      <xdr:colOff>127000</xdr:colOff>
      <xdr:row>35</xdr:row>
      <xdr:rowOff>65895</xdr:rowOff>
    </xdr:to>
    <xdr:cxnSp macro="">
      <xdr:nvCxnSpPr>
        <xdr:cNvPr id="524" name="直線コネクタ 523"/>
        <xdr:cNvCxnSpPr/>
      </xdr:nvCxnSpPr>
      <xdr:spPr>
        <a:xfrm>
          <a:off x="15481300" y="6053908"/>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69178</xdr:rowOff>
    </xdr:from>
    <xdr:ext cx="534377" cy="259045"/>
    <xdr:sp macro="" textlink="">
      <xdr:nvSpPr>
        <xdr:cNvPr id="525" name="消防費平均値テキスト"/>
        <xdr:cNvSpPr txBox="1"/>
      </xdr:nvSpPr>
      <xdr:spPr>
        <a:xfrm>
          <a:off x="16370300" y="606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90751</xdr:rowOff>
    </xdr:from>
    <xdr:to>
      <xdr:col>85</xdr:col>
      <xdr:colOff>177800</xdr:colOff>
      <xdr:row>36</xdr:row>
      <xdr:rowOff>20901</xdr:rowOff>
    </xdr:to>
    <xdr:sp macro="" textlink="">
      <xdr:nvSpPr>
        <xdr:cNvPr id="526" name="フローチャート: 判断 525"/>
        <xdr:cNvSpPr/>
      </xdr:nvSpPr>
      <xdr:spPr>
        <a:xfrm>
          <a:off x="16268700" y="609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66548</xdr:rowOff>
    </xdr:from>
    <xdr:to>
      <xdr:col>81</xdr:col>
      <xdr:colOff>50800</xdr:colOff>
      <xdr:row>35</xdr:row>
      <xdr:rowOff>53158</xdr:rowOff>
    </xdr:to>
    <xdr:cxnSp macro="">
      <xdr:nvCxnSpPr>
        <xdr:cNvPr id="527" name="直線コネクタ 526"/>
        <xdr:cNvCxnSpPr/>
      </xdr:nvCxnSpPr>
      <xdr:spPr>
        <a:xfrm>
          <a:off x="14592300" y="5895848"/>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105555</xdr:rowOff>
    </xdr:from>
    <xdr:to>
      <xdr:col>81</xdr:col>
      <xdr:colOff>101600</xdr:colOff>
      <xdr:row>36</xdr:row>
      <xdr:rowOff>35705</xdr:rowOff>
    </xdr:to>
    <xdr:sp macro="" textlink="">
      <xdr:nvSpPr>
        <xdr:cNvPr id="528" name="フローチャート: 判断 527"/>
        <xdr:cNvSpPr/>
      </xdr:nvSpPr>
      <xdr:spPr>
        <a:xfrm>
          <a:off x="15430500" y="61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26832</xdr:rowOff>
    </xdr:from>
    <xdr:ext cx="534377" cy="259045"/>
    <xdr:sp macro="" textlink="">
      <xdr:nvSpPr>
        <xdr:cNvPr id="529" name="テキスト ボックス 528"/>
        <xdr:cNvSpPr txBox="1"/>
      </xdr:nvSpPr>
      <xdr:spPr>
        <a:xfrm>
          <a:off x="15214111" y="61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88972</xdr:rowOff>
    </xdr:from>
    <xdr:to>
      <xdr:col>76</xdr:col>
      <xdr:colOff>114300</xdr:colOff>
      <xdr:row>34</xdr:row>
      <xdr:rowOff>66548</xdr:rowOff>
    </xdr:to>
    <xdr:cxnSp macro="">
      <xdr:nvCxnSpPr>
        <xdr:cNvPr id="530" name="直線コネクタ 529"/>
        <xdr:cNvCxnSpPr/>
      </xdr:nvCxnSpPr>
      <xdr:spPr>
        <a:xfrm>
          <a:off x="13703300" y="5746822"/>
          <a:ext cx="889000" cy="1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84981</xdr:rowOff>
    </xdr:from>
    <xdr:to>
      <xdr:col>76</xdr:col>
      <xdr:colOff>165100</xdr:colOff>
      <xdr:row>36</xdr:row>
      <xdr:rowOff>15131</xdr:rowOff>
    </xdr:to>
    <xdr:sp macro="" textlink="">
      <xdr:nvSpPr>
        <xdr:cNvPr id="531" name="フローチャート: 判断 530"/>
        <xdr:cNvSpPr/>
      </xdr:nvSpPr>
      <xdr:spPr>
        <a:xfrm>
          <a:off x="14541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6258</xdr:rowOff>
    </xdr:from>
    <xdr:ext cx="534377" cy="259045"/>
    <xdr:sp macro="" textlink="">
      <xdr:nvSpPr>
        <xdr:cNvPr id="532" name="テキスト ボックス 531"/>
        <xdr:cNvSpPr txBox="1"/>
      </xdr:nvSpPr>
      <xdr:spPr>
        <a:xfrm>
          <a:off x="14325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25182</xdr:rowOff>
    </xdr:from>
    <xdr:to>
      <xdr:col>71</xdr:col>
      <xdr:colOff>177800</xdr:colOff>
      <xdr:row>33</xdr:row>
      <xdr:rowOff>88972</xdr:rowOff>
    </xdr:to>
    <xdr:cxnSp macro="">
      <xdr:nvCxnSpPr>
        <xdr:cNvPr id="533" name="直線コネクタ 532"/>
        <xdr:cNvCxnSpPr/>
      </xdr:nvCxnSpPr>
      <xdr:spPr>
        <a:xfrm>
          <a:off x="12814300" y="5168682"/>
          <a:ext cx="889000" cy="57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67020</xdr:rowOff>
    </xdr:from>
    <xdr:to>
      <xdr:col>72</xdr:col>
      <xdr:colOff>38100</xdr:colOff>
      <xdr:row>35</xdr:row>
      <xdr:rowOff>168620</xdr:rowOff>
    </xdr:to>
    <xdr:sp macro="" textlink="">
      <xdr:nvSpPr>
        <xdr:cNvPr id="534" name="フローチャート: 判断 533"/>
        <xdr:cNvSpPr/>
      </xdr:nvSpPr>
      <xdr:spPr>
        <a:xfrm>
          <a:off x="13652500" y="606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159747</xdr:rowOff>
    </xdr:from>
    <xdr:ext cx="534377" cy="259045"/>
    <xdr:sp macro="" textlink="">
      <xdr:nvSpPr>
        <xdr:cNvPr id="535" name="テキスト ボックス 534"/>
        <xdr:cNvSpPr txBox="1"/>
      </xdr:nvSpPr>
      <xdr:spPr>
        <a:xfrm>
          <a:off x="13436111" y="61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133205</xdr:rowOff>
    </xdr:from>
    <xdr:to>
      <xdr:col>67</xdr:col>
      <xdr:colOff>101600</xdr:colOff>
      <xdr:row>36</xdr:row>
      <xdr:rowOff>63355</xdr:rowOff>
    </xdr:to>
    <xdr:sp macro="" textlink="">
      <xdr:nvSpPr>
        <xdr:cNvPr id="536" name="フローチャート: 判断 535"/>
        <xdr:cNvSpPr/>
      </xdr:nvSpPr>
      <xdr:spPr>
        <a:xfrm>
          <a:off x="12763500" y="613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54482</xdr:rowOff>
    </xdr:from>
    <xdr:ext cx="534377" cy="259045"/>
    <xdr:sp macro="" textlink="">
      <xdr:nvSpPr>
        <xdr:cNvPr id="537" name="テキスト ボックス 536"/>
        <xdr:cNvSpPr txBox="1"/>
      </xdr:nvSpPr>
      <xdr:spPr>
        <a:xfrm>
          <a:off x="12547111" y="62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15095</xdr:rowOff>
    </xdr:from>
    <xdr:to>
      <xdr:col>85</xdr:col>
      <xdr:colOff>177800</xdr:colOff>
      <xdr:row>35</xdr:row>
      <xdr:rowOff>116695</xdr:rowOff>
    </xdr:to>
    <xdr:sp macro="" textlink="">
      <xdr:nvSpPr>
        <xdr:cNvPr id="543" name="楕円 542"/>
        <xdr:cNvSpPr/>
      </xdr:nvSpPr>
      <xdr:spPr>
        <a:xfrm>
          <a:off x="16268700" y="60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37972</xdr:rowOff>
    </xdr:from>
    <xdr:ext cx="534377" cy="259045"/>
    <xdr:sp macro="" textlink="">
      <xdr:nvSpPr>
        <xdr:cNvPr id="544" name="消防費該当値テキスト"/>
        <xdr:cNvSpPr txBox="1"/>
      </xdr:nvSpPr>
      <xdr:spPr>
        <a:xfrm>
          <a:off x="16370300" y="58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2358</xdr:rowOff>
    </xdr:from>
    <xdr:to>
      <xdr:col>81</xdr:col>
      <xdr:colOff>101600</xdr:colOff>
      <xdr:row>35</xdr:row>
      <xdr:rowOff>103958</xdr:rowOff>
    </xdr:to>
    <xdr:sp macro="" textlink="">
      <xdr:nvSpPr>
        <xdr:cNvPr id="545" name="楕円 544"/>
        <xdr:cNvSpPr/>
      </xdr:nvSpPr>
      <xdr:spPr>
        <a:xfrm>
          <a:off x="154305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120485</xdr:rowOff>
    </xdr:from>
    <xdr:ext cx="534377" cy="259045"/>
    <xdr:sp macro="" textlink="">
      <xdr:nvSpPr>
        <xdr:cNvPr id="546" name="テキスト ボックス 545"/>
        <xdr:cNvSpPr txBox="1"/>
      </xdr:nvSpPr>
      <xdr:spPr>
        <a:xfrm>
          <a:off x="15214111" y="57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15748</xdr:rowOff>
    </xdr:from>
    <xdr:to>
      <xdr:col>76</xdr:col>
      <xdr:colOff>165100</xdr:colOff>
      <xdr:row>34</xdr:row>
      <xdr:rowOff>117348</xdr:rowOff>
    </xdr:to>
    <xdr:sp macro="" textlink="">
      <xdr:nvSpPr>
        <xdr:cNvPr id="547" name="楕円 546"/>
        <xdr:cNvSpPr/>
      </xdr:nvSpPr>
      <xdr:spPr>
        <a:xfrm>
          <a:off x="14541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133875</xdr:rowOff>
    </xdr:from>
    <xdr:ext cx="534377" cy="259045"/>
    <xdr:sp macro="" textlink="">
      <xdr:nvSpPr>
        <xdr:cNvPr id="548" name="テキスト ボックス 547"/>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38172</xdr:rowOff>
    </xdr:from>
    <xdr:to>
      <xdr:col>72</xdr:col>
      <xdr:colOff>38100</xdr:colOff>
      <xdr:row>33</xdr:row>
      <xdr:rowOff>139772</xdr:rowOff>
    </xdr:to>
    <xdr:sp macro="" textlink="">
      <xdr:nvSpPr>
        <xdr:cNvPr id="549" name="楕円 548"/>
        <xdr:cNvSpPr/>
      </xdr:nvSpPr>
      <xdr:spPr>
        <a:xfrm>
          <a:off x="13652500" y="56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156299</xdr:rowOff>
    </xdr:from>
    <xdr:ext cx="534377" cy="259045"/>
    <xdr:sp macro="" textlink="">
      <xdr:nvSpPr>
        <xdr:cNvPr id="550" name="テキスト ボックス 549"/>
        <xdr:cNvSpPr txBox="1"/>
      </xdr:nvSpPr>
      <xdr:spPr>
        <a:xfrm>
          <a:off x="13436111" y="54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145832</xdr:rowOff>
    </xdr:from>
    <xdr:to>
      <xdr:col>67</xdr:col>
      <xdr:colOff>101600</xdr:colOff>
      <xdr:row>30</xdr:row>
      <xdr:rowOff>75982</xdr:rowOff>
    </xdr:to>
    <xdr:sp macro="" textlink="">
      <xdr:nvSpPr>
        <xdr:cNvPr id="551" name="楕円 550"/>
        <xdr:cNvSpPr/>
      </xdr:nvSpPr>
      <xdr:spPr>
        <a:xfrm>
          <a:off x="12763500" y="51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92509</xdr:rowOff>
    </xdr:from>
    <xdr:ext cx="534377" cy="259045"/>
    <xdr:sp macro="" textlink="">
      <xdr:nvSpPr>
        <xdr:cNvPr id="552" name="テキスト ボックス 551"/>
        <xdr:cNvSpPr txBox="1"/>
      </xdr:nvSpPr>
      <xdr:spPr>
        <a:xfrm>
          <a:off x="12547111" y="4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13193</xdr:rowOff>
    </xdr:from>
    <xdr:to>
      <xdr:col>85</xdr:col>
      <xdr:colOff>127000</xdr:colOff>
      <xdr:row>56</xdr:row>
      <xdr:rowOff>34727</xdr:rowOff>
    </xdr:to>
    <xdr:cxnSp macro="">
      <xdr:nvCxnSpPr>
        <xdr:cNvPr id="580" name="直線コネクタ 579"/>
        <xdr:cNvCxnSpPr/>
      </xdr:nvCxnSpPr>
      <xdr:spPr>
        <a:xfrm>
          <a:off x="15481300" y="9442943"/>
          <a:ext cx="838200" cy="19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145735</xdr:rowOff>
    </xdr:from>
    <xdr:to>
      <xdr:col>81</xdr:col>
      <xdr:colOff>50800</xdr:colOff>
      <xdr:row>55</xdr:row>
      <xdr:rowOff>13193</xdr:rowOff>
    </xdr:to>
    <xdr:cxnSp macro="">
      <xdr:nvCxnSpPr>
        <xdr:cNvPr id="583" name="直線コネクタ 582"/>
        <xdr:cNvCxnSpPr/>
      </xdr:nvCxnSpPr>
      <xdr:spPr>
        <a:xfrm>
          <a:off x="14592300" y="9061135"/>
          <a:ext cx="889000" cy="38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145735</xdr:rowOff>
    </xdr:from>
    <xdr:to>
      <xdr:col>76</xdr:col>
      <xdr:colOff>114300</xdr:colOff>
      <xdr:row>53</xdr:row>
      <xdr:rowOff>154056</xdr:rowOff>
    </xdr:to>
    <xdr:cxnSp macro="">
      <xdr:nvCxnSpPr>
        <xdr:cNvPr id="586" name="直線コネクタ 585"/>
        <xdr:cNvCxnSpPr/>
      </xdr:nvCxnSpPr>
      <xdr:spPr>
        <a:xfrm flipV="1">
          <a:off x="13703300" y="9061135"/>
          <a:ext cx="889000" cy="17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154056</xdr:rowOff>
    </xdr:from>
    <xdr:to>
      <xdr:col>71</xdr:col>
      <xdr:colOff>177800</xdr:colOff>
      <xdr:row>54</xdr:row>
      <xdr:rowOff>142169</xdr:rowOff>
    </xdr:to>
    <xdr:cxnSp macro="">
      <xdr:nvCxnSpPr>
        <xdr:cNvPr id="589" name="直線コネクタ 588"/>
        <xdr:cNvCxnSpPr/>
      </xdr:nvCxnSpPr>
      <xdr:spPr>
        <a:xfrm flipV="1">
          <a:off x="12814300" y="9240906"/>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3228</xdr:rowOff>
    </xdr:from>
    <xdr:ext cx="534377" cy="259045"/>
    <xdr:sp macro="" textlink="">
      <xdr:nvSpPr>
        <xdr:cNvPr id="591" name="テキスト ボックス 590"/>
        <xdr:cNvSpPr txBox="1"/>
      </xdr:nvSpPr>
      <xdr:spPr>
        <a:xfrm>
          <a:off x="13436111" y="96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155377</xdr:rowOff>
    </xdr:from>
    <xdr:to>
      <xdr:col>85</xdr:col>
      <xdr:colOff>177800</xdr:colOff>
      <xdr:row>56</xdr:row>
      <xdr:rowOff>85527</xdr:rowOff>
    </xdr:to>
    <xdr:sp macro="" textlink="">
      <xdr:nvSpPr>
        <xdr:cNvPr id="599" name="楕円 598"/>
        <xdr:cNvSpPr/>
      </xdr:nvSpPr>
      <xdr:spPr>
        <a:xfrm>
          <a:off x="16268700" y="95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133804</xdr:rowOff>
    </xdr:from>
    <xdr:ext cx="534377" cy="259045"/>
    <xdr:sp macro="" textlink="">
      <xdr:nvSpPr>
        <xdr:cNvPr id="600" name="教育費該当値テキスト"/>
        <xdr:cNvSpPr txBox="1"/>
      </xdr:nvSpPr>
      <xdr:spPr>
        <a:xfrm>
          <a:off x="16370300" y="95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133843</xdr:rowOff>
    </xdr:from>
    <xdr:to>
      <xdr:col>81</xdr:col>
      <xdr:colOff>101600</xdr:colOff>
      <xdr:row>55</xdr:row>
      <xdr:rowOff>63993</xdr:rowOff>
    </xdr:to>
    <xdr:sp macro="" textlink="">
      <xdr:nvSpPr>
        <xdr:cNvPr id="601" name="楕円 600"/>
        <xdr:cNvSpPr/>
      </xdr:nvSpPr>
      <xdr:spPr>
        <a:xfrm>
          <a:off x="15430500" y="93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80520</xdr:rowOff>
    </xdr:from>
    <xdr:ext cx="534377" cy="259045"/>
    <xdr:sp macro="" textlink="">
      <xdr:nvSpPr>
        <xdr:cNvPr id="602" name="テキスト ボックス 601"/>
        <xdr:cNvSpPr txBox="1"/>
      </xdr:nvSpPr>
      <xdr:spPr>
        <a:xfrm>
          <a:off x="15214111" y="91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94935</xdr:rowOff>
    </xdr:from>
    <xdr:to>
      <xdr:col>76</xdr:col>
      <xdr:colOff>165100</xdr:colOff>
      <xdr:row>53</xdr:row>
      <xdr:rowOff>25085</xdr:rowOff>
    </xdr:to>
    <xdr:sp macro="" textlink="">
      <xdr:nvSpPr>
        <xdr:cNvPr id="603" name="楕円 602"/>
        <xdr:cNvSpPr/>
      </xdr:nvSpPr>
      <xdr:spPr>
        <a:xfrm>
          <a:off x="14541500" y="90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41612</xdr:rowOff>
    </xdr:from>
    <xdr:ext cx="534377" cy="259045"/>
    <xdr:sp macro="" textlink="">
      <xdr:nvSpPr>
        <xdr:cNvPr id="604" name="テキスト ボックス 603"/>
        <xdr:cNvSpPr txBox="1"/>
      </xdr:nvSpPr>
      <xdr:spPr>
        <a:xfrm>
          <a:off x="14325111" y="87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103256</xdr:rowOff>
    </xdr:from>
    <xdr:to>
      <xdr:col>72</xdr:col>
      <xdr:colOff>38100</xdr:colOff>
      <xdr:row>54</xdr:row>
      <xdr:rowOff>33406</xdr:rowOff>
    </xdr:to>
    <xdr:sp macro="" textlink="">
      <xdr:nvSpPr>
        <xdr:cNvPr id="605" name="楕円 604"/>
        <xdr:cNvSpPr/>
      </xdr:nvSpPr>
      <xdr:spPr>
        <a:xfrm>
          <a:off x="13652500" y="91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49933</xdr:rowOff>
    </xdr:from>
    <xdr:ext cx="534377" cy="259045"/>
    <xdr:sp macro="" textlink="">
      <xdr:nvSpPr>
        <xdr:cNvPr id="606" name="テキスト ボックス 605"/>
        <xdr:cNvSpPr txBox="1"/>
      </xdr:nvSpPr>
      <xdr:spPr>
        <a:xfrm>
          <a:off x="13436111" y="89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91369</xdr:rowOff>
    </xdr:from>
    <xdr:to>
      <xdr:col>67</xdr:col>
      <xdr:colOff>101600</xdr:colOff>
      <xdr:row>55</xdr:row>
      <xdr:rowOff>21519</xdr:rowOff>
    </xdr:to>
    <xdr:sp macro="" textlink="">
      <xdr:nvSpPr>
        <xdr:cNvPr id="607" name="楕円 606"/>
        <xdr:cNvSpPr/>
      </xdr:nvSpPr>
      <xdr:spPr>
        <a:xfrm>
          <a:off x="12763500" y="93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38046</xdr:rowOff>
    </xdr:from>
    <xdr:ext cx="534377" cy="259045"/>
    <xdr:sp macro="" textlink="">
      <xdr:nvSpPr>
        <xdr:cNvPr id="608" name="テキスト ボックス 607"/>
        <xdr:cNvSpPr txBox="1"/>
      </xdr:nvSpPr>
      <xdr:spPr>
        <a:xfrm>
          <a:off x="12547111" y="91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64653</xdr:rowOff>
    </xdr:from>
    <xdr:to>
      <xdr:col>85</xdr:col>
      <xdr:colOff>127000</xdr:colOff>
      <xdr:row>79</xdr:row>
      <xdr:rowOff>85782</xdr:rowOff>
    </xdr:to>
    <xdr:cxnSp macro="">
      <xdr:nvCxnSpPr>
        <xdr:cNvPr id="639" name="直線コネクタ 638"/>
        <xdr:cNvCxnSpPr/>
      </xdr:nvCxnSpPr>
      <xdr:spPr>
        <a:xfrm>
          <a:off x="15481300" y="13609203"/>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64653</xdr:rowOff>
    </xdr:from>
    <xdr:to>
      <xdr:col>81</xdr:col>
      <xdr:colOff>50800</xdr:colOff>
      <xdr:row>79</xdr:row>
      <xdr:rowOff>87612</xdr:rowOff>
    </xdr:to>
    <xdr:cxnSp macro="">
      <xdr:nvCxnSpPr>
        <xdr:cNvPr id="642" name="直線コネクタ 641"/>
        <xdr:cNvCxnSpPr/>
      </xdr:nvCxnSpPr>
      <xdr:spPr>
        <a:xfrm flipV="1">
          <a:off x="14592300" y="13609203"/>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77619</xdr:rowOff>
    </xdr:from>
    <xdr:to>
      <xdr:col>76</xdr:col>
      <xdr:colOff>114300</xdr:colOff>
      <xdr:row>79</xdr:row>
      <xdr:rowOff>87612</xdr:rowOff>
    </xdr:to>
    <xdr:cxnSp macro="">
      <xdr:nvCxnSpPr>
        <xdr:cNvPr id="645" name="直線コネクタ 644"/>
        <xdr:cNvCxnSpPr/>
      </xdr:nvCxnSpPr>
      <xdr:spPr>
        <a:xfrm>
          <a:off x="13703300" y="1362216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58449</xdr:rowOff>
    </xdr:from>
    <xdr:to>
      <xdr:col>71</xdr:col>
      <xdr:colOff>177800</xdr:colOff>
      <xdr:row>79</xdr:row>
      <xdr:rowOff>77619</xdr:rowOff>
    </xdr:to>
    <xdr:cxnSp macro="">
      <xdr:nvCxnSpPr>
        <xdr:cNvPr id="648" name="直線コネクタ 647"/>
        <xdr:cNvCxnSpPr/>
      </xdr:nvCxnSpPr>
      <xdr:spPr>
        <a:xfrm>
          <a:off x="12814300" y="1360299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34982</xdr:rowOff>
    </xdr:from>
    <xdr:to>
      <xdr:col>85</xdr:col>
      <xdr:colOff>177800</xdr:colOff>
      <xdr:row>79</xdr:row>
      <xdr:rowOff>136582</xdr:rowOff>
    </xdr:to>
    <xdr:sp macro="" textlink="">
      <xdr:nvSpPr>
        <xdr:cNvPr id="658" name="楕円 657"/>
        <xdr:cNvSpPr/>
      </xdr:nvSpPr>
      <xdr:spPr>
        <a:xfrm>
          <a:off x="162687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152920</xdr:rowOff>
    </xdr:from>
    <xdr:ext cx="378565" cy="259045"/>
    <xdr:sp macro="" textlink="">
      <xdr:nvSpPr>
        <xdr:cNvPr id="659" name="災害復旧費該当値テキスト"/>
        <xdr:cNvSpPr txBox="1"/>
      </xdr:nvSpPr>
      <xdr:spPr>
        <a:xfrm>
          <a:off x="16370300" y="1352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13853</xdr:rowOff>
    </xdr:from>
    <xdr:to>
      <xdr:col>81</xdr:col>
      <xdr:colOff>101600</xdr:colOff>
      <xdr:row>79</xdr:row>
      <xdr:rowOff>115453</xdr:rowOff>
    </xdr:to>
    <xdr:sp macro="" textlink="">
      <xdr:nvSpPr>
        <xdr:cNvPr id="660" name="楕円 659"/>
        <xdr:cNvSpPr/>
      </xdr:nvSpPr>
      <xdr:spPr>
        <a:xfrm>
          <a:off x="154305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106580</xdr:rowOff>
    </xdr:from>
    <xdr:ext cx="469744" cy="259045"/>
    <xdr:sp macro="" textlink="">
      <xdr:nvSpPr>
        <xdr:cNvPr id="661" name="テキスト ボックス 660"/>
        <xdr:cNvSpPr txBox="1"/>
      </xdr:nvSpPr>
      <xdr:spPr>
        <a:xfrm>
          <a:off x="15246428" y="1365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36812</xdr:rowOff>
    </xdr:from>
    <xdr:to>
      <xdr:col>76</xdr:col>
      <xdr:colOff>165100</xdr:colOff>
      <xdr:row>79</xdr:row>
      <xdr:rowOff>138412</xdr:rowOff>
    </xdr:to>
    <xdr:sp macro="" textlink="">
      <xdr:nvSpPr>
        <xdr:cNvPr id="662" name="楕円 661"/>
        <xdr:cNvSpPr/>
      </xdr:nvSpPr>
      <xdr:spPr>
        <a:xfrm>
          <a:off x="14541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129539</xdr:rowOff>
    </xdr:from>
    <xdr:ext cx="378565" cy="259045"/>
    <xdr:sp macro="" textlink="">
      <xdr:nvSpPr>
        <xdr:cNvPr id="663" name="テキスト ボックス 662"/>
        <xdr:cNvSpPr txBox="1"/>
      </xdr:nvSpPr>
      <xdr:spPr>
        <a:xfrm>
          <a:off x="14403017" y="1367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26819</xdr:rowOff>
    </xdr:from>
    <xdr:to>
      <xdr:col>72</xdr:col>
      <xdr:colOff>38100</xdr:colOff>
      <xdr:row>79</xdr:row>
      <xdr:rowOff>128419</xdr:rowOff>
    </xdr:to>
    <xdr:sp macro="" textlink="">
      <xdr:nvSpPr>
        <xdr:cNvPr id="664" name="楕円 663"/>
        <xdr:cNvSpPr/>
      </xdr:nvSpPr>
      <xdr:spPr>
        <a:xfrm>
          <a:off x="13652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119546</xdr:rowOff>
    </xdr:from>
    <xdr:ext cx="378565" cy="259045"/>
    <xdr:sp macro="" textlink="">
      <xdr:nvSpPr>
        <xdr:cNvPr id="665" name="テキスト ボックス 664"/>
        <xdr:cNvSpPr txBox="1"/>
      </xdr:nvSpPr>
      <xdr:spPr>
        <a:xfrm>
          <a:off x="13514017" y="1366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7649</xdr:rowOff>
    </xdr:from>
    <xdr:to>
      <xdr:col>67</xdr:col>
      <xdr:colOff>101600</xdr:colOff>
      <xdr:row>79</xdr:row>
      <xdr:rowOff>109249</xdr:rowOff>
    </xdr:to>
    <xdr:sp macro="" textlink="">
      <xdr:nvSpPr>
        <xdr:cNvPr id="666" name="楕円 665"/>
        <xdr:cNvSpPr/>
      </xdr:nvSpPr>
      <xdr:spPr>
        <a:xfrm>
          <a:off x="12763500" y="13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125776</xdr:rowOff>
    </xdr:from>
    <xdr:ext cx="469744" cy="259045"/>
    <xdr:sp macro="" textlink="">
      <xdr:nvSpPr>
        <xdr:cNvPr id="667" name="テキスト ボックス 666"/>
        <xdr:cNvSpPr txBox="1"/>
      </xdr:nvSpPr>
      <xdr:spPr>
        <a:xfrm>
          <a:off x="12579428" y="133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156225</xdr:rowOff>
    </xdr:from>
    <xdr:to>
      <xdr:col>85</xdr:col>
      <xdr:colOff>127000</xdr:colOff>
      <xdr:row>90</xdr:row>
      <xdr:rowOff>55542</xdr:rowOff>
    </xdr:to>
    <xdr:cxnSp macro="">
      <xdr:nvCxnSpPr>
        <xdr:cNvPr id="699" name="直線コネクタ 698"/>
        <xdr:cNvCxnSpPr/>
      </xdr:nvCxnSpPr>
      <xdr:spPr>
        <a:xfrm flipV="1">
          <a:off x="15481300" y="15415275"/>
          <a:ext cx="8382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700"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55542</xdr:rowOff>
    </xdr:from>
    <xdr:to>
      <xdr:col>81</xdr:col>
      <xdr:colOff>50800</xdr:colOff>
      <xdr:row>90</xdr:row>
      <xdr:rowOff>59102</xdr:rowOff>
    </xdr:to>
    <xdr:cxnSp macro="">
      <xdr:nvCxnSpPr>
        <xdr:cNvPr id="702" name="直線コネクタ 701"/>
        <xdr:cNvCxnSpPr/>
      </xdr:nvCxnSpPr>
      <xdr:spPr>
        <a:xfrm flipV="1">
          <a:off x="14592300" y="15486042"/>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4" name="テキスト ボックス 703"/>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46823</xdr:rowOff>
    </xdr:from>
    <xdr:to>
      <xdr:col>76</xdr:col>
      <xdr:colOff>114300</xdr:colOff>
      <xdr:row>90</xdr:row>
      <xdr:rowOff>59102</xdr:rowOff>
    </xdr:to>
    <xdr:cxnSp macro="">
      <xdr:nvCxnSpPr>
        <xdr:cNvPr id="705" name="直線コネクタ 704"/>
        <xdr:cNvCxnSpPr/>
      </xdr:nvCxnSpPr>
      <xdr:spPr>
        <a:xfrm>
          <a:off x="13703300" y="15477323"/>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7" name="テキスト ボックス 706"/>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41729</xdr:rowOff>
    </xdr:from>
    <xdr:to>
      <xdr:col>71</xdr:col>
      <xdr:colOff>177800</xdr:colOff>
      <xdr:row>90</xdr:row>
      <xdr:rowOff>46823</xdr:rowOff>
    </xdr:to>
    <xdr:cxnSp macro="">
      <xdr:nvCxnSpPr>
        <xdr:cNvPr id="708" name="直線コネクタ 707"/>
        <xdr:cNvCxnSpPr/>
      </xdr:nvCxnSpPr>
      <xdr:spPr>
        <a:xfrm>
          <a:off x="12814300" y="15472229"/>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10" name="テキスト ボックス 709"/>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12" name="テキスト ボックス 711"/>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105425</xdr:rowOff>
    </xdr:from>
    <xdr:to>
      <xdr:col>85</xdr:col>
      <xdr:colOff>177800</xdr:colOff>
      <xdr:row>90</xdr:row>
      <xdr:rowOff>35575</xdr:rowOff>
    </xdr:to>
    <xdr:sp macro="" textlink="">
      <xdr:nvSpPr>
        <xdr:cNvPr id="718" name="楕円 717"/>
        <xdr:cNvSpPr/>
      </xdr:nvSpPr>
      <xdr:spPr>
        <a:xfrm>
          <a:off x="16268700" y="1536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58452</xdr:rowOff>
    </xdr:from>
    <xdr:ext cx="534377" cy="259045"/>
    <xdr:sp macro="" textlink="">
      <xdr:nvSpPr>
        <xdr:cNvPr id="719" name="公債費該当値テキスト"/>
        <xdr:cNvSpPr txBox="1"/>
      </xdr:nvSpPr>
      <xdr:spPr>
        <a:xfrm>
          <a:off x="16370300" y="153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4742</xdr:rowOff>
    </xdr:from>
    <xdr:to>
      <xdr:col>81</xdr:col>
      <xdr:colOff>101600</xdr:colOff>
      <xdr:row>90</xdr:row>
      <xdr:rowOff>106342</xdr:rowOff>
    </xdr:to>
    <xdr:sp macro="" textlink="">
      <xdr:nvSpPr>
        <xdr:cNvPr id="720" name="楕円 719"/>
        <xdr:cNvSpPr/>
      </xdr:nvSpPr>
      <xdr:spPr>
        <a:xfrm>
          <a:off x="15430500" y="154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122869</xdr:rowOff>
    </xdr:from>
    <xdr:ext cx="534377" cy="259045"/>
    <xdr:sp macro="" textlink="">
      <xdr:nvSpPr>
        <xdr:cNvPr id="721" name="テキスト ボックス 720"/>
        <xdr:cNvSpPr txBox="1"/>
      </xdr:nvSpPr>
      <xdr:spPr>
        <a:xfrm>
          <a:off x="15214111" y="152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8302</xdr:rowOff>
    </xdr:from>
    <xdr:to>
      <xdr:col>76</xdr:col>
      <xdr:colOff>165100</xdr:colOff>
      <xdr:row>90</xdr:row>
      <xdr:rowOff>109902</xdr:rowOff>
    </xdr:to>
    <xdr:sp macro="" textlink="">
      <xdr:nvSpPr>
        <xdr:cNvPr id="722" name="楕円 721"/>
        <xdr:cNvSpPr/>
      </xdr:nvSpPr>
      <xdr:spPr>
        <a:xfrm>
          <a:off x="14541500" y="154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88</xdr:row>
      <xdr:rowOff>126429</xdr:rowOff>
    </xdr:from>
    <xdr:ext cx="534377" cy="259045"/>
    <xdr:sp macro="" textlink="">
      <xdr:nvSpPr>
        <xdr:cNvPr id="723" name="テキスト ボックス 722"/>
        <xdr:cNvSpPr txBox="1"/>
      </xdr:nvSpPr>
      <xdr:spPr>
        <a:xfrm>
          <a:off x="14325111" y="152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167473</xdr:rowOff>
    </xdr:from>
    <xdr:to>
      <xdr:col>72</xdr:col>
      <xdr:colOff>38100</xdr:colOff>
      <xdr:row>90</xdr:row>
      <xdr:rowOff>97623</xdr:rowOff>
    </xdr:to>
    <xdr:sp macro="" textlink="">
      <xdr:nvSpPr>
        <xdr:cNvPr id="724" name="楕円 723"/>
        <xdr:cNvSpPr/>
      </xdr:nvSpPr>
      <xdr:spPr>
        <a:xfrm>
          <a:off x="13652500" y="154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114150</xdr:rowOff>
    </xdr:from>
    <xdr:ext cx="534377" cy="259045"/>
    <xdr:sp macro="" textlink="">
      <xdr:nvSpPr>
        <xdr:cNvPr id="725" name="テキスト ボックス 724"/>
        <xdr:cNvSpPr txBox="1"/>
      </xdr:nvSpPr>
      <xdr:spPr>
        <a:xfrm>
          <a:off x="13436111" y="152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162379</xdr:rowOff>
    </xdr:from>
    <xdr:to>
      <xdr:col>67</xdr:col>
      <xdr:colOff>101600</xdr:colOff>
      <xdr:row>90</xdr:row>
      <xdr:rowOff>92529</xdr:rowOff>
    </xdr:to>
    <xdr:sp macro="" textlink="">
      <xdr:nvSpPr>
        <xdr:cNvPr id="726" name="楕円 725"/>
        <xdr:cNvSpPr/>
      </xdr:nvSpPr>
      <xdr:spPr>
        <a:xfrm>
          <a:off x="12763500" y="154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109056</xdr:rowOff>
    </xdr:from>
    <xdr:ext cx="534377" cy="259045"/>
    <xdr:sp macro="" textlink="">
      <xdr:nvSpPr>
        <xdr:cNvPr id="727" name="テキスト ボックス 726"/>
        <xdr:cNvSpPr txBox="1"/>
      </xdr:nvSpPr>
      <xdr:spPr>
        <a:xfrm>
          <a:off x="12547111" y="15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43879</xdr:rowOff>
    </xdr:from>
    <xdr:to>
      <xdr:col>116</xdr:col>
      <xdr:colOff>63500</xdr:colOff>
      <xdr:row>39</xdr:row>
      <xdr:rowOff>44069</xdr:rowOff>
    </xdr:to>
    <xdr:cxnSp macro="">
      <xdr:nvCxnSpPr>
        <xdr:cNvPr id="756" name="直線コネクタ 755"/>
        <xdr:cNvCxnSpPr/>
      </xdr:nvCxnSpPr>
      <xdr:spPr>
        <a:xfrm flipV="1">
          <a:off x="21323300" y="673042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35496</xdr:rowOff>
    </xdr:from>
    <xdr:to>
      <xdr:col>111</xdr:col>
      <xdr:colOff>177800</xdr:colOff>
      <xdr:row>39</xdr:row>
      <xdr:rowOff>44069</xdr:rowOff>
    </xdr:to>
    <xdr:cxnSp macro="">
      <xdr:nvCxnSpPr>
        <xdr:cNvPr id="759" name="直線コネクタ 758"/>
        <xdr:cNvCxnSpPr/>
      </xdr:nvCxnSpPr>
      <xdr:spPr>
        <a:xfrm>
          <a:off x="20434300" y="672204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27877</xdr:rowOff>
    </xdr:from>
    <xdr:to>
      <xdr:col>107</xdr:col>
      <xdr:colOff>50800</xdr:colOff>
      <xdr:row>39</xdr:row>
      <xdr:rowOff>35496</xdr:rowOff>
    </xdr:to>
    <xdr:cxnSp macro="">
      <xdr:nvCxnSpPr>
        <xdr:cNvPr id="762" name="直線コネクタ 761"/>
        <xdr:cNvCxnSpPr/>
      </xdr:nvCxnSpPr>
      <xdr:spPr>
        <a:xfrm>
          <a:off x="19545300" y="6714427"/>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27877</xdr:rowOff>
    </xdr:from>
    <xdr:to>
      <xdr:col>102</xdr:col>
      <xdr:colOff>114300</xdr:colOff>
      <xdr:row>39</xdr:row>
      <xdr:rowOff>37973</xdr:rowOff>
    </xdr:to>
    <xdr:cxnSp macro="">
      <xdr:nvCxnSpPr>
        <xdr:cNvPr id="765" name="直線コネクタ 764"/>
        <xdr:cNvCxnSpPr/>
      </xdr:nvCxnSpPr>
      <xdr:spPr>
        <a:xfrm flipV="1">
          <a:off x="18656300" y="671442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164529</xdr:rowOff>
    </xdr:from>
    <xdr:to>
      <xdr:col>116</xdr:col>
      <xdr:colOff>114300</xdr:colOff>
      <xdr:row>39</xdr:row>
      <xdr:rowOff>94679</xdr:rowOff>
    </xdr:to>
    <xdr:sp macro="" textlink="">
      <xdr:nvSpPr>
        <xdr:cNvPr id="775" name="楕円 774"/>
        <xdr:cNvSpPr/>
      </xdr:nvSpPr>
      <xdr:spPr>
        <a:xfrm>
          <a:off x="22110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79456</xdr:rowOff>
    </xdr:from>
    <xdr:ext cx="249299" cy="259045"/>
    <xdr:sp macro="" textlink="">
      <xdr:nvSpPr>
        <xdr:cNvPr id="776" name="諸支出金該当値テキスト"/>
        <xdr:cNvSpPr txBox="1"/>
      </xdr:nvSpPr>
      <xdr:spPr>
        <a:xfrm>
          <a:off x="22212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164719</xdr:rowOff>
    </xdr:from>
    <xdr:to>
      <xdr:col>112</xdr:col>
      <xdr:colOff>38100</xdr:colOff>
      <xdr:row>39</xdr:row>
      <xdr:rowOff>94869</xdr:rowOff>
    </xdr:to>
    <xdr:sp macro="" textlink="">
      <xdr:nvSpPr>
        <xdr:cNvPr id="777" name="楕円 776"/>
        <xdr:cNvSpPr/>
      </xdr:nvSpPr>
      <xdr:spPr>
        <a:xfrm>
          <a:off x="2127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85996</xdr:rowOff>
    </xdr:from>
    <xdr:ext cx="249299" cy="259045"/>
    <xdr:sp macro="" textlink="">
      <xdr:nvSpPr>
        <xdr:cNvPr id="778" name="テキスト ボックス 777"/>
        <xdr:cNvSpPr txBox="1"/>
      </xdr:nvSpPr>
      <xdr:spPr>
        <a:xfrm>
          <a:off x="21198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156146</xdr:rowOff>
    </xdr:from>
    <xdr:to>
      <xdr:col>107</xdr:col>
      <xdr:colOff>101600</xdr:colOff>
      <xdr:row>39</xdr:row>
      <xdr:rowOff>86296</xdr:rowOff>
    </xdr:to>
    <xdr:sp macro="" textlink="">
      <xdr:nvSpPr>
        <xdr:cNvPr id="779" name="楕円 778"/>
        <xdr:cNvSpPr/>
      </xdr:nvSpPr>
      <xdr:spPr>
        <a:xfrm>
          <a:off x="20383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77423</xdr:rowOff>
    </xdr:from>
    <xdr:ext cx="313932" cy="259045"/>
    <xdr:sp macro="" textlink="">
      <xdr:nvSpPr>
        <xdr:cNvPr id="780" name="テキスト ボックス 779"/>
        <xdr:cNvSpPr txBox="1"/>
      </xdr:nvSpPr>
      <xdr:spPr>
        <a:xfrm>
          <a:off x="20277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148527</xdr:rowOff>
    </xdr:from>
    <xdr:to>
      <xdr:col>102</xdr:col>
      <xdr:colOff>165100</xdr:colOff>
      <xdr:row>39</xdr:row>
      <xdr:rowOff>78677</xdr:rowOff>
    </xdr:to>
    <xdr:sp macro="" textlink="">
      <xdr:nvSpPr>
        <xdr:cNvPr id="781" name="楕円 780"/>
        <xdr:cNvSpPr/>
      </xdr:nvSpPr>
      <xdr:spPr>
        <a:xfrm>
          <a:off x="19494500" y="66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69804</xdr:rowOff>
    </xdr:from>
    <xdr:ext cx="313932" cy="259045"/>
    <xdr:sp macro="" textlink="">
      <xdr:nvSpPr>
        <xdr:cNvPr id="782" name="テキスト ボックス 781"/>
        <xdr:cNvSpPr txBox="1"/>
      </xdr:nvSpPr>
      <xdr:spPr>
        <a:xfrm>
          <a:off x="19388333" y="6756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158623</xdr:rowOff>
    </xdr:from>
    <xdr:to>
      <xdr:col>98</xdr:col>
      <xdr:colOff>38100</xdr:colOff>
      <xdr:row>39</xdr:row>
      <xdr:rowOff>88773</xdr:rowOff>
    </xdr:to>
    <xdr:sp macro="" textlink="">
      <xdr:nvSpPr>
        <xdr:cNvPr id="783" name="楕円 782"/>
        <xdr:cNvSpPr/>
      </xdr:nvSpPr>
      <xdr:spPr>
        <a:xfrm>
          <a:off x="18605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79900</xdr:rowOff>
    </xdr:from>
    <xdr:ext cx="313932" cy="259045"/>
    <xdr:sp macro="" textlink="">
      <xdr:nvSpPr>
        <xdr:cNvPr id="784" name="テキスト ボックス 783"/>
        <xdr:cNvSpPr txBox="1"/>
      </xdr:nvSpPr>
      <xdr:spPr>
        <a:xfrm>
          <a:off x="18499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43,479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8,589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円高くなっている。前年度対比でみると、主に総務管理費が減少しており、退職手当の減少が主な要因となっている。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51,667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19,205</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円高くなっている。前年度対比でみると、主に保健衛生費及び清掃費が増加しており、ストックヤード建設事業や病院整備事業費補助金の増加が主な要因となっている。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15,862</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円となっており、類似団体の中で最も高額となっている。前年度対比でみると、主に水産業費が増加しており、下関漁港整備事業の増加が主な要因となっている。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57,708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13,423</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円高くなっている。前年度対比でみると、主に都市計画費が増加しており、土地開発公社解散に伴う用地取得事業の増加が主な要因となっている。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60,744</a:t>
          </a:r>
          <a:r>
            <a:rPr kumimoji="1" lang="ja-JP" altLang="en-US" sz="1300">
              <a:latin typeface="ＭＳ Ｐゴシック" panose="020B0600070205080204" pitchFamily="50" charset="-128"/>
              <a:ea typeface="ＭＳ Ｐゴシック" panose="020B0600070205080204" pitchFamily="50" charset="-128"/>
            </a:rPr>
            <a:t>円となっており、類似団体の中で最も高額となっている。前年度対比でみると、消防デジタル無線化事業独占禁止法違反に伴う賠償金受入や本庁舎改修工事の中止による繰上償還により増加している。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財政調整基金残高は前年度と比較すると</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億円減少し、標準財政規模に対する割合は、</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％悪化した。</a:t>
          </a:r>
        </a:p>
        <a:p>
          <a:r>
            <a:rPr kumimoji="1" lang="ja-JP" altLang="en-US" sz="1400">
              <a:latin typeface="ＭＳ ゴシック" pitchFamily="49" charset="-128"/>
              <a:ea typeface="ＭＳ ゴシック" pitchFamily="49" charset="-128"/>
            </a:rPr>
            <a:t>　実質収支は前年度と比較すると</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億円減少し、標準財政規模に対する割合は、</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％悪化した。</a:t>
          </a:r>
        </a:p>
        <a:p>
          <a:r>
            <a:rPr kumimoji="1" lang="ja-JP" altLang="en-US" sz="1400">
              <a:latin typeface="ＭＳ ゴシック" pitchFamily="49" charset="-128"/>
              <a:ea typeface="ＭＳ ゴシック" pitchFamily="49" charset="-128"/>
            </a:rPr>
            <a:t>　実質単年度収支は前年度と比較すると</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億円増加し、標準財政規模に対する割合は、</a:t>
          </a:r>
          <a:r>
            <a:rPr kumimoji="1" lang="en-US" altLang="ja-JP" sz="1400">
              <a:latin typeface="ＭＳ ゴシック" pitchFamily="49" charset="-128"/>
              <a:ea typeface="ＭＳ ゴシック" pitchFamily="49" charset="-128"/>
            </a:rPr>
            <a:t>2.42</a:t>
          </a:r>
          <a:r>
            <a:rPr kumimoji="1" lang="ja-JP" altLang="en-US" sz="1400">
              <a:latin typeface="ＭＳ ゴシック" pitchFamily="49" charset="-128"/>
              <a:ea typeface="ＭＳ ゴシック" pitchFamily="49" charset="-128"/>
            </a:rPr>
            <a:t>％好転した。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24.29%</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17.30%</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6.99%</a:t>
          </a:r>
          <a:r>
            <a:rPr kumimoji="1" lang="ja-JP" altLang="en-US" sz="1400">
              <a:latin typeface="ＭＳ ゴシック" pitchFamily="49" charset="-128"/>
              <a:ea typeface="ＭＳ ゴシック" pitchFamily="49" charset="-128"/>
            </a:rPr>
            <a:t>好転している。赤字となった会計は、港湾特別会計、臨海土地造成事業特別会計及び母子父子寡婦福祉資金貸付事業特別会計の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会計で、赤字額はそれぞれ</a:t>
          </a:r>
          <a:r>
            <a:rPr kumimoji="1" lang="en-US" altLang="ja-JP" sz="1400">
              <a:latin typeface="ＭＳ ゴシック" pitchFamily="49" charset="-128"/>
              <a:ea typeface="ＭＳ ゴシック" pitchFamily="49" charset="-128"/>
            </a:rPr>
            <a:t>494,984</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23,674</a:t>
          </a:r>
          <a:r>
            <a:rPr kumimoji="1" lang="ja-JP" altLang="en-US" sz="1400">
              <a:latin typeface="ＭＳ ゴシック" pitchFamily="49" charset="-128"/>
              <a:ea typeface="ＭＳ ゴシック" pitchFamily="49" charset="-128"/>
            </a:rPr>
            <a:t>千円増）、</a:t>
          </a:r>
          <a:r>
            <a:rPr kumimoji="1" lang="en-US" altLang="ja-JP" sz="1400">
              <a:latin typeface="ＭＳ ゴシック" pitchFamily="49" charset="-128"/>
              <a:ea typeface="ＭＳ ゴシック" pitchFamily="49" charset="-128"/>
            </a:rPr>
            <a:t>1,711,650</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254,794</a:t>
          </a:r>
          <a:r>
            <a:rPr kumimoji="1" lang="ja-JP" altLang="en-US" sz="1400">
              <a:latin typeface="ＭＳ ゴシック" pitchFamily="49" charset="-128"/>
              <a:ea typeface="ＭＳ ゴシック" pitchFamily="49" charset="-128"/>
            </a:rPr>
            <a:t>千円減）及び</a:t>
          </a:r>
          <a:r>
            <a:rPr kumimoji="1" lang="en-US" altLang="ja-JP" sz="1400">
              <a:latin typeface="ＭＳ ゴシック" pitchFamily="49" charset="-128"/>
              <a:ea typeface="ＭＳ ゴシック" pitchFamily="49" charset="-128"/>
            </a:rPr>
            <a:t>2,540</a:t>
          </a:r>
          <a:r>
            <a:rPr kumimoji="1" lang="ja-JP" altLang="en-US" sz="1400">
              <a:latin typeface="ＭＳ ゴシック" pitchFamily="49" charset="-128"/>
              <a:ea typeface="ＭＳ ゴシック" pitchFamily="49" charset="-128"/>
            </a:rPr>
            <a:t>千円（対前年度皆増）であった。</a:t>
          </a:r>
        </a:p>
        <a:p>
          <a:r>
            <a:rPr kumimoji="1" lang="ja-JP" altLang="en-US" sz="1400">
              <a:latin typeface="ＭＳ ゴシック" pitchFamily="49" charset="-128"/>
              <a:ea typeface="ＭＳ ゴシック" pitchFamily="49" charset="-128"/>
            </a:rPr>
            <a:t>　主な赤字会計については、港湾特別会計の単年度収支は赤字となっている。また、過去の大規模事業や高潮災害の復旧事業等の影響により、依然として赤字額が発生している状況である。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赤字額の大部分を占める臨海土地造成事業特別会計の単年度収支は黒字となったものの、売却が進んでおらず、依然として赤字額が発生している状況である。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年度に策定した経営健全化計画に基づき、土地開発基金からの資金借入等により、赤字額は減少しており、今後もこの計画に沿って赤字の解消を図っていく。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52012_&#19979;&#3830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93.8</v>
          </cell>
          <cell r="CV51">
            <v>101.1</v>
          </cell>
        </row>
        <row r="53">
          <cell r="CN53">
            <v>64.900000000000006</v>
          </cell>
          <cell r="CV53">
            <v>65.599999999999994</v>
          </cell>
        </row>
        <row r="55">
          <cell r="AN55" t="str">
            <v>類似団体内平均値</v>
          </cell>
          <cell r="CN55">
            <v>38.9</v>
          </cell>
          <cell r="CV55">
            <v>37.6</v>
          </cell>
        </row>
        <row r="57">
          <cell r="CN57">
            <v>59.3</v>
          </cell>
          <cell r="CV57">
            <v>60</v>
          </cell>
        </row>
        <row r="72">
          <cell r="BP72" t="str">
            <v>H25</v>
          </cell>
          <cell r="BX72" t="str">
            <v>H26</v>
          </cell>
          <cell r="CF72" t="str">
            <v>H27</v>
          </cell>
          <cell r="CN72" t="str">
            <v>H28</v>
          </cell>
          <cell r="CV72" t="str">
            <v>H29</v>
          </cell>
        </row>
        <row r="73">
          <cell r="AN73" t="str">
            <v>当該団体値</v>
          </cell>
          <cell r="BP73">
            <v>97.5</v>
          </cell>
          <cell r="BX73">
            <v>98</v>
          </cell>
          <cell r="CF73">
            <v>100</v>
          </cell>
          <cell r="CN73">
            <v>93.8</v>
          </cell>
          <cell r="CV73">
            <v>101.1</v>
          </cell>
        </row>
        <row r="75">
          <cell r="BP75">
            <v>11.5</v>
          </cell>
          <cell r="BX75">
            <v>10.8</v>
          </cell>
          <cell r="CF75">
            <v>10.199999999999999</v>
          </cell>
          <cell r="CN75">
            <v>9.9</v>
          </cell>
          <cell r="CV75">
            <v>10</v>
          </cell>
        </row>
        <row r="77">
          <cell r="AN77" t="str">
            <v>類似団体内平均値</v>
          </cell>
          <cell r="BP77">
            <v>54.4</v>
          </cell>
          <cell r="BX77">
            <v>47</v>
          </cell>
          <cell r="CF77">
            <v>41.4</v>
          </cell>
          <cell r="CN77">
            <v>38.9</v>
          </cell>
          <cell r="CV77">
            <v>37.6</v>
          </cell>
        </row>
        <row r="79">
          <cell r="BP79">
            <v>8.1</v>
          </cell>
          <cell r="BX79">
            <v>7.3</v>
          </cell>
          <cell r="CF79">
            <v>6.7</v>
          </cell>
          <cell r="CN79">
            <v>6.4</v>
          </cell>
          <cell r="CV79">
            <v>6.1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127625998</v>
      </c>
      <c r="BO4" s="372"/>
      <c r="BP4" s="372"/>
      <c r="BQ4" s="372"/>
      <c r="BR4" s="372"/>
      <c r="BS4" s="372"/>
      <c r="BT4" s="372"/>
      <c r="BU4" s="373"/>
      <c r="BV4" s="371">
        <v>120972671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3.2</v>
      </c>
      <c r="CU4" s="378"/>
      <c r="CV4" s="378"/>
      <c r="CW4" s="378"/>
      <c r="CX4" s="378"/>
      <c r="CY4" s="378"/>
      <c r="CZ4" s="378"/>
      <c r="DA4" s="379"/>
      <c r="DB4" s="377">
        <v>3.3</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125022972</v>
      </c>
      <c r="BO5" s="409"/>
      <c r="BP5" s="409"/>
      <c r="BQ5" s="409"/>
      <c r="BR5" s="409"/>
      <c r="BS5" s="409"/>
      <c r="BT5" s="409"/>
      <c r="BU5" s="410"/>
      <c r="BV5" s="408">
        <v>118454881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97.6</v>
      </c>
      <c r="CU5" s="406"/>
      <c r="CV5" s="406"/>
      <c r="CW5" s="406"/>
      <c r="CX5" s="406"/>
      <c r="CY5" s="406"/>
      <c r="CZ5" s="406"/>
      <c r="DA5" s="407"/>
      <c r="DB5" s="405">
        <v>98.7</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2603026</v>
      </c>
      <c r="BO6" s="409"/>
      <c r="BP6" s="409"/>
      <c r="BQ6" s="409"/>
      <c r="BR6" s="409"/>
      <c r="BS6" s="409"/>
      <c r="BT6" s="409"/>
      <c r="BU6" s="410"/>
      <c r="BV6" s="408">
        <v>2517790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104.5</v>
      </c>
      <c r="CU6" s="446"/>
      <c r="CV6" s="446"/>
      <c r="CW6" s="446"/>
      <c r="CX6" s="446"/>
      <c r="CY6" s="446"/>
      <c r="CZ6" s="446"/>
      <c r="DA6" s="447"/>
      <c r="DB6" s="445">
        <v>105.2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459905</v>
      </c>
      <c r="BO7" s="409"/>
      <c r="BP7" s="409"/>
      <c r="BQ7" s="409"/>
      <c r="BR7" s="409"/>
      <c r="BS7" s="409"/>
      <c r="BT7" s="409"/>
      <c r="BU7" s="410"/>
      <c r="BV7" s="408">
        <v>345759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66481626</v>
      </c>
      <c r="CU7" s="409"/>
      <c r="CV7" s="409"/>
      <c r="CW7" s="409"/>
      <c r="CX7" s="409"/>
      <c r="CY7" s="409"/>
      <c r="CZ7" s="409"/>
      <c r="DA7" s="410"/>
      <c r="DB7" s="408">
        <v>66743226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2143121</v>
      </c>
      <c r="BO8" s="409"/>
      <c r="BP8" s="409"/>
      <c r="BQ8" s="409"/>
      <c r="BR8" s="409"/>
      <c r="BS8" s="409"/>
      <c r="BT8" s="409"/>
      <c r="BU8" s="410"/>
      <c r="BV8" s="408">
        <v>2172031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0.55000000000000004</v>
      </c>
      <c r="CU8" s="449"/>
      <c r="CV8" s="449"/>
      <c r="CW8" s="449"/>
      <c r="CX8" s="449"/>
      <c r="CY8" s="449"/>
      <c r="CZ8" s="449"/>
      <c r="DA8" s="450"/>
      <c r="DB8" s="448">
        <v>0.55000000000000004</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268517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-28910</v>
      </c>
      <c r="BO9" s="409"/>
      <c r="BP9" s="409"/>
      <c r="BQ9" s="409"/>
      <c r="BR9" s="409"/>
      <c r="BS9" s="409"/>
      <c r="BT9" s="409"/>
      <c r="BU9" s="410"/>
      <c r="BV9" s="408">
        <v>-658720</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18.899999999999999</v>
      </c>
      <c r="CU9" s="406"/>
      <c r="CV9" s="406"/>
      <c r="CW9" s="406"/>
      <c r="CX9" s="406"/>
      <c r="CY9" s="406"/>
      <c r="CZ9" s="406"/>
      <c r="DA9" s="407"/>
      <c r="DB9" s="405">
        <v>19.2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280947</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1422221</v>
      </c>
      <c r="BO10" s="409"/>
      <c r="BP10" s="409"/>
      <c r="BQ10" s="409"/>
      <c r="BR10" s="409"/>
      <c r="BS10" s="409"/>
      <c r="BT10" s="409"/>
      <c r="BU10" s="410"/>
      <c r="BV10" s="408">
        <v>1133798</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2000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266429</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1800000</v>
      </c>
      <c r="BO12" s="409"/>
      <c r="BP12" s="409"/>
      <c r="BQ12" s="409"/>
      <c r="BR12" s="409"/>
      <c r="BS12" s="409"/>
      <c r="BT12" s="409"/>
      <c r="BU12" s="410"/>
      <c r="BV12" s="408">
        <v>2500000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262264</v>
      </c>
      <c r="S13" s="490"/>
      <c r="T13" s="490"/>
      <c r="U13" s="490"/>
      <c r="V13" s="491"/>
      <c r="W13" s="424" t="s">
        <v>133</v>
      </c>
      <c r="X13" s="425"/>
      <c r="Y13" s="425"/>
      <c r="Z13" s="425"/>
      <c r="AA13" s="425"/>
      <c r="AB13" s="415"/>
      <c r="AC13" s="459">
        <v>5584</v>
      </c>
      <c r="AD13" s="460"/>
      <c r="AE13" s="460"/>
      <c r="AF13" s="460"/>
      <c r="AG13" s="499"/>
      <c r="AH13" s="459">
        <v>6415</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-406689</v>
      </c>
      <c r="BO13" s="409"/>
      <c r="BP13" s="409"/>
      <c r="BQ13" s="409"/>
      <c r="BR13" s="409"/>
      <c r="BS13" s="409"/>
      <c r="BT13" s="409"/>
      <c r="BU13" s="410"/>
      <c r="BV13" s="408">
        <v>-2022922</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10</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269486</v>
      </c>
      <c r="S14" s="490"/>
      <c r="T14" s="490"/>
      <c r="U14" s="490"/>
      <c r="V14" s="491"/>
      <c r="W14" s="398"/>
      <c r="X14" s="399"/>
      <c r="Y14" s="399"/>
      <c r="Z14" s="399"/>
      <c r="AA14" s="399"/>
      <c r="AB14" s="388"/>
      <c r="AC14" s="492">
        <v>4.5999999999999996</v>
      </c>
      <c r="AD14" s="493"/>
      <c r="AE14" s="493"/>
      <c r="AF14" s="493"/>
      <c r="AG14" s="494"/>
      <c r="AH14" s="492">
        <v>5.0999999999999996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101.1</v>
      </c>
      <c r="CU14" s="504"/>
      <c r="CV14" s="504"/>
      <c r="CW14" s="504"/>
      <c r="CX14" s="504"/>
      <c r="CY14" s="504"/>
      <c r="CZ14" s="504"/>
      <c r="DA14" s="505"/>
      <c r="DB14" s="503">
        <v>93.8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265333</v>
      </c>
      <c r="S15" s="490"/>
      <c r="T15" s="490"/>
      <c r="U15" s="490"/>
      <c r="V15" s="491"/>
      <c r="W15" s="424" t="s">
        <v>141</v>
      </c>
      <c r="X15" s="425"/>
      <c r="Y15" s="425"/>
      <c r="Z15" s="425"/>
      <c r="AA15" s="425"/>
      <c r="AB15" s="415"/>
      <c r="AC15" s="459">
        <v>28991</v>
      </c>
      <c r="AD15" s="460"/>
      <c r="AE15" s="460"/>
      <c r="AF15" s="460"/>
      <c r="AG15" s="499"/>
      <c r="AH15" s="459">
        <v>30764</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28985133</v>
      </c>
      <c r="BO15" s="372"/>
      <c r="BP15" s="372"/>
      <c r="BQ15" s="372"/>
      <c r="BR15" s="372"/>
      <c r="BS15" s="372"/>
      <c r="BT15" s="372"/>
      <c r="BU15" s="373"/>
      <c r="BV15" s="371">
        <v>29372028</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24</v>
      </c>
      <c r="AD16" s="493"/>
      <c r="AE16" s="493"/>
      <c r="AF16" s="493"/>
      <c r="AG16" s="494"/>
      <c r="AH16" s="492">
        <v>24.5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53077394</v>
      </c>
      <c r="BO16" s="409"/>
      <c r="BP16" s="409"/>
      <c r="BQ16" s="409"/>
      <c r="BR16" s="409"/>
      <c r="BS16" s="409"/>
      <c r="BT16" s="409"/>
      <c r="BU16" s="410"/>
      <c r="BV16" s="408">
        <v>53252234</v>
      </c>
      <c r="BW16" s="409"/>
      <c r="BX16" s="409"/>
      <c r="BY16" s="409"/>
      <c r="BZ16" s="409"/>
      <c r="CA16" s="409"/>
      <c r="CB16" s="409"/>
      <c r="CC16" s="410"/>
      <c r="CD16" s="180"/>
      <c r="CE16" s="515" t="s">
        <v>147</v>
      </c>
      <c r="CF16" s="515"/>
      <c r="CG16" s="515"/>
      <c r="CH16" s="515"/>
      <c r="CI16" s="515"/>
      <c r="CJ16" s="515"/>
      <c r="CK16" s="515"/>
      <c r="CL16" s="515"/>
      <c r="CM16" s="515"/>
      <c r="CN16" s="515"/>
      <c r="CO16" s="515"/>
      <c r="CP16" s="515"/>
      <c r="CQ16" s="515"/>
      <c r="CR16" s="515"/>
      <c r="CS16" s="516"/>
      <c r="CT16" s="405">
        <v>30.3</v>
      </c>
      <c r="CU16" s="406"/>
      <c r="CV16" s="406"/>
      <c r="CW16" s="406"/>
      <c r="CX16" s="406"/>
      <c r="CY16" s="406"/>
      <c r="CZ16" s="406"/>
      <c r="DA16" s="407"/>
      <c r="DB16" s="405">
        <v>38.299999999999997</v>
      </c>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86318</v>
      </c>
      <c r="AD17" s="460"/>
      <c r="AE17" s="460"/>
      <c r="AF17" s="460"/>
      <c r="AG17" s="499"/>
      <c r="AH17" s="459">
        <v>88270</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36990957</v>
      </c>
      <c r="BO17" s="409"/>
      <c r="BP17" s="409"/>
      <c r="BQ17" s="409"/>
      <c r="BR17" s="409"/>
      <c r="BS17" s="409"/>
      <c r="BT17" s="409"/>
      <c r="BU17" s="410"/>
      <c r="BV17" s="408">
        <v>37436423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716.1</v>
      </c>
      <c r="M18" s="521"/>
      <c r="N18" s="521"/>
      <c r="O18" s="521"/>
      <c r="P18" s="521"/>
      <c r="Q18" s="521"/>
      <c r="R18" s="522"/>
      <c r="S18" s="522"/>
      <c r="T18" s="522"/>
      <c r="U18" s="522"/>
      <c r="V18" s="523"/>
      <c r="W18" s="426"/>
      <c r="X18" s="427"/>
      <c r="Y18" s="427"/>
      <c r="Z18" s="427"/>
      <c r="AA18" s="427"/>
      <c r="AB18" s="418"/>
      <c r="AC18" s="524">
        <v>71.400000000000006</v>
      </c>
      <c r="AD18" s="525"/>
      <c r="AE18" s="525"/>
      <c r="AF18" s="525"/>
      <c r="AG18" s="526"/>
      <c r="AH18" s="524">
        <v>70.400000000000006</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66692962</v>
      </c>
      <c r="BO18" s="409"/>
      <c r="BP18" s="409"/>
      <c r="BQ18" s="409"/>
      <c r="BR18" s="409"/>
      <c r="BS18" s="409"/>
      <c r="BT18" s="409"/>
      <c r="BU18" s="410"/>
      <c r="BV18" s="408">
        <v>67120670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375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81989228</v>
      </c>
      <c r="BO19" s="409"/>
      <c r="BP19" s="409"/>
      <c r="BQ19" s="409"/>
      <c r="BR19" s="409"/>
      <c r="BS19" s="409"/>
      <c r="BT19" s="409"/>
      <c r="BU19" s="410"/>
      <c r="BV19" s="408">
        <v>78662764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116298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155319477</v>
      </c>
      <c r="BO23" s="409"/>
      <c r="BP23" s="409"/>
      <c r="BQ23" s="409"/>
      <c r="BR23" s="409"/>
      <c r="BS23" s="409"/>
      <c r="BT23" s="409"/>
      <c r="BU23" s="410"/>
      <c r="BV23" s="408">
        <v>154799811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10600</v>
      </c>
      <c r="R24" s="460"/>
      <c r="S24" s="460"/>
      <c r="T24" s="460"/>
      <c r="U24" s="460"/>
      <c r="V24" s="499"/>
      <c r="W24" s="558"/>
      <c r="X24" s="546"/>
      <c r="Y24" s="547"/>
      <c r="Z24" s="458" t="s">
        <v>166</v>
      </c>
      <c r="AA24" s="438"/>
      <c r="AB24" s="438"/>
      <c r="AC24" s="438"/>
      <c r="AD24" s="438"/>
      <c r="AE24" s="438"/>
      <c r="AF24" s="438"/>
      <c r="AG24" s="439"/>
      <c r="AH24" s="459">
        <v>2155</v>
      </c>
      <c r="AI24" s="460"/>
      <c r="AJ24" s="460"/>
      <c r="AK24" s="460"/>
      <c r="AL24" s="499"/>
      <c r="AM24" s="459">
        <v>6943410</v>
      </c>
      <c r="AN24" s="460"/>
      <c r="AO24" s="460"/>
      <c r="AP24" s="460"/>
      <c r="AQ24" s="460"/>
      <c r="AR24" s="499"/>
      <c r="AS24" s="459">
        <v>3222</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119920902</v>
      </c>
      <c r="BO24" s="409"/>
      <c r="BP24" s="409"/>
      <c r="BQ24" s="409"/>
      <c r="BR24" s="409"/>
      <c r="BS24" s="409"/>
      <c r="BT24" s="409"/>
      <c r="BU24" s="410"/>
      <c r="BV24" s="408">
        <v>116479599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2</v>
      </c>
      <c r="M25" s="460"/>
      <c r="N25" s="460"/>
      <c r="O25" s="460"/>
      <c r="P25" s="499"/>
      <c r="Q25" s="459">
        <v>8600</v>
      </c>
      <c r="R25" s="460"/>
      <c r="S25" s="460"/>
      <c r="T25" s="460"/>
      <c r="U25" s="460"/>
      <c r="V25" s="499"/>
      <c r="W25" s="558"/>
      <c r="X25" s="546"/>
      <c r="Y25" s="547"/>
      <c r="Z25" s="458" t="s">
        <v>169</v>
      </c>
      <c r="AA25" s="438"/>
      <c r="AB25" s="438"/>
      <c r="AC25" s="438"/>
      <c r="AD25" s="438"/>
      <c r="AE25" s="438"/>
      <c r="AF25" s="438"/>
      <c r="AG25" s="439"/>
      <c r="AH25" s="459">
        <v>321</v>
      </c>
      <c r="AI25" s="460"/>
      <c r="AJ25" s="460"/>
      <c r="AK25" s="460"/>
      <c r="AL25" s="499"/>
      <c r="AM25" s="459">
        <v>936036</v>
      </c>
      <c r="AN25" s="460"/>
      <c r="AO25" s="460"/>
      <c r="AP25" s="460"/>
      <c r="AQ25" s="460"/>
      <c r="AR25" s="499"/>
      <c r="AS25" s="459">
        <v>2916</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16187580</v>
      </c>
      <c r="BO25" s="372"/>
      <c r="BP25" s="372"/>
      <c r="BQ25" s="372"/>
      <c r="BR25" s="372"/>
      <c r="BS25" s="372"/>
      <c r="BT25" s="372"/>
      <c r="BU25" s="373"/>
      <c r="BV25" s="371">
        <v>22559103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7250</v>
      </c>
      <c r="R26" s="460"/>
      <c r="S26" s="460"/>
      <c r="T26" s="460"/>
      <c r="U26" s="460"/>
      <c r="V26" s="499"/>
      <c r="W26" s="558"/>
      <c r="X26" s="546"/>
      <c r="Y26" s="547"/>
      <c r="Z26" s="458" t="s">
        <v>172</v>
      </c>
      <c r="AA26" s="568"/>
      <c r="AB26" s="568"/>
      <c r="AC26" s="568"/>
      <c r="AD26" s="568"/>
      <c r="AE26" s="568"/>
      <c r="AF26" s="568"/>
      <c r="AG26" s="569"/>
      <c r="AH26" s="459">
        <v>255</v>
      </c>
      <c r="AI26" s="460"/>
      <c r="AJ26" s="460"/>
      <c r="AK26" s="460"/>
      <c r="AL26" s="499"/>
      <c r="AM26" s="459">
        <v>881790</v>
      </c>
      <c r="AN26" s="460"/>
      <c r="AO26" s="460"/>
      <c r="AP26" s="460"/>
      <c r="AQ26" s="460"/>
      <c r="AR26" s="499"/>
      <c r="AS26" s="459">
        <v>3458</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v>770000</v>
      </c>
      <c r="BO26" s="409"/>
      <c r="BP26" s="409"/>
      <c r="BQ26" s="409"/>
      <c r="BR26" s="409"/>
      <c r="BS26" s="409"/>
      <c r="BT26" s="409"/>
      <c r="BU26" s="410"/>
      <c r="BV26" s="408">
        <v>20000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6550</v>
      </c>
      <c r="R27" s="460"/>
      <c r="S27" s="460"/>
      <c r="T27" s="460"/>
      <c r="U27" s="460"/>
      <c r="V27" s="499"/>
      <c r="W27" s="558"/>
      <c r="X27" s="546"/>
      <c r="Y27" s="547"/>
      <c r="Z27" s="458" t="s">
        <v>175</v>
      </c>
      <c r="AA27" s="438"/>
      <c r="AB27" s="438"/>
      <c r="AC27" s="438"/>
      <c r="AD27" s="438"/>
      <c r="AE27" s="438"/>
      <c r="AF27" s="438"/>
      <c r="AG27" s="439"/>
      <c r="AH27" s="459">
        <v>84</v>
      </c>
      <c r="AI27" s="460"/>
      <c r="AJ27" s="460"/>
      <c r="AK27" s="460"/>
      <c r="AL27" s="499"/>
      <c r="AM27" s="459">
        <v>309654</v>
      </c>
      <c r="AN27" s="460"/>
      <c r="AO27" s="460"/>
      <c r="AP27" s="460"/>
      <c r="AQ27" s="460"/>
      <c r="AR27" s="499"/>
      <c r="AS27" s="459">
        <v>3686</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5800026</v>
      </c>
      <c r="BO27" s="582"/>
      <c r="BP27" s="582"/>
      <c r="BQ27" s="582"/>
      <c r="BR27" s="582"/>
      <c r="BS27" s="582"/>
      <c r="BT27" s="582"/>
      <c r="BU27" s="583"/>
      <c r="BV27" s="581">
        <v>5800026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5900</v>
      </c>
      <c r="R28" s="460"/>
      <c r="S28" s="460"/>
      <c r="T28" s="460"/>
      <c r="U28" s="460"/>
      <c r="V28" s="499"/>
      <c r="W28" s="558"/>
      <c r="X28" s="546"/>
      <c r="Y28" s="547"/>
      <c r="Z28" s="458" t="s">
        <v>178</v>
      </c>
      <c r="AA28" s="438"/>
      <c r="AB28" s="438"/>
      <c r="AC28" s="438"/>
      <c r="AD28" s="438"/>
      <c r="AE28" s="438"/>
      <c r="AF28" s="438"/>
      <c r="AG28" s="439"/>
      <c r="AH28" s="459" t="s">
        <v>179</v>
      </c>
      <c r="AI28" s="460"/>
      <c r="AJ28" s="460"/>
      <c r="AK28" s="460"/>
      <c r="AL28" s="499"/>
      <c r="AM28" s="459" t="s">
        <v>131</v>
      </c>
      <c r="AN28" s="460"/>
      <c r="AO28" s="460"/>
      <c r="AP28" s="460"/>
      <c r="AQ28" s="460"/>
      <c r="AR28" s="499"/>
      <c r="AS28" s="459" t="s">
        <v>123</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8503500</v>
      </c>
      <c r="BO28" s="372"/>
      <c r="BP28" s="372"/>
      <c r="BQ28" s="372"/>
      <c r="BR28" s="372"/>
      <c r="BS28" s="372"/>
      <c r="BT28" s="372"/>
      <c r="BU28" s="373"/>
      <c r="BV28" s="371">
        <v>8881279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32</v>
      </c>
      <c r="M29" s="460"/>
      <c r="N29" s="460"/>
      <c r="O29" s="460"/>
      <c r="P29" s="499"/>
      <c r="Q29" s="459">
        <v>5450</v>
      </c>
      <c r="R29" s="460"/>
      <c r="S29" s="460"/>
      <c r="T29" s="460"/>
      <c r="U29" s="460"/>
      <c r="V29" s="499"/>
      <c r="W29" s="559"/>
      <c r="X29" s="560"/>
      <c r="Y29" s="561"/>
      <c r="Z29" s="458" t="s">
        <v>182</v>
      </c>
      <c r="AA29" s="438"/>
      <c r="AB29" s="438"/>
      <c r="AC29" s="438"/>
      <c r="AD29" s="438"/>
      <c r="AE29" s="438"/>
      <c r="AF29" s="438"/>
      <c r="AG29" s="439"/>
      <c r="AH29" s="459">
        <v>2239</v>
      </c>
      <c r="AI29" s="460"/>
      <c r="AJ29" s="460"/>
      <c r="AK29" s="460"/>
      <c r="AL29" s="499"/>
      <c r="AM29" s="459">
        <v>7253064</v>
      </c>
      <c r="AN29" s="460"/>
      <c r="AO29" s="460"/>
      <c r="AP29" s="460"/>
      <c r="AQ29" s="460"/>
      <c r="AR29" s="499"/>
      <c r="AS29" s="459">
        <v>3239</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5813</v>
      </c>
      <c r="BO29" s="409"/>
      <c r="BP29" s="409"/>
      <c r="BQ29" s="409"/>
      <c r="BR29" s="409"/>
      <c r="BS29" s="409"/>
      <c r="BT29" s="409"/>
      <c r="BU29" s="410"/>
      <c r="BV29" s="408">
        <v>195465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100.7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7660591</v>
      </c>
      <c r="BO30" s="582"/>
      <c r="BP30" s="582"/>
      <c r="BQ30" s="582"/>
      <c r="BR30" s="582"/>
      <c r="BS30" s="582"/>
      <c r="BT30" s="582"/>
      <c r="BU30" s="583"/>
      <c r="BV30" s="581">
        <v>7736482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194</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191</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7</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11</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16</v>
      </c>
      <c r="BF34" s="594"/>
      <c r="BG34" s="595" t="str">
        <f>IF('各会計、関係団体の財政状況及び健全化判断比率'!B37="","",'各会計、関係団体の財政状況及び健全化判断比率'!B37)</f>
        <v>渡船特別会計</v>
      </c>
      <c r="BH34" s="595"/>
      <c r="BI34" s="595"/>
      <c r="BJ34" s="595"/>
      <c r="BK34" s="595"/>
      <c r="BL34" s="595"/>
      <c r="BM34" s="595"/>
      <c r="BN34" s="595"/>
      <c r="BO34" s="595"/>
      <c r="BP34" s="595"/>
      <c r="BQ34" s="595"/>
      <c r="BR34" s="595"/>
      <c r="BS34" s="595"/>
      <c r="BT34" s="595"/>
      <c r="BU34" s="595"/>
      <c r="BV34" s="193"/>
      <c r="BW34" s="594">
        <f>IF(BY34="","",MAX(C34:D43,U34:V43,AM34:AN43,BE34:BF43)+1)</f>
        <v>22</v>
      </c>
      <c r="BX34" s="594"/>
      <c r="BY34" s="595" t="str">
        <f>IF('各会計、関係団体の財政状況及び健全化判断比率'!B68="","",'各会計、関係団体の財政状況及び健全化判断比率'!B68)</f>
        <v>山口県市町総合事務組合（一般会計）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26</v>
      </c>
      <c r="CP34" s="594"/>
      <c r="CQ34" s="595" t="str">
        <f>IF('各会計、関係団体の財政状況及び健全化判断比率'!BS7="","",'各会計、関係団体の財政状況及び健全化判断比率'!BS7)</f>
        <v>下関市公営施設管理公社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土地取得特別会計</v>
      </c>
      <c r="F35" s="595"/>
      <c r="G35" s="595"/>
      <c r="H35" s="595"/>
      <c r="I35" s="595"/>
      <c r="J35" s="595"/>
      <c r="K35" s="595"/>
      <c r="L35" s="595"/>
      <c r="M35" s="595"/>
      <c r="N35" s="595"/>
      <c r="O35" s="595"/>
      <c r="P35" s="595"/>
      <c r="Q35" s="595"/>
      <c r="R35" s="595"/>
      <c r="S35" s="595"/>
      <c r="T35" s="193"/>
      <c r="U35" s="594">
        <f>IF(W35="","",U34+1)</f>
        <v>8</v>
      </c>
      <c r="V35" s="594"/>
      <c r="W35" s="595" t="str">
        <f>IF('各会計、関係団体の財政状況及び健全化判断比率'!B29="","",'各会計、関係団体の財政状況及び健全化判断比率'!B29)</f>
        <v>介護保険特別会計介護保険事業勘定</v>
      </c>
      <c r="X35" s="595"/>
      <c r="Y35" s="595"/>
      <c r="Z35" s="595"/>
      <c r="AA35" s="595"/>
      <c r="AB35" s="595"/>
      <c r="AC35" s="595"/>
      <c r="AD35" s="595"/>
      <c r="AE35" s="595"/>
      <c r="AF35" s="595"/>
      <c r="AG35" s="595"/>
      <c r="AH35" s="595"/>
      <c r="AI35" s="595"/>
      <c r="AJ35" s="595"/>
      <c r="AK35" s="595"/>
      <c r="AL35" s="193"/>
      <c r="AM35" s="594">
        <f t="shared" ref="AM35:AM43" si="0">IF(AO35="","",AM34+1)</f>
        <v>12</v>
      </c>
      <c r="AN35" s="594"/>
      <c r="AO35" s="595" t="str">
        <f>IF('各会計、関係団体の財政状況及び健全化判断比率'!B33="","",'各会計、関係団体の財政状況及び健全化判断比率'!B33)</f>
        <v>工業用水道事業会計</v>
      </c>
      <c r="AP35" s="595"/>
      <c r="AQ35" s="595"/>
      <c r="AR35" s="595"/>
      <c r="AS35" s="595"/>
      <c r="AT35" s="595"/>
      <c r="AU35" s="595"/>
      <c r="AV35" s="595"/>
      <c r="AW35" s="595"/>
      <c r="AX35" s="595"/>
      <c r="AY35" s="595"/>
      <c r="AZ35" s="595"/>
      <c r="BA35" s="595"/>
      <c r="BB35" s="595"/>
      <c r="BC35" s="595"/>
      <c r="BD35" s="193"/>
      <c r="BE35" s="594">
        <f t="shared" ref="BE35:BE43" si="1">IF(BG35="","",BE34+1)</f>
        <v>17</v>
      </c>
      <c r="BF35" s="594"/>
      <c r="BG35" s="595" t="str">
        <f>IF('各会計、関係団体の財政状況及び健全化判断比率'!B38="","",'各会計、関係団体の財政状況及び健全化判断比率'!B38)</f>
        <v>市場特別会計</v>
      </c>
      <c r="BH35" s="595"/>
      <c r="BI35" s="595"/>
      <c r="BJ35" s="595"/>
      <c r="BK35" s="595"/>
      <c r="BL35" s="595"/>
      <c r="BM35" s="595"/>
      <c r="BN35" s="595"/>
      <c r="BO35" s="595"/>
      <c r="BP35" s="595"/>
      <c r="BQ35" s="595"/>
      <c r="BR35" s="595"/>
      <c r="BS35" s="595"/>
      <c r="BT35" s="595"/>
      <c r="BU35" s="595"/>
      <c r="BV35" s="193"/>
      <c r="BW35" s="594">
        <f t="shared" ref="BW35:BW43" si="2">IF(BY35="","",BW34+1)</f>
        <v>23</v>
      </c>
      <c r="BX35" s="594"/>
      <c r="BY35" s="595" t="str">
        <f>IF('各会計、関係団体の財政状況及び健全化判断比率'!B69="","",'各会計、関係団体の財政状況及び健全化判断比率'!B69)</f>
        <v>山口県市町総合事務組合（山口県自治会館管理特別会計）</v>
      </c>
      <c r="BZ35" s="595"/>
      <c r="CA35" s="595"/>
      <c r="CB35" s="595"/>
      <c r="CC35" s="595"/>
      <c r="CD35" s="595"/>
      <c r="CE35" s="595"/>
      <c r="CF35" s="595"/>
      <c r="CG35" s="595"/>
      <c r="CH35" s="595"/>
      <c r="CI35" s="595"/>
      <c r="CJ35" s="595"/>
      <c r="CK35" s="595"/>
      <c r="CL35" s="595"/>
      <c r="CM35" s="595"/>
      <c r="CN35" s="193"/>
      <c r="CO35" s="594">
        <f t="shared" ref="CO35:CO43" si="3">IF(CQ35="","",CO34+1)</f>
        <v>27</v>
      </c>
      <c r="CP35" s="594"/>
      <c r="CQ35" s="595" t="str">
        <f>IF('各会計、関係団体の財政状況及び健全化判断比率'!BS8="","",'各会計、関係団体の財政状況及び健全化判断比率'!BS8)</f>
        <v>下関市文化振興財団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母子父子寡婦福祉資金貸付事業特別会計</v>
      </c>
      <c r="F36" s="595"/>
      <c r="G36" s="595"/>
      <c r="H36" s="595"/>
      <c r="I36" s="595"/>
      <c r="J36" s="595"/>
      <c r="K36" s="595"/>
      <c r="L36" s="595"/>
      <c r="M36" s="595"/>
      <c r="N36" s="595"/>
      <c r="O36" s="595"/>
      <c r="P36" s="595"/>
      <c r="Q36" s="595"/>
      <c r="R36" s="595"/>
      <c r="S36" s="595"/>
      <c r="T36" s="193"/>
      <c r="U36" s="594">
        <f t="shared" ref="U36:U43" si="4">IF(W36="","",U35+1)</f>
        <v>9</v>
      </c>
      <c r="V36" s="594"/>
      <c r="W36" s="595" t="str">
        <f>IF('各会計、関係団体の財政状況及び健全化判断比率'!B30="","",'各会計、関係団体の財政状況及び健全化判断比率'!B30)</f>
        <v>介護保険特別会計介護サービス事業勘定</v>
      </c>
      <c r="X36" s="595"/>
      <c r="Y36" s="595"/>
      <c r="Z36" s="595"/>
      <c r="AA36" s="595"/>
      <c r="AB36" s="595"/>
      <c r="AC36" s="595"/>
      <c r="AD36" s="595"/>
      <c r="AE36" s="595"/>
      <c r="AF36" s="595"/>
      <c r="AG36" s="595"/>
      <c r="AH36" s="595"/>
      <c r="AI36" s="595"/>
      <c r="AJ36" s="595"/>
      <c r="AK36" s="595"/>
      <c r="AL36" s="193"/>
      <c r="AM36" s="594">
        <f t="shared" si="0"/>
        <v>13</v>
      </c>
      <c r="AN36" s="594"/>
      <c r="AO36" s="595" t="str">
        <f>IF('各会計、関係団体の財政状況及び健全化判断比率'!B34="","",'各会計、関係団体の財政状況及び健全化判断比率'!B34)</f>
        <v>公共下水道事業会計</v>
      </c>
      <c r="AP36" s="595"/>
      <c r="AQ36" s="595"/>
      <c r="AR36" s="595"/>
      <c r="AS36" s="595"/>
      <c r="AT36" s="595"/>
      <c r="AU36" s="595"/>
      <c r="AV36" s="595"/>
      <c r="AW36" s="595"/>
      <c r="AX36" s="595"/>
      <c r="AY36" s="595"/>
      <c r="AZ36" s="595"/>
      <c r="BA36" s="595"/>
      <c r="BB36" s="595"/>
      <c r="BC36" s="595"/>
      <c r="BD36" s="193"/>
      <c r="BE36" s="594">
        <f t="shared" si="1"/>
        <v>18</v>
      </c>
      <c r="BF36" s="594"/>
      <c r="BG36" s="595" t="str">
        <f>IF('各会計、関係団体の財政状況及び健全化判断比率'!B39="","",'各会計、関係団体の財政状況及び健全化判断比率'!B39)</f>
        <v>観光施設事業特別会計</v>
      </c>
      <c r="BH36" s="595"/>
      <c r="BI36" s="595"/>
      <c r="BJ36" s="595"/>
      <c r="BK36" s="595"/>
      <c r="BL36" s="595"/>
      <c r="BM36" s="595"/>
      <c r="BN36" s="595"/>
      <c r="BO36" s="595"/>
      <c r="BP36" s="595"/>
      <c r="BQ36" s="595"/>
      <c r="BR36" s="595"/>
      <c r="BS36" s="595"/>
      <c r="BT36" s="595"/>
      <c r="BU36" s="595"/>
      <c r="BV36" s="193"/>
      <c r="BW36" s="594">
        <f t="shared" si="2"/>
        <v>24</v>
      </c>
      <c r="BX36" s="594"/>
      <c r="BY36" s="595" t="str">
        <f>IF('各会計、関係団体の財政状況及び健全化判断比率'!B70="","",'各会計、関係団体の財政状況及び健全化判断比率'!B70)</f>
        <v>山口県後期高齢者医療広域連合（一般会計）</v>
      </c>
      <c r="BZ36" s="595"/>
      <c r="CA36" s="595"/>
      <c r="CB36" s="595"/>
      <c r="CC36" s="595"/>
      <c r="CD36" s="595"/>
      <c r="CE36" s="595"/>
      <c r="CF36" s="595"/>
      <c r="CG36" s="595"/>
      <c r="CH36" s="595"/>
      <c r="CI36" s="595"/>
      <c r="CJ36" s="595"/>
      <c r="CK36" s="595"/>
      <c r="CL36" s="595"/>
      <c r="CM36" s="595"/>
      <c r="CN36" s="193"/>
      <c r="CO36" s="594">
        <f t="shared" si="3"/>
        <v>28</v>
      </c>
      <c r="CP36" s="594"/>
      <c r="CQ36" s="595" t="str">
        <f>IF('各会計、関係団体の財政状況及び健全化判断比率'!BS9="","",'各会計、関係団体の財政状況及び健全化判断比率'!BS9)</f>
        <v>下関海洋少年団育成会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港湾特別会計</v>
      </c>
      <c r="F37" s="595"/>
      <c r="G37" s="595"/>
      <c r="H37" s="595"/>
      <c r="I37" s="595"/>
      <c r="J37" s="595"/>
      <c r="K37" s="595"/>
      <c r="L37" s="595"/>
      <c r="M37" s="595"/>
      <c r="N37" s="595"/>
      <c r="O37" s="595"/>
      <c r="P37" s="595"/>
      <c r="Q37" s="595"/>
      <c r="R37" s="595"/>
      <c r="S37" s="595"/>
      <c r="T37" s="193"/>
      <c r="U37" s="594">
        <f t="shared" si="4"/>
        <v>10</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f t="shared" si="0"/>
        <v>14</v>
      </c>
      <c r="AN37" s="594"/>
      <c r="AO37" s="595" t="str">
        <f>IF('各会計、関係団体の財政状況及び健全化判断比率'!B35="","",'各会計、関係団体の財政状況及び健全化判断比率'!B35)</f>
        <v>病院事業会計</v>
      </c>
      <c r="AP37" s="595"/>
      <c r="AQ37" s="595"/>
      <c r="AR37" s="595"/>
      <c r="AS37" s="595"/>
      <c r="AT37" s="595"/>
      <c r="AU37" s="595"/>
      <c r="AV37" s="595"/>
      <c r="AW37" s="595"/>
      <c r="AX37" s="595"/>
      <c r="AY37" s="595"/>
      <c r="AZ37" s="595"/>
      <c r="BA37" s="595"/>
      <c r="BB37" s="595"/>
      <c r="BC37" s="595"/>
      <c r="BD37" s="193"/>
      <c r="BE37" s="594">
        <f t="shared" si="1"/>
        <v>19</v>
      </c>
      <c r="BF37" s="594"/>
      <c r="BG37" s="595" t="str">
        <f>IF('各会計、関係団体の財政状況及び健全化判断比率'!B40="","",'各会計、関係団体の財政状況及び健全化判断比率'!B40)</f>
        <v>漁業集落環境整備事業特別会計</v>
      </c>
      <c r="BH37" s="595"/>
      <c r="BI37" s="595"/>
      <c r="BJ37" s="595"/>
      <c r="BK37" s="595"/>
      <c r="BL37" s="595"/>
      <c r="BM37" s="595"/>
      <c r="BN37" s="595"/>
      <c r="BO37" s="595"/>
      <c r="BP37" s="595"/>
      <c r="BQ37" s="595"/>
      <c r="BR37" s="595"/>
      <c r="BS37" s="595"/>
      <c r="BT37" s="595"/>
      <c r="BU37" s="595"/>
      <c r="BV37" s="193"/>
      <c r="BW37" s="594">
        <f t="shared" si="2"/>
        <v>25</v>
      </c>
      <c r="BX37" s="594"/>
      <c r="BY37" s="595" t="str">
        <f>IF('各会計、関係団体の財政状況及び健全化判断比率'!B71="","",'各会計、関係団体の財政状況及び健全化判断比率'!B71)</f>
        <v>山口県後期高齢者医療広域連合（後期高齢者医療特別会計）</v>
      </c>
      <c r="BZ37" s="595"/>
      <c r="CA37" s="595"/>
      <c r="CB37" s="595"/>
      <c r="CC37" s="595"/>
      <c r="CD37" s="595"/>
      <c r="CE37" s="595"/>
      <c r="CF37" s="595"/>
      <c r="CG37" s="595"/>
      <c r="CH37" s="595"/>
      <c r="CI37" s="595"/>
      <c r="CJ37" s="595"/>
      <c r="CK37" s="595"/>
      <c r="CL37" s="595"/>
      <c r="CM37" s="595"/>
      <c r="CN37" s="193"/>
      <c r="CO37" s="594">
        <f t="shared" si="3"/>
        <v>29</v>
      </c>
      <c r="CP37" s="594"/>
      <c r="CQ37" s="595" t="str">
        <f>IF('各会計、関係団体の財政状況及び健全化判断比率'!BS10="","",'各会計、関係団体の財政状況及び健全化判断比率'!BS10)</f>
        <v>下関海洋科学アカデミー</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市立市民病院債管理特別会計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f t="shared" si="0"/>
        <v>15</v>
      </c>
      <c r="AN38" s="594"/>
      <c r="AO38" s="595" t="str">
        <f>IF('各会計、関係団体の財政状況及び健全化判断比率'!B36="","",'各会計、関係団体の財政状況及び健全化判断比率'!B36)</f>
        <v>ボートレース事業会計</v>
      </c>
      <c r="AP38" s="595"/>
      <c r="AQ38" s="595"/>
      <c r="AR38" s="595"/>
      <c r="AS38" s="595"/>
      <c r="AT38" s="595"/>
      <c r="AU38" s="595"/>
      <c r="AV38" s="595"/>
      <c r="AW38" s="595"/>
      <c r="AX38" s="595"/>
      <c r="AY38" s="595"/>
      <c r="AZ38" s="595"/>
      <c r="BA38" s="595"/>
      <c r="BB38" s="595"/>
      <c r="BC38" s="595"/>
      <c r="BD38" s="193"/>
      <c r="BE38" s="594">
        <f t="shared" si="1"/>
        <v>20</v>
      </c>
      <c r="BF38" s="594"/>
      <c r="BG38" s="595" t="str">
        <f>IF('各会計、関係団体の財政状況及び健全化判断比率'!B41="","",'各会計、関係団体の財政状況及び健全化判断比率'!B41)</f>
        <v>農業集落排水事業特別会計</v>
      </c>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30</v>
      </c>
      <c r="CP38" s="594"/>
      <c r="CQ38" s="595" t="str">
        <f>IF('各会計、関係団体の財政状況及び健全化判断比率'!BS11="","",'各会計、関係団体の財政状況及び健全化判断比率'!BS11)</f>
        <v>下関市土地開発公社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v>
      </c>
      <c r="DH38" s="596"/>
      <c r="DI38" s="197"/>
      <c r="DJ38" s="165"/>
      <c r="DK38" s="165"/>
      <c r="DL38" s="165"/>
      <c r="DM38" s="165"/>
      <c r="DN38" s="165"/>
      <c r="DO38" s="165"/>
    </row>
    <row r="39" spans="1:119" ht="32.25" customHeight="1">
      <c r="A39" s="166"/>
      <c r="B39" s="192"/>
      <c r="C39" s="594">
        <f t="shared" si="5"/>
        <v>6</v>
      </c>
      <c r="D39" s="594"/>
      <c r="E39" s="595" t="str">
        <f>IF('各会計、関係団体の財政状況及び健全化判断比率'!B12="","",'各会計、関係団体の財政状況及び健全化判断比率'!B12)</f>
        <v>公債管理特別会計</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21</v>
      </c>
      <c r="BF39" s="594"/>
      <c r="BG39" s="595" t="str">
        <f>IF('各会計、関係団体の財政状況及び健全化判断比率'!B42="","",'各会計、関係団体の財政状況及び健全化判断比率'!B42)</f>
        <v>臨海土地造成事業特別会計</v>
      </c>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31</v>
      </c>
      <c r="CP39" s="594"/>
      <c r="CQ39" s="595" t="str">
        <f>IF('各会計、関係団体の財政状況及び健全化判断比率'!BS12="","",'各会計、関係団体の財政状況及び健全化判断比率'!BS12)</f>
        <v>菊川町まちづくり</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32</v>
      </c>
      <c r="CP40" s="594"/>
      <c r="CQ40" s="595" t="str">
        <f>IF('各会計、関係団体の財政状況及び健全化判断比率'!BS13="","",'各会計、関係団体の財政状況及び健全化判断比率'!BS13)</f>
        <v>豊田ふるさとセンター</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33</v>
      </c>
      <c r="CP41" s="594"/>
      <c r="CQ41" s="595" t="str">
        <f>IF('各会計、関係団体の財政状況及び健全化判断比率'!BS14="","",'各会計、関係団体の財政状況及び健全化判断比率'!BS14)</f>
        <v>豊田あぐりサービス</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34</v>
      </c>
      <c r="CP42" s="594"/>
      <c r="CQ42" s="595" t="str">
        <f>IF('各会計、関係団体の財政状況及び健全化判断比率'!BS15="","",'各会計、関係団体の財政状況及び健全化判断比率'!BS15)</f>
        <v>豊田湖畔公園管理財団</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35</v>
      </c>
      <c r="CP43" s="594"/>
      <c r="CQ43" s="595" t="str">
        <f>IF('各会計、関係団体の財政状況及び健全化判断比率'!BS16="","",'各会計、関係団体の財政状況及び健全化判断比率'!BS16)</f>
        <v>豊浦産業振興事業団</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kSt2RF/xEh1DL7X1hR3iJFuzNvJLPWcQ972fTVf5wirv0qfmKHWbgCAF/GCN2Ib7wDWFqTRLr9ezxjGRmgQIsg==" saltValue="JJYUKa48IkeGqY5dg0Aw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186" t="s">
        <v>581</v>
      </c>
      <c r="D34" s="1186"/>
      <c r="E34" s="1187"/>
      <c r="F34" s="32" t="s">
        <v>582</v>
      </c>
      <c r="G34" s="33" t="s">
        <v>583</v>
      </c>
      <c r="H34" s="33" t="s">
        <v>584</v>
      </c>
      <c r="I34" s="33" t="s">
        <v>585</v>
      </c>
      <c r="J34" s="34" t="s">
        <v>586</v>
      </c>
      <c r="K34" s="22"/>
      <c r="L34" s="22"/>
      <c r="M34" s="22"/>
      <c r="N34" s="22"/>
      <c r="O34" s="22"/>
      <c r="P34" s="22"/>
    </row>
    <row r="35" spans="1:16" ht="39" customHeight="1">
      <c r="A35" s="22"/>
      <c r="B35" s="35"/>
      <c r="C35" s="1180" t="s">
        <v>587</v>
      </c>
      <c r="D35" s="1181"/>
      <c r="E35" s="1182"/>
      <c r="F35" s="36" t="s">
        <v>588</v>
      </c>
      <c r="G35" s="37" t="s">
        <v>589</v>
      </c>
      <c r="H35" s="37" t="s">
        <v>590</v>
      </c>
      <c r="I35" s="37" t="s">
        <v>591</v>
      </c>
      <c r="J35" s="38" t="s">
        <v>592</v>
      </c>
      <c r="K35" s="22"/>
      <c r="L35" s="22"/>
      <c r="M35" s="22"/>
      <c r="N35" s="22"/>
      <c r="O35" s="22"/>
      <c r="P35" s="22"/>
    </row>
    <row r="36" spans="1:16" ht="39" customHeight="1">
      <c r="A36" s="22"/>
      <c r="B36" s="35"/>
      <c r="C36" s="1180" t="s">
        <v>593</v>
      </c>
      <c r="D36" s="1181"/>
      <c r="E36" s="1182"/>
      <c r="F36" s="36">
        <v>0.03</v>
      </c>
      <c r="G36" s="37">
        <v>7.0000000000000007E-2</v>
      </c>
      <c r="H36" s="37">
        <v>0.08</v>
      </c>
      <c r="I36" s="37">
        <v>0.04</v>
      </c>
      <c r="J36" s="38" t="s">
        <v>594</v>
      </c>
      <c r="K36" s="22"/>
      <c r="L36" s="22"/>
      <c r="M36" s="22"/>
      <c r="N36" s="22"/>
      <c r="O36" s="22"/>
      <c r="P36" s="22"/>
    </row>
    <row r="37" spans="1:16" ht="39" customHeight="1">
      <c r="A37" s="22"/>
      <c r="B37" s="35"/>
      <c r="C37" s="1180" t="s">
        <v>595</v>
      </c>
      <c r="D37" s="1181"/>
      <c r="E37" s="1182"/>
      <c r="F37" s="36">
        <v>2.0499999999999998</v>
      </c>
      <c r="G37" s="37">
        <v>2.85</v>
      </c>
      <c r="H37" s="37">
        <v>2.1800000000000002</v>
      </c>
      <c r="I37" s="37">
        <v>4.22</v>
      </c>
      <c r="J37" s="38">
        <v>9.5</v>
      </c>
      <c r="K37" s="22"/>
      <c r="L37" s="22"/>
      <c r="M37" s="22"/>
      <c r="N37" s="22"/>
      <c r="O37" s="22"/>
      <c r="P37" s="22"/>
    </row>
    <row r="38" spans="1:16" ht="39" customHeight="1">
      <c r="A38" s="22"/>
      <c r="B38" s="35"/>
      <c r="C38" s="1180" t="s">
        <v>596</v>
      </c>
      <c r="D38" s="1181"/>
      <c r="E38" s="1182"/>
      <c r="F38" s="36">
        <v>5.9</v>
      </c>
      <c r="G38" s="37">
        <v>6.22</v>
      </c>
      <c r="H38" s="37">
        <v>6.2</v>
      </c>
      <c r="I38" s="37">
        <v>6.73</v>
      </c>
      <c r="J38" s="38">
        <v>6.75</v>
      </c>
      <c r="K38" s="22"/>
      <c r="L38" s="22"/>
      <c r="M38" s="22"/>
      <c r="N38" s="22"/>
      <c r="O38" s="22"/>
      <c r="P38" s="22"/>
    </row>
    <row r="39" spans="1:16" ht="39" customHeight="1">
      <c r="A39" s="22"/>
      <c r="B39" s="35"/>
      <c r="C39" s="1180" t="s">
        <v>597</v>
      </c>
      <c r="D39" s="1181"/>
      <c r="E39" s="1182"/>
      <c r="F39" s="36">
        <v>4.71</v>
      </c>
      <c r="G39" s="37">
        <v>3.91</v>
      </c>
      <c r="H39" s="37">
        <v>4.07</v>
      </c>
      <c r="I39" s="37">
        <v>3.21</v>
      </c>
      <c r="J39" s="38">
        <v>3.11</v>
      </c>
      <c r="K39" s="22"/>
      <c r="L39" s="22"/>
      <c r="M39" s="22"/>
      <c r="N39" s="22"/>
      <c r="O39" s="22"/>
      <c r="P39" s="22"/>
    </row>
    <row r="40" spans="1:16" ht="39" customHeight="1">
      <c r="A40" s="22"/>
      <c r="B40" s="35"/>
      <c r="C40" s="1180" t="s">
        <v>598</v>
      </c>
      <c r="D40" s="1181"/>
      <c r="E40" s="1182"/>
      <c r="F40" s="36">
        <v>2.2400000000000002</v>
      </c>
      <c r="G40" s="37">
        <v>1.71</v>
      </c>
      <c r="H40" s="37">
        <v>0.77</v>
      </c>
      <c r="I40" s="37">
        <v>1.32</v>
      </c>
      <c r="J40" s="38">
        <v>2.93</v>
      </c>
      <c r="K40" s="22"/>
      <c r="L40" s="22"/>
      <c r="M40" s="22"/>
      <c r="N40" s="22"/>
      <c r="O40" s="22"/>
      <c r="P40" s="22"/>
    </row>
    <row r="41" spans="1:16" ht="39" customHeight="1">
      <c r="A41" s="22"/>
      <c r="B41" s="35"/>
      <c r="C41" s="1180" t="s">
        <v>599</v>
      </c>
      <c r="D41" s="1181"/>
      <c r="E41" s="1182"/>
      <c r="F41" s="36">
        <v>2.74</v>
      </c>
      <c r="G41" s="37">
        <v>2.46</v>
      </c>
      <c r="H41" s="37">
        <v>2.6</v>
      </c>
      <c r="I41" s="37">
        <v>2.66</v>
      </c>
      <c r="J41" s="38">
        <v>2.5099999999999998</v>
      </c>
      <c r="K41" s="22"/>
      <c r="L41" s="22"/>
      <c r="M41" s="22"/>
      <c r="N41" s="22"/>
      <c r="O41" s="22"/>
      <c r="P41" s="22"/>
    </row>
    <row r="42" spans="1:16" ht="39" customHeight="1">
      <c r="A42" s="22"/>
      <c r="B42" s="39"/>
      <c r="C42" s="1180" t="s">
        <v>600</v>
      </c>
      <c r="D42" s="1181"/>
      <c r="E42" s="1182"/>
      <c r="F42" s="36" t="s">
        <v>546</v>
      </c>
      <c r="G42" s="37" t="s">
        <v>546</v>
      </c>
      <c r="H42" s="37" t="s">
        <v>546</v>
      </c>
      <c r="I42" s="37" t="s">
        <v>546</v>
      </c>
      <c r="J42" s="38" t="s">
        <v>546</v>
      </c>
      <c r="K42" s="22"/>
      <c r="L42" s="22"/>
      <c r="M42" s="22"/>
      <c r="N42" s="22"/>
      <c r="O42" s="22"/>
      <c r="P42" s="22"/>
    </row>
    <row r="43" spans="1:16" ht="39" customHeight="1" thickBot="1">
      <c r="A43" s="22"/>
      <c r="B43" s="40"/>
      <c r="C43" s="1183" t="s">
        <v>601</v>
      </c>
      <c r="D43" s="1184"/>
      <c r="E43" s="1185"/>
      <c r="F43" s="41">
        <v>3.2</v>
      </c>
      <c r="G43" s="42">
        <v>3.15</v>
      </c>
      <c r="H43" s="42">
        <v>2.98</v>
      </c>
      <c r="I43" s="42">
        <v>2.74</v>
      </c>
      <c r="J43" s="43">
        <v>2.78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AkgM6yuvH7naTs1asUCV6RVXAfwf0/bLosT4C3onTu89bHcwvKs+i41oxcq21aUZXig+n2VMgZM/m46fJxYRA==" saltValue="PkXqG5uZ+q/4BQGraEt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196" t="s">
        <v>11</v>
      </c>
      <c r="C45" s="1197"/>
      <c r="D45" s="58"/>
      <c r="E45" s="1202" t="s">
        <v>12</v>
      </c>
      <c r="F45" s="1202"/>
      <c r="G45" s="1202"/>
      <c r="H45" s="1202"/>
      <c r="I45" s="1202"/>
      <c r="J45" s="1203"/>
      <c r="K45" s="59">
        <v>17850</v>
      </c>
      <c r="L45" s="60">
        <v>17796</v>
      </c>
      <c r="M45" s="60">
        <v>17425</v>
      </c>
      <c r="N45" s="60">
        <v>17058</v>
      </c>
      <c r="O45" s="61">
        <v>16932</v>
      </c>
      <c r="P45" s="48"/>
      <c r="Q45" s="48"/>
      <c r="R45" s="48"/>
      <c r="S45" s="48"/>
      <c r="T45" s="48"/>
      <c r="U45" s="48"/>
    </row>
    <row r="46" spans="1:21" ht="30.75" customHeight="1">
      <c r="A46" s="48"/>
      <c r="B46" s="1198"/>
      <c r="C46" s="1199"/>
      <c r="D46" s="62"/>
      <c r="E46" s="1190" t="s">
        <v>13</v>
      </c>
      <c r="F46" s="1190"/>
      <c r="G46" s="1190"/>
      <c r="H46" s="1190"/>
      <c r="I46" s="1190"/>
      <c r="J46" s="1191"/>
      <c r="K46" s="63" t="s">
        <v>546</v>
      </c>
      <c r="L46" s="64" t="s">
        <v>546</v>
      </c>
      <c r="M46" s="64" t="s">
        <v>546</v>
      </c>
      <c r="N46" s="64" t="s">
        <v>546</v>
      </c>
      <c r="O46" s="65" t="s">
        <v>546</v>
      </c>
      <c r="P46" s="48"/>
      <c r="Q46" s="48"/>
      <c r="R46" s="48"/>
      <c r="S46" s="48"/>
      <c r="T46" s="48"/>
      <c r="U46" s="48"/>
    </row>
    <row r="47" spans="1:21" ht="30.75" customHeight="1">
      <c r="A47" s="48"/>
      <c r="B47" s="1198"/>
      <c r="C47" s="1199"/>
      <c r="D47" s="62"/>
      <c r="E47" s="1190" t="s">
        <v>14</v>
      </c>
      <c r="F47" s="1190"/>
      <c r="G47" s="1190"/>
      <c r="H47" s="1190"/>
      <c r="I47" s="1190"/>
      <c r="J47" s="1191"/>
      <c r="K47" s="63" t="s">
        <v>546</v>
      </c>
      <c r="L47" s="64" t="s">
        <v>546</v>
      </c>
      <c r="M47" s="64" t="s">
        <v>546</v>
      </c>
      <c r="N47" s="64" t="s">
        <v>546</v>
      </c>
      <c r="O47" s="65" t="s">
        <v>546</v>
      </c>
      <c r="P47" s="48"/>
      <c r="Q47" s="48"/>
      <c r="R47" s="48"/>
      <c r="S47" s="48"/>
      <c r="T47" s="48"/>
      <c r="U47" s="48"/>
    </row>
    <row r="48" spans="1:21" ht="30.75" customHeight="1">
      <c r="A48" s="48"/>
      <c r="B48" s="1198"/>
      <c r="C48" s="1199"/>
      <c r="D48" s="62"/>
      <c r="E48" s="1190" t="s">
        <v>15</v>
      </c>
      <c r="F48" s="1190"/>
      <c r="G48" s="1190"/>
      <c r="H48" s="1190"/>
      <c r="I48" s="1190"/>
      <c r="J48" s="1191"/>
      <c r="K48" s="63">
        <v>3409</v>
      </c>
      <c r="L48" s="64">
        <v>3262</v>
      </c>
      <c r="M48" s="64">
        <v>3333</v>
      </c>
      <c r="N48" s="64">
        <v>3313</v>
      </c>
      <c r="O48" s="65">
        <v>3194</v>
      </c>
      <c r="P48" s="48"/>
      <c r="Q48" s="48"/>
      <c r="R48" s="48"/>
      <c r="S48" s="48"/>
      <c r="T48" s="48"/>
      <c r="U48" s="48"/>
    </row>
    <row r="49" spans="1:21" ht="30.75" customHeight="1">
      <c r="A49" s="48"/>
      <c r="B49" s="1198"/>
      <c r="C49" s="1199"/>
      <c r="D49" s="62"/>
      <c r="E49" s="1190" t="s">
        <v>16</v>
      </c>
      <c r="F49" s="1190"/>
      <c r="G49" s="1190"/>
      <c r="H49" s="1190"/>
      <c r="I49" s="1190"/>
      <c r="J49" s="1191"/>
      <c r="K49" s="63">
        <v>114</v>
      </c>
      <c r="L49" s="64">
        <v>115</v>
      </c>
      <c r="M49" s="64">
        <v>130</v>
      </c>
      <c r="N49" s="64">
        <v>71</v>
      </c>
      <c r="O49" s="65" t="s">
        <v>546</v>
      </c>
      <c r="P49" s="48"/>
      <c r="Q49" s="48"/>
      <c r="R49" s="48"/>
      <c r="S49" s="48"/>
      <c r="T49" s="48"/>
      <c r="U49" s="48"/>
    </row>
    <row r="50" spans="1:21" ht="30.75" customHeight="1">
      <c r="A50" s="48"/>
      <c r="B50" s="1198"/>
      <c r="C50" s="1199"/>
      <c r="D50" s="62"/>
      <c r="E50" s="1190" t="s">
        <v>17</v>
      </c>
      <c r="F50" s="1190"/>
      <c r="G50" s="1190"/>
      <c r="H50" s="1190"/>
      <c r="I50" s="1190"/>
      <c r="J50" s="1191"/>
      <c r="K50" s="63">
        <v>119</v>
      </c>
      <c r="L50" s="64">
        <v>107</v>
      </c>
      <c r="M50" s="64">
        <v>97</v>
      </c>
      <c r="N50" s="64">
        <v>70</v>
      </c>
      <c r="O50" s="65">
        <v>48</v>
      </c>
      <c r="P50" s="48"/>
      <c r="Q50" s="48"/>
      <c r="R50" s="48"/>
      <c r="S50" s="48"/>
      <c r="T50" s="48"/>
      <c r="U50" s="48"/>
    </row>
    <row r="51" spans="1:21" ht="30.75" customHeight="1">
      <c r="A51" s="48"/>
      <c r="B51" s="1200"/>
      <c r="C51" s="1201"/>
      <c r="D51" s="66"/>
      <c r="E51" s="1190" t="s">
        <v>18</v>
      </c>
      <c r="F51" s="1190"/>
      <c r="G51" s="1190"/>
      <c r="H51" s="1190"/>
      <c r="I51" s="1190"/>
      <c r="J51" s="1191"/>
      <c r="K51" s="63" t="s">
        <v>546</v>
      </c>
      <c r="L51" s="64" t="s">
        <v>546</v>
      </c>
      <c r="M51" s="64" t="s">
        <v>546</v>
      </c>
      <c r="N51" s="64" t="s">
        <v>546</v>
      </c>
      <c r="O51" s="65" t="s">
        <v>546</v>
      </c>
      <c r="P51" s="48"/>
      <c r="Q51" s="48"/>
      <c r="R51" s="48"/>
      <c r="S51" s="48"/>
      <c r="T51" s="48"/>
      <c r="U51" s="48"/>
    </row>
    <row r="52" spans="1:21" ht="30.75" customHeight="1">
      <c r="A52" s="48"/>
      <c r="B52" s="1188" t="s">
        <v>19</v>
      </c>
      <c r="C52" s="1189"/>
      <c r="D52" s="66"/>
      <c r="E52" s="1190" t="s">
        <v>20</v>
      </c>
      <c r="F52" s="1190"/>
      <c r="G52" s="1190"/>
      <c r="H52" s="1190"/>
      <c r="I52" s="1190"/>
      <c r="J52" s="1191"/>
      <c r="K52" s="63">
        <v>15333</v>
      </c>
      <c r="L52" s="64">
        <v>15786</v>
      </c>
      <c r="M52" s="64">
        <v>15563</v>
      </c>
      <c r="N52" s="64">
        <v>15065</v>
      </c>
      <c r="O52" s="65">
        <v>14649</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6159</v>
      </c>
      <c r="L53" s="69">
        <v>5494</v>
      </c>
      <c r="M53" s="69">
        <v>5422</v>
      </c>
      <c r="N53" s="69">
        <v>5447</v>
      </c>
      <c r="O53" s="70">
        <v>5525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zzDXoTj5frsK8IDFpmML7Q/VICp4qC8wLzuOhNbZksTtsYXuEEa4Bgotz+zUVDwQ4nIMIf5o67XQfNkHVtxvw==" saltValue="VQoKHn4RnTcWhKpme7Nz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573</v>
      </c>
      <c r="J40" s="79" t="s">
        <v>574</v>
      </c>
      <c r="K40" s="79" t="s">
        <v>575</v>
      </c>
      <c r="L40" s="79" t="s">
        <v>576</v>
      </c>
      <c r="M40" s="80" t="s">
        <v>577</v>
      </c>
    </row>
    <row r="41" spans="2:13" ht="27.75" customHeight="1">
      <c r="B41" s="1204" t="s">
        <v>24</v>
      </c>
      <c r="C41" s="1205"/>
      <c r="D41" s="81"/>
      <c r="E41" s="1210" t="s">
        <v>25</v>
      </c>
      <c r="F41" s="1210"/>
      <c r="G41" s="1210"/>
      <c r="H41" s="1211"/>
      <c r="I41" s="82">
        <v>164569</v>
      </c>
      <c r="J41" s="83">
        <v>163881</v>
      </c>
      <c r="K41" s="83">
        <v>166807</v>
      </c>
      <c r="L41" s="83">
        <v>162758</v>
      </c>
      <c r="M41" s="84">
        <v>163787</v>
      </c>
    </row>
    <row r="42" spans="2:13" ht="27.75" customHeight="1">
      <c r="B42" s="1206"/>
      <c r="C42" s="1207"/>
      <c r="D42" s="85"/>
      <c r="E42" s="1212" t="s">
        <v>26</v>
      </c>
      <c r="F42" s="1212"/>
      <c r="G42" s="1212"/>
      <c r="H42" s="1213"/>
      <c r="I42" s="86">
        <v>212</v>
      </c>
      <c r="J42" s="87">
        <v>142</v>
      </c>
      <c r="K42" s="87">
        <v>80</v>
      </c>
      <c r="L42" s="87">
        <v>43</v>
      </c>
      <c r="M42" s="88">
        <v>26</v>
      </c>
    </row>
    <row r="43" spans="2:13" ht="27.75" customHeight="1">
      <c r="B43" s="1206"/>
      <c r="C43" s="1207"/>
      <c r="D43" s="85"/>
      <c r="E43" s="1212" t="s">
        <v>27</v>
      </c>
      <c r="F43" s="1212"/>
      <c r="G43" s="1212"/>
      <c r="H43" s="1213"/>
      <c r="I43" s="86">
        <v>38487</v>
      </c>
      <c r="J43" s="87">
        <v>36979</v>
      </c>
      <c r="K43" s="87">
        <v>35505</v>
      </c>
      <c r="L43" s="87">
        <v>34437</v>
      </c>
      <c r="M43" s="88">
        <v>33780</v>
      </c>
    </row>
    <row r="44" spans="2:13" ht="27.75" customHeight="1">
      <c r="B44" s="1206"/>
      <c r="C44" s="1207"/>
      <c r="D44" s="85"/>
      <c r="E44" s="1212" t="s">
        <v>28</v>
      </c>
      <c r="F44" s="1212"/>
      <c r="G44" s="1212"/>
      <c r="H44" s="1213"/>
      <c r="I44" s="86">
        <v>296</v>
      </c>
      <c r="J44" s="87">
        <v>191</v>
      </c>
      <c r="K44" s="87">
        <v>83</v>
      </c>
      <c r="L44" s="87" t="s">
        <v>546</v>
      </c>
      <c r="M44" s="88" t="s">
        <v>546</v>
      </c>
    </row>
    <row r="45" spans="2:13" ht="27.75" customHeight="1">
      <c r="B45" s="1206"/>
      <c r="C45" s="1207"/>
      <c r="D45" s="85"/>
      <c r="E45" s="1212" t="s">
        <v>29</v>
      </c>
      <c r="F45" s="1212"/>
      <c r="G45" s="1212"/>
      <c r="H45" s="1213"/>
      <c r="I45" s="86">
        <v>19730</v>
      </c>
      <c r="J45" s="87">
        <v>18802</v>
      </c>
      <c r="K45" s="87">
        <v>17776</v>
      </c>
      <c r="L45" s="87">
        <v>18481</v>
      </c>
      <c r="M45" s="88">
        <v>18262</v>
      </c>
    </row>
    <row r="46" spans="2:13" ht="27.75" customHeight="1">
      <c r="B46" s="1206"/>
      <c r="C46" s="1207"/>
      <c r="D46" s="89"/>
      <c r="E46" s="1212" t="s">
        <v>30</v>
      </c>
      <c r="F46" s="1212"/>
      <c r="G46" s="1212"/>
      <c r="H46" s="1213"/>
      <c r="I46" s="86">
        <v>2722</v>
      </c>
      <c r="J46" s="87">
        <v>2018</v>
      </c>
      <c r="K46" s="87">
        <v>2073</v>
      </c>
      <c r="L46" s="87">
        <v>1786</v>
      </c>
      <c r="M46" s="88" t="s">
        <v>546</v>
      </c>
    </row>
    <row r="47" spans="2:13" ht="27.75" customHeight="1">
      <c r="B47" s="1206"/>
      <c r="C47" s="1207"/>
      <c r="D47" s="90"/>
      <c r="E47" s="1214" t="s">
        <v>31</v>
      </c>
      <c r="F47" s="1215"/>
      <c r="G47" s="1215"/>
      <c r="H47" s="1216"/>
      <c r="I47" s="86" t="s">
        <v>546</v>
      </c>
      <c r="J47" s="87" t="s">
        <v>546</v>
      </c>
      <c r="K47" s="87" t="s">
        <v>546</v>
      </c>
      <c r="L47" s="87" t="s">
        <v>546</v>
      </c>
      <c r="M47" s="88" t="s">
        <v>546</v>
      </c>
    </row>
    <row r="48" spans="2:13" ht="27.75" customHeight="1">
      <c r="B48" s="1206"/>
      <c r="C48" s="1207"/>
      <c r="D48" s="85"/>
      <c r="E48" s="1212" t="s">
        <v>32</v>
      </c>
      <c r="F48" s="1212"/>
      <c r="G48" s="1212"/>
      <c r="H48" s="1213"/>
      <c r="I48" s="86" t="s">
        <v>546</v>
      </c>
      <c r="J48" s="87" t="s">
        <v>546</v>
      </c>
      <c r="K48" s="87" t="s">
        <v>546</v>
      </c>
      <c r="L48" s="87" t="s">
        <v>546</v>
      </c>
      <c r="M48" s="88" t="s">
        <v>546</v>
      </c>
    </row>
    <row r="49" spans="2:13" ht="27.75" customHeight="1">
      <c r="B49" s="1208"/>
      <c r="C49" s="1209"/>
      <c r="D49" s="85"/>
      <c r="E49" s="1212" t="s">
        <v>33</v>
      </c>
      <c r="F49" s="1212"/>
      <c r="G49" s="1212"/>
      <c r="H49" s="1213"/>
      <c r="I49" s="86" t="s">
        <v>546</v>
      </c>
      <c r="J49" s="87" t="s">
        <v>546</v>
      </c>
      <c r="K49" s="87" t="s">
        <v>546</v>
      </c>
      <c r="L49" s="87" t="s">
        <v>546</v>
      </c>
      <c r="M49" s="88" t="s">
        <v>546</v>
      </c>
    </row>
    <row r="50" spans="2:13" ht="27.75" customHeight="1">
      <c r="B50" s="1217" t="s">
        <v>34</v>
      </c>
      <c r="C50" s="1218"/>
      <c r="D50" s="91"/>
      <c r="E50" s="1212" t="s">
        <v>35</v>
      </c>
      <c r="F50" s="1212"/>
      <c r="G50" s="1212"/>
      <c r="H50" s="1213"/>
      <c r="I50" s="86">
        <v>16229</v>
      </c>
      <c r="J50" s="87">
        <v>15654</v>
      </c>
      <c r="K50" s="87">
        <v>14609</v>
      </c>
      <c r="L50" s="87">
        <v>16290</v>
      </c>
      <c r="M50" s="88">
        <v>13114</v>
      </c>
    </row>
    <row r="51" spans="2:13" ht="27.75" customHeight="1">
      <c r="B51" s="1206"/>
      <c r="C51" s="1207"/>
      <c r="D51" s="85"/>
      <c r="E51" s="1212" t="s">
        <v>36</v>
      </c>
      <c r="F51" s="1212"/>
      <c r="G51" s="1212"/>
      <c r="H51" s="1213"/>
      <c r="I51" s="86">
        <v>19724</v>
      </c>
      <c r="J51" s="87">
        <v>18436</v>
      </c>
      <c r="K51" s="87">
        <v>18012</v>
      </c>
      <c r="L51" s="87">
        <v>17695</v>
      </c>
      <c r="M51" s="88">
        <v>18008</v>
      </c>
    </row>
    <row r="52" spans="2:13" ht="27.75" customHeight="1">
      <c r="B52" s="1208"/>
      <c r="C52" s="1209"/>
      <c r="D52" s="85"/>
      <c r="E52" s="1212" t="s">
        <v>37</v>
      </c>
      <c r="F52" s="1212"/>
      <c r="G52" s="1212"/>
      <c r="H52" s="1213"/>
      <c r="I52" s="86">
        <v>135646</v>
      </c>
      <c r="J52" s="87">
        <v>133968</v>
      </c>
      <c r="K52" s="87">
        <v>134832</v>
      </c>
      <c r="L52" s="87">
        <v>132671</v>
      </c>
      <c r="M52" s="88">
        <v>130274</v>
      </c>
    </row>
    <row r="53" spans="2:13" ht="27.75" customHeight="1" thickBot="1">
      <c r="B53" s="1219" t="s">
        <v>38</v>
      </c>
      <c r="C53" s="1220"/>
      <c r="D53" s="92"/>
      <c r="E53" s="1221" t="s">
        <v>39</v>
      </c>
      <c r="F53" s="1221"/>
      <c r="G53" s="1221"/>
      <c r="H53" s="1222"/>
      <c r="I53" s="93">
        <v>54418</v>
      </c>
      <c r="J53" s="94">
        <v>53954</v>
      </c>
      <c r="K53" s="94">
        <v>54870</v>
      </c>
      <c r="L53" s="94">
        <v>50849</v>
      </c>
      <c r="M53" s="95">
        <v>54458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dE++Try4AuBTFnICevqpXvUKlyrSPecFaEIX1oUA4rs6CfH+g8vipa3MUtp3EMRm5Y32XTgc1v+Io8DaP8dmA==" saltValue="Y+mCNyrDD0LqmRxch+Mp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575</v>
      </c>
      <c r="G54" s="104" t="s">
        <v>576</v>
      </c>
      <c r="H54" s="105" t="s">
        <v>577</v>
      </c>
    </row>
    <row r="55" spans="2:8" ht="52.5" customHeight="1">
      <c r="B55" s="106"/>
      <c r="C55" s="1231" t="s">
        <v>42</v>
      </c>
      <c r="D55" s="1231"/>
      <c r="E55" s="1232"/>
      <c r="F55" s="107">
        <v>10245</v>
      </c>
      <c r="G55" s="107">
        <v>8881</v>
      </c>
      <c r="H55" s="108">
        <v>8504</v>
      </c>
    </row>
    <row r="56" spans="2:8" ht="52.5" customHeight="1">
      <c r="B56" s="109"/>
      <c r="C56" s="1233" t="s">
        <v>43</v>
      </c>
      <c r="D56" s="1233"/>
      <c r="E56" s="1234"/>
      <c r="F56" s="110">
        <v>279</v>
      </c>
      <c r="G56" s="110">
        <v>195</v>
      </c>
      <c r="H56" s="111">
        <v>6</v>
      </c>
    </row>
    <row r="57" spans="2:8" ht="53.25" customHeight="1">
      <c r="B57" s="109"/>
      <c r="C57" s="1235" t="s">
        <v>44</v>
      </c>
      <c r="D57" s="1235"/>
      <c r="E57" s="1236"/>
      <c r="F57" s="112">
        <v>8820</v>
      </c>
      <c r="G57" s="112">
        <v>7736</v>
      </c>
      <c r="H57" s="113">
        <v>7661</v>
      </c>
    </row>
    <row r="58" spans="2:8" ht="45.75" customHeight="1">
      <c r="B58" s="114"/>
      <c r="C58" s="1223" t="s">
        <v>622</v>
      </c>
      <c r="D58" s="1224"/>
      <c r="E58" s="1225"/>
      <c r="F58" s="115">
        <v>3326</v>
      </c>
      <c r="G58" s="115">
        <v>3160</v>
      </c>
      <c r="H58" s="116">
        <v>2895</v>
      </c>
    </row>
    <row r="59" spans="2:8" ht="45.75" customHeight="1">
      <c r="B59" s="114"/>
      <c r="C59" s="1223" t="s">
        <v>623</v>
      </c>
      <c r="D59" s="1224"/>
      <c r="E59" s="1225"/>
      <c r="F59" s="115" t="s">
        <v>546</v>
      </c>
      <c r="G59" s="115" t="s">
        <v>624</v>
      </c>
      <c r="H59" s="116">
        <v>1724</v>
      </c>
    </row>
    <row r="60" spans="2:8" ht="45.75" customHeight="1">
      <c r="B60" s="114"/>
      <c r="C60" s="1223" t="s">
        <v>625</v>
      </c>
      <c r="D60" s="1224"/>
      <c r="E60" s="1225"/>
      <c r="F60" s="115">
        <v>1222</v>
      </c>
      <c r="G60" s="115">
        <v>1209</v>
      </c>
      <c r="H60" s="116">
        <v>1198</v>
      </c>
    </row>
    <row r="61" spans="2:8" ht="45.75" customHeight="1">
      <c r="B61" s="114"/>
      <c r="C61" s="1223" t="s">
        <v>626</v>
      </c>
      <c r="D61" s="1224"/>
      <c r="E61" s="1225"/>
      <c r="F61" s="115" t="s">
        <v>546</v>
      </c>
      <c r="G61" s="115" t="s">
        <v>546</v>
      </c>
      <c r="H61" s="116">
        <v>720</v>
      </c>
    </row>
    <row r="62" spans="2:8" ht="45.75" customHeight="1" thickBot="1">
      <c r="B62" s="117"/>
      <c r="C62" s="1226" t="s">
        <v>627</v>
      </c>
      <c r="D62" s="1227"/>
      <c r="E62" s="1228"/>
      <c r="F62" s="118">
        <v>874</v>
      </c>
      <c r="G62" s="118">
        <v>698</v>
      </c>
      <c r="H62" s="119">
        <v>522</v>
      </c>
    </row>
    <row r="63" spans="2:8" ht="52.5" customHeight="1" thickBot="1">
      <c r="B63" s="120"/>
      <c r="C63" s="1229" t="s">
        <v>45</v>
      </c>
      <c r="D63" s="1229"/>
      <c r="E63" s="1230"/>
      <c r="F63" s="121">
        <v>19344</v>
      </c>
      <c r="G63" s="121">
        <v>16813</v>
      </c>
      <c r="H63" s="122">
        <v>16170</v>
      </c>
    </row>
    <row r="64" spans="2:8" ht="15" customHeight="1"/>
    <row r="65" ht="0" hidden="1" customHeight="1"/>
    <row r="66" ht="0" hidden="1" customHeight="1"/>
  </sheetData>
  <sheetProtection algorithmName="SHA-512" hashValue="vDTTy/wRhso2EBJIzStOokUMLq/SpNFy/30LQv4B354xvVIeoMHDFIDWMMVVYP3ZjJTiUB0GfHzYB51LUVIEww==" saltValue="Li56sleIkJ81bVM46ARo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Y62" sqref="BY62"/>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628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628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629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630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631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632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573</v>
      </c>
      <c r="BQ50" s="1271"/>
      <c r="BR50" s="1271"/>
      <c r="BS50" s="1271"/>
      <c r="BT50" s="1271"/>
      <c r="BU50" s="1271"/>
      <c r="BV50" s="1271"/>
      <c r="BW50" s="1271"/>
      <c r="BX50" s="1271" t="s">
        <v>574</v>
      </c>
      <c r="BY50" s="1271"/>
      <c r="BZ50" s="1271"/>
      <c r="CA50" s="1271"/>
      <c r="CB50" s="1271"/>
      <c r="CC50" s="1271"/>
      <c r="CD50" s="1271"/>
      <c r="CE50" s="1271"/>
      <c r="CF50" s="1271" t="s">
        <v>575</v>
      </c>
      <c r="CG50" s="1271"/>
      <c r="CH50" s="1271"/>
      <c r="CI50" s="1271"/>
      <c r="CJ50" s="1271"/>
      <c r="CK50" s="1271"/>
      <c r="CL50" s="1271"/>
      <c r="CM50" s="1271"/>
      <c r="CN50" s="1271" t="s">
        <v>576</v>
      </c>
      <c r="CO50" s="1271"/>
      <c r="CP50" s="1271"/>
      <c r="CQ50" s="1271"/>
      <c r="CR50" s="1271"/>
      <c r="CS50" s="1271"/>
      <c r="CT50" s="1271"/>
      <c r="CU50" s="1271"/>
      <c r="CV50" s="1271" t="s">
        <v>577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633</v>
      </c>
      <c r="AO51" s="1275"/>
      <c r="AP51" s="1275"/>
      <c r="AQ51" s="1275"/>
      <c r="AR51" s="1275"/>
      <c r="AS51" s="1275"/>
      <c r="AT51" s="1275"/>
      <c r="AU51" s="1275"/>
      <c r="AV51" s="1275"/>
      <c r="AW51" s="1275"/>
      <c r="AX51" s="1275"/>
      <c r="AY51" s="1275"/>
      <c r="AZ51" s="1275"/>
      <c r="BA51" s="1275"/>
      <c r="BB51" s="1275" t="s">
        <v>634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93.8</v>
      </c>
      <c r="CO51" s="1277"/>
      <c r="CP51" s="1277"/>
      <c r="CQ51" s="1277"/>
      <c r="CR51" s="1277"/>
      <c r="CS51" s="1277"/>
      <c r="CT51" s="1277"/>
      <c r="CU51" s="1277"/>
      <c r="CV51" s="1277">
        <v>101.1</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635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64.900000000000006</v>
      </c>
      <c r="CO53" s="1277"/>
      <c r="CP53" s="1277"/>
      <c r="CQ53" s="1277"/>
      <c r="CR53" s="1277"/>
      <c r="CS53" s="1277"/>
      <c r="CT53" s="1277"/>
      <c r="CU53" s="1277"/>
      <c r="CV53" s="1277">
        <v>65.599999999999994</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636</v>
      </c>
      <c r="AO55" s="1271"/>
      <c r="AP55" s="1271"/>
      <c r="AQ55" s="1271"/>
      <c r="AR55" s="1271"/>
      <c r="AS55" s="1271"/>
      <c r="AT55" s="1271"/>
      <c r="AU55" s="1271"/>
      <c r="AV55" s="1271"/>
      <c r="AW55" s="1271"/>
      <c r="AX55" s="1271"/>
      <c r="AY55" s="1271"/>
      <c r="AZ55" s="1271"/>
      <c r="BA55" s="1271"/>
      <c r="BB55" s="1275" t="s">
        <v>637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638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639</v>
      </c>
    </row>
    <row r="64" spans="1:109">
      <c r="B64" s="1246"/>
      <c r="G64" s="1253"/>
      <c r="I64" s="1287"/>
      <c r="J64" s="1287"/>
      <c r="K64" s="1287"/>
      <c r="L64" s="1287"/>
      <c r="M64" s="1287"/>
      <c r="N64" s="1288"/>
      <c r="AM64" s="1253"/>
      <c r="AN64" s="1253" t="s">
        <v>630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640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632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573</v>
      </c>
      <c r="BQ72" s="1271"/>
      <c r="BR72" s="1271"/>
      <c r="BS72" s="1271"/>
      <c r="BT72" s="1271"/>
      <c r="BU72" s="1271"/>
      <c r="BV72" s="1271"/>
      <c r="BW72" s="1271"/>
      <c r="BX72" s="1271" t="s">
        <v>574</v>
      </c>
      <c r="BY72" s="1271"/>
      <c r="BZ72" s="1271"/>
      <c r="CA72" s="1271"/>
      <c r="CB72" s="1271"/>
      <c r="CC72" s="1271"/>
      <c r="CD72" s="1271"/>
      <c r="CE72" s="1271"/>
      <c r="CF72" s="1271" t="s">
        <v>575</v>
      </c>
      <c r="CG72" s="1271"/>
      <c r="CH72" s="1271"/>
      <c r="CI72" s="1271"/>
      <c r="CJ72" s="1271"/>
      <c r="CK72" s="1271"/>
      <c r="CL72" s="1271"/>
      <c r="CM72" s="1271"/>
      <c r="CN72" s="1271" t="s">
        <v>576</v>
      </c>
      <c r="CO72" s="1271"/>
      <c r="CP72" s="1271"/>
      <c r="CQ72" s="1271"/>
      <c r="CR72" s="1271"/>
      <c r="CS72" s="1271"/>
      <c r="CT72" s="1271"/>
      <c r="CU72" s="1271"/>
      <c r="CV72" s="1271" t="s">
        <v>577</v>
      </c>
      <c r="CW72" s="1271"/>
      <c r="CX72" s="1271"/>
      <c r="CY72" s="1271"/>
      <c r="CZ72" s="1271"/>
      <c r="DA72" s="1271"/>
      <c r="DB72" s="1271"/>
      <c r="DC72" s="1271"/>
    </row>
    <row r="73" spans="2:107">
      <c r="B73" s="1246"/>
      <c r="G73" s="1272"/>
      <c r="H73" s="1272"/>
      <c r="I73" s="1272"/>
      <c r="J73" s="1272"/>
      <c r="K73" s="1294"/>
      <c r="L73" s="1294"/>
      <c r="M73" s="1294"/>
      <c r="N73" s="1294"/>
      <c r="AM73" s="1264"/>
      <c r="AN73" s="1275" t="s">
        <v>633</v>
      </c>
      <c r="AO73" s="1275"/>
      <c r="AP73" s="1275"/>
      <c r="AQ73" s="1275"/>
      <c r="AR73" s="1275"/>
      <c r="AS73" s="1275"/>
      <c r="AT73" s="1275"/>
      <c r="AU73" s="1275"/>
      <c r="AV73" s="1275"/>
      <c r="AW73" s="1275"/>
      <c r="AX73" s="1275"/>
      <c r="AY73" s="1275"/>
      <c r="AZ73" s="1275"/>
      <c r="BA73" s="1275"/>
      <c r="BB73" s="1275" t="s">
        <v>637</v>
      </c>
      <c r="BC73" s="1275"/>
      <c r="BD73" s="1275"/>
      <c r="BE73" s="1275"/>
      <c r="BF73" s="1275"/>
      <c r="BG73" s="1275"/>
      <c r="BH73" s="1275"/>
      <c r="BI73" s="1275"/>
      <c r="BJ73" s="1275"/>
      <c r="BK73" s="1275"/>
      <c r="BL73" s="1275"/>
      <c r="BM73" s="1275"/>
      <c r="BN73" s="1275"/>
      <c r="BO73" s="1275"/>
      <c r="BP73" s="1277">
        <v>97.5</v>
      </c>
      <c r="BQ73" s="1277"/>
      <c r="BR73" s="1277"/>
      <c r="BS73" s="1277"/>
      <c r="BT73" s="1277"/>
      <c r="BU73" s="1277"/>
      <c r="BV73" s="1277"/>
      <c r="BW73" s="1277"/>
      <c r="BX73" s="1277">
        <v>98</v>
      </c>
      <c r="BY73" s="1277"/>
      <c r="BZ73" s="1277"/>
      <c r="CA73" s="1277"/>
      <c r="CB73" s="1277"/>
      <c r="CC73" s="1277"/>
      <c r="CD73" s="1277"/>
      <c r="CE73" s="1277"/>
      <c r="CF73" s="1277">
        <v>100</v>
      </c>
      <c r="CG73" s="1277"/>
      <c r="CH73" s="1277"/>
      <c r="CI73" s="1277"/>
      <c r="CJ73" s="1277"/>
      <c r="CK73" s="1277"/>
      <c r="CL73" s="1277"/>
      <c r="CM73" s="1277"/>
      <c r="CN73" s="1277">
        <v>93.8</v>
      </c>
      <c r="CO73" s="1277"/>
      <c r="CP73" s="1277"/>
      <c r="CQ73" s="1277"/>
      <c r="CR73" s="1277"/>
      <c r="CS73" s="1277"/>
      <c r="CT73" s="1277"/>
      <c r="CU73" s="1277"/>
      <c r="CV73" s="1277">
        <v>101.1</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641</v>
      </c>
      <c r="BC75" s="1275"/>
      <c r="BD75" s="1275"/>
      <c r="BE75" s="1275"/>
      <c r="BF75" s="1275"/>
      <c r="BG75" s="1275"/>
      <c r="BH75" s="1275"/>
      <c r="BI75" s="1275"/>
      <c r="BJ75" s="1275"/>
      <c r="BK75" s="1275"/>
      <c r="BL75" s="1275"/>
      <c r="BM75" s="1275"/>
      <c r="BN75" s="1275"/>
      <c r="BO75" s="1275"/>
      <c r="BP75" s="1277">
        <v>11.5</v>
      </c>
      <c r="BQ75" s="1277"/>
      <c r="BR75" s="1277"/>
      <c r="BS75" s="1277"/>
      <c r="BT75" s="1277"/>
      <c r="BU75" s="1277"/>
      <c r="BV75" s="1277"/>
      <c r="BW75" s="1277"/>
      <c r="BX75" s="1277">
        <v>10.8</v>
      </c>
      <c r="BY75" s="1277"/>
      <c r="BZ75" s="1277"/>
      <c r="CA75" s="1277"/>
      <c r="CB75" s="1277"/>
      <c r="CC75" s="1277"/>
      <c r="CD75" s="1277"/>
      <c r="CE75" s="1277"/>
      <c r="CF75" s="1277">
        <v>10.199999999999999</v>
      </c>
      <c r="CG75" s="1277"/>
      <c r="CH75" s="1277"/>
      <c r="CI75" s="1277"/>
      <c r="CJ75" s="1277"/>
      <c r="CK75" s="1277"/>
      <c r="CL75" s="1277"/>
      <c r="CM75" s="1277"/>
      <c r="CN75" s="1277">
        <v>9.9</v>
      </c>
      <c r="CO75" s="1277"/>
      <c r="CP75" s="1277"/>
      <c r="CQ75" s="1277"/>
      <c r="CR75" s="1277"/>
      <c r="CS75" s="1277"/>
      <c r="CT75" s="1277"/>
      <c r="CU75" s="1277"/>
      <c r="CV75" s="1277">
        <v>10</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636</v>
      </c>
      <c r="AO77" s="1271"/>
      <c r="AP77" s="1271"/>
      <c r="AQ77" s="1271"/>
      <c r="AR77" s="1271"/>
      <c r="AS77" s="1271"/>
      <c r="AT77" s="1271"/>
      <c r="AU77" s="1271"/>
      <c r="AV77" s="1271"/>
      <c r="AW77" s="1271"/>
      <c r="AX77" s="1271"/>
      <c r="AY77" s="1271"/>
      <c r="AZ77" s="1271"/>
      <c r="BA77" s="1271"/>
      <c r="BB77" s="1275" t="s">
        <v>637</v>
      </c>
      <c r="BC77" s="1275"/>
      <c r="BD77" s="1275"/>
      <c r="BE77" s="1275"/>
      <c r="BF77" s="1275"/>
      <c r="BG77" s="1275"/>
      <c r="BH77" s="1275"/>
      <c r="BI77" s="1275"/>
      <c r="BJ77" s="1275"/>
      <c r="BK77" s="1275"/>
      <c r="BL77" s="1275"/>
      <c r="BM77" s="1275"/>
      <c r="BN77" s="1275"/>
      <c r="BO77" s="1275"/>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641</v>
      </c>
      <c r="BC79" s="1275"/>
      <c r="BD79" s="1275"/>
      <c r="BE79" s="1275"/>
      <c r="BF79" s="1275"/>
      <c r="BG79" s="1275"/>
      <c r="BH79" s="1275"/>
      <c r="BI79" s="1275"/>
      <c r="BJ79" s="1275"/>
      <c r="BK79" s="1275"/>
      <c r="BL79" s="1275"/>
      <c r="BM79" s="1275"/>
      <c r="BN79" s="1275"/>
      <c r="BO79" s="1275"/>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AiRBmMhrwRZMDGRdF4GsSiwQI55Z0SqMDxhQnAdEhULKgvkkxgtCoR5KnmTcE6/abA1zdcoTruM48mmH0+r5w==" saltValue="BztICOcllzbe49I1IV0N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70" zoomScaleNormal="70" zoomScaleSheetLayoutView="70" workbookViewId="0">
      <selection activeCell="BY62" sqref="BY6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642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Y28wdlb4vs57wGtsiL1UuW3IQ88+aHlPJFen/n++IG0H9I4PUWhLYo8XV38jcUEAxrgeDlvk44i0TBmjJ+QvA==" saltValue="DLcu0unwNEoLXY+GS89EA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Y62" sqref="BY6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643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LMPeTJWJ9x337WKi3pgt5RpkbXWQ+7b5QL45ej8Ctx/WT1DGMmsunAAA/mHeg7epKH4ZXuAKIFl1HS2rR+x9w==" saltValue="yfpydMIyKVCGqbtI4w1Rz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570</v>
      </c>
      <c r="G2" s="136"/>
      <c r="H2" s="137"/>
    </row>
    <row r="3" spans="1:8">
      <c r="A3" s="133" t="s">
        <v>563</v>
      </c>
      <c r="B3" s="138"/>
      <c r="C3" s="139"/>
      <c r="D3" s="140">
        <v>83685</v>
      </c>
      <c r="E3" s="141"/>
      <c r="F3" s="142">
        <v>47677</v>
      </c>
      <c r="G3" s="143"/>
      <c r="H3" s="144"/>
    </row>
    <row r="4" spans="1:8">
      <c r="A4" s="145"/>
      <c r="B4" s="146"/>
      <c r="C4" s="147"/>
      <c r="D4" s="148">
        <v>47570</v>
      </c>
      <c r="E4" s="149"/>
      <c r="F4" s="150">
        <v>23360</v>
      </c>
      <c r="G4" s="151"/>
      <c r="H4" s="152"/>
    </row>
    <row r="5" spans="1:8">
      <c r="A5" s="133" t="s">
        <v>565</v>
      </c>
      <c r="B5" s="138"/>
      <c r="C5" s="139"/>
      <c r="D5" s="140">
        <v>62315</v>
      </c>
      <c r="E5" s="141"/>
      <c r="F5" s="142">
        <v>51613</v>
      </c>
      <c r="G5" s="143"/>
      <c r="H5" s="144"/>
    </row>
    <row r="6" spans="1:8">
      <c r="A6" s="145"/>
      <c r="B6" s="146"/>
      <c r="C6" s="147"/>
      <c r="D6" s="148">
        <v>29129</v>
      </c>
      <c r="E6" s="149"/>
      <c r="F6" s="150">
        <v>25872</v>
      </c>
      <c r="G6" s="151"/>
      <c r="H6" s="152"/>
    </row>
    <row r="7" spans="1:8">
      <c r="A7" s="133" t="s">
        <v>566</v>
      </c>
      <c r="B7" s="138"/>
      <c r="C7" s="139"/>
      <c r="D7" s="140">
        <v>68650</v>
      </c>
      <c r="E7" s="141"/>
      <c r="F7" s="142">
        <v>50880</v>
      </c>
      <c r="G7" s="143"/>
      <c r="H7" s="144"/>
    </row>
    <row r="8" spans="1:8">
      <c r="A8" s="145"/>
      <c r="B8" s="146"/>
      <c r="C8" s="147"/>
      <c r="D8" s="148">
        <v>37786</v>
      </c>
      <c r="E8" s="149"/>
      <c r="F8" s="150">
        <v>27819</v>
      </c>
      <c r="G8" s="151"/>
      <c r="H8" s="152"/>
    </row>
    <row r="9" spans="1:8">
      <c r="A9" s="133" t="s">
        <v>567</v>
      </c>
      <c r="B9" s="138"/>
      <c r="C9" s="139"/>
      <c r="D9" s="140">
        <v>42922</v>
      </c>
      <c r="E9" s="141"/>
      <c r="F9" s="142">
        <v>46395</v>
      </c>
      <c r="G9" s="143"/>
      <c r="H9" s="144"/>
    </row>
    <row r="10" spans="1:8">
      <c r="A10" s="145"/>
      <c r="B10" s="146"/>
      <c r="C10" s="147"/>
      <c r="D10" s="148">
        <v>21004</v>
      </c>
      <c r="E10" s="149"/>
      <c r="F10" s="150">
        <v>26304</v>
      </c>
      <c r="G10" s="151"/>
      <c r="H10" s="152"/>
    </row>
    <row r="11" spans="1:8">
      <c r="A11" s="133" t="s">
        <v>568</v>
      </c>
      <c r="B11" s="138"/>
      <c r="C11" s="139"/>
      <c r="D11" s="140">
        <v>65291</v>
      </c>
      <c r="E11" s="141"/>
      <c r="F11" s="142">
        <v>48088</v>
      </c>
      <c r="G11" s="143"/>
      <c r="H11" s="144"/>
    </row>
    <row r="12" spans="1:8">
      <c r="A12" s="145"/>
      <c r="B12" s="146"/>
      <c r="C12" s="153"/>
      <c r="D12" s="148">
        <v>36894</v>
      </c>
      <c r="E12" s="149"/>
      <c r="F12" s="150">
        <v>25183</v>
      </c>
      <c r="G12" s="151"/>
      <c r="H12" s="152"/>
    </row>
    <row r="13" spans="1:8">
      <c r="A13" s="133"/>
      <c r="B13" s="138"/>
      <c r="C13" s="154"/>
      <c r="D13" s="155">
        <v>64573</v>
      </c>
      <c r="E13" s="156"/>
      <c r="F13" s="157">
        <v>48931</v>
      </c>
      <c r="G13" s="158"/>
      <c r="H13" s="144"/>
    </row>
    <row r="14" spans="1:8">
      <c r="A14" s="145"/>
      <c r="B14" s="146"/>
      <c r="C14" s="147"/>
      <c r="D14" s="148">
        <v>34477</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4.93</v>
      </c>
      <c r="C19" s="159">
        <f>ROUND(VALUE(SUBSTITUTE(実質収支比率等に係る経年分析!G$48,"▲","-")),2)</f>
        <v>4.0199999999999996</v>
      </c>
      <c r="D19" s="159">
        <f>ROUND(VALUE(SUBSTITUTE(実質収支比率等に係る経年分析!H$48,"▲","-")),2)</f>
        <v>4.17</v>
      </c>
      <c r="E19" s="159">
        <f>ROUND(VALUE(SUBSTITUTE(実質収支比率等に係る経年分析!I$48,"▲","-")),2)</f>
        <v>3.25</v>
      </c>
      <c r="F19" s="159">
        <f>ROUND(VALUE(SUBSTITUTE(実質収支比率等に係る経年分析!J$48,"▲","-")),2)</f>
        <v>3.22</v>
      </c>
    </row>
    <row r="20" spans="1:11">
      <c r="A20" s="159" t="s">
        <v>49</v>
      </c>
      <c r="B20" s="159">
        <f>ROUND(VALUE(SUBSTITUTE(実質収支比率等に係る経年分析!F$47,"▲","-")),2)</f>
        <v>14.93</v>
      </c>
      <c r="C20" s="159">
        <f>ROUND(VALUE(SUBSTITUTE(実質収支比率等に係る経年分析!G$47,"▲","-")),2)</f>
        <v>15.02</v>
      </c>
      <c r="D20" s="159">
        <f>ROUND(VALUE(SUBSTITUTE(実質収支比率等に係る経年分析!H$47,"▲","-")),2)</f>
        <v>15.08</v>
      </c>
      <c r="E20" s="159">
        <f>ROUND(VALUE(SUBSTITUTE(実質収支比率等に係る経年分析!I$47,"▲","-")),2)</f>
        <v>13.3</v>
      </c>
      <c r="F20" s="159">
        <f>ROUND(VALUE(SUBSTITUTE(実質収支比率等に係る経年分析!J$47,"▲","-")),2)</f>
        <v>12.79</v>
      </c>
    </row>
    <row r="21" spans="1:11">
      <c r="A21" s="159" t="s">
        <v>50</v>
      </c>
      <c r="B21" s="159">
        <f>IF(ISNUMBER(VALUE(SUBSTITUTE(実質収支比率等に係る経年分析!F$49,"▲","-"))),ROUND(VALUE(SUBSTITUTE(実質収支比率等に係る経年分析!F$49,"▲","-")),2),NA())</f>
        <v>0.46</v>
      </c>
      <c r="C21" s="159">
        <f>IF(ISNUMBER(VALUE(SUBSTITUTE(実質収支比率等に係る経年分析!G$49,"▲","-"))),ROUND(VALUE(SUBSTITUTE(実質収支比率等に係る経年分析!G$49,"▲","-")),2),NA())</f>
        <v>-0.93</v>
      </c>
      <c r="D21" s="159">
        <f>IF(ISNUMBER(VALUE(SUBSTITUTE(実質収支比率等に係る経年分析!H$49,"▲","-"))),ROUND(VALUE(SUBSTITUTE(実質収支比率等に係る経年分析!H$49,"▲","-")),2),NA())</f>
        <v>0.11</v>
      </c>
      <c r="E21" s="159">
        <f>IF(ISNUMBER(VALUE(SUBSTITUTE(実質収支比率等に係る経年分析!I$49,"▲","-"))),ROUND(VALUE(SUBSTITUTE(実質収支比率等に係る経年分析!I$49,"▲","-")),2),NA())</f>
        <v>-3.03</v>
      </c>
      <c r="F21" s="159">
        <f>IF(ISNUMBER(VALUE(SUBSTITUTE(実質収支比率等に係る経年分析!J$49,"▲","-"))),ROUND(VALUE(SUBSTITUTE(実質収支比率等に係る経年分析!J$49,"▲","-")),2),NA())</f>
        <v>-0.61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3.15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2.98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2.74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2.78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2.74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2.46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2.6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2.66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2.5099999999999998</v>
      </c>
    </row>
    <row r="30" spans="1:11">
      <c r="A30" s="160" t="str">
        <f>IF(連結実質赤字比率に係る赤字・黒字の構成分析!C$40="",NA(),連結実質赤字比率に係る赤字・黒字の構成分析!C$40)</f>
        <v>国民健康保険特別会計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2.2400000000000002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1.71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2.93</v>
      </c>
    </row>
    <row r="31" spans="1:11">
      <c r="A31" s="160" t="str">
        <f>IF(連結実質赤字比率に係る赤字・黒字の構成分析!C$39="",NA(),連結実質赤字比率に係る赤字・黒字の構成分析!C$39)</f>
        <v>一般会計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4.71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3.91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4.07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3.21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3.11</v>
      </c>
    </row>
    <row r="32" spans="1:11">
      <c r="A32" s="160" t="str">
        <f>IF(連結実質赤字比率に係る赤字・黒字の構成分析!C$38="",NA(),連結実質赤字比率に係る赤字・黒字の構成分析!C$38)</f>
        <v>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6.73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6.75</v>
      </c>
    </row>
    <row r="33" spans="1:16">
      <c r="A33" s="160" t="str">
        <f>IF(連結実質赤字比率に係る赤字・黒字の構成分析!C$37="",NA(),連結実質赤字比率に係る赤字・黒字の構成分析!C$37)</f>
        <v>ボートレース事業会計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2.0499999999999998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2.1800000000000002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9.5</v>
      </c>
    </row>
    <row r="34" spans="1:16">
      <c r="A34" s="160" t="str">
        <f>IF(連結実質赤字比率に係る赤字・黒字の構成分析!C$36="",NA(),連結実質赤字比率に係る赤字・黒字の構成分析!C$36)</f>
        <v>母子父子寡婦福祉資金貸付事業特別会計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7.0000000000000007E-2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c r="A35" s="160" t="str">
        <f>IF(連結実質赤字比率に係る赤字・黒字の構成分析!C$35="",NA(),連結実質赤字比率に係る赤字・黒字の構成分析!C$35)</f>
        <v>港湾特別会計</v>
      </c>
      <c r="B35" s="160">
        <f>IF(ROUND(VALUE(SUBSTITUTE(連結実質赤字比率に係る赤字・黒字の構成分析!F$35,"▲", "-")), 2) &lt; 0, ABS(ROUND(VALUE(SUBSTITUTE(連結実質赤字比率に係る赤字・黒字の構成分析!F$35,"▲", "-")), 2)), NA())</f>
        <v>0.77</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0.59</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0.52</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0.7</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0.74</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臨海土地造成事業特別会計</v>
      </c>
      <c r="B36" s="160">
        <f>IF(ROUND(VALUE(SUBSTITUTE(連結実質赤字比率に係る赤字・黒字の構成分析!F$34,"▲", "-")), 2) &lt; 0, ABS(ROUND(VALUE(SUBSTITUTE(連結実質赤字比率に係る赤字・黒字の構成分析!F$34,"▲", "-")), 2)), NA())</f>
        <v>3.33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3.02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2.97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2.94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2.57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15333</v>
      </c>
      <c r="E42" s="161"/>
      <c r="F42" s="161"/>
      <c r="G42" s="161">
        <f>'実質公債費比率（分子）の構造'!L$52</f>
        <v>15786</v>
      </c>
      <c r="H42" s="161"/>
      <c r="I42" s="161"/>
      <c r="J42" s="161">
        <f>'実質公債費比率（分子）の構造'!M$52</f>
        <v>15563</v>
      </c>
      <c r="K42" s="161"/>
      <c r="L42" s="161"/>
      <c r="M42" s="161">
        <f>'実質公債費比率（分子）の構造'!N$52</f>
        <v>15065</v>
      </c>
      <c r="N42" s="161"/>
      <c r="O42" s="161"/>
      <c r="P42" s="161">
        <f>'実質公債費比率（分子）の構造'!O$52</f>
        <v>14649</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119</v>
      </c>
      <c r="C44" s="161"/>
      <c r="D44" s="161"/>
      <c r="E44" s="161">
        <f>'実質公債費比率（分子）の構造'!L$50</f>
        <v>107</v>
      </c>
      <c r="F44" s="161"/>
      <c r="G44" s="161"/>
      <c r="H44" s="161">
        <f>'実質公債費比率（分子）の構造'!M$50</f>
        <v>97</v>
      </c>
      <c r="I44" s="161"/>
      <c r="J44" s="161"/>
      <c r="K44" s="161">
        <f>'実質公債費比率（分子）の構造'!N$50</f>
        <v>70</v>
      </c>
      <c r="L44" s="161"/>
      <c r="M44" s="161"/>
      <c r="N44" s="161">
        <f>'実質公債費比率（分子）の構造'!O$50</f>
        <v>48</v>
      </c>
      <c r="O44" s="161"/>
      <c r="P44" s="161"/>
    </row>
    <row r="45" spans="1:16">
      <c r="A45" s="161" t="s">
        <v>60</v>
      </c>
      <c r="B45" s="161">
        <f>'実質公債費比率（分子）の構造'!K$49</f>
        <v>114</v>
      </c>
      <c r="C45" s="161"/>
      <c r="D45" s="161"/>
      <c r="E45" s="161">
        <f>'実質公債費比率（分子）の構造'!L$49</f>
        <v>115</v>
      </c>
      <c r="F45" s="161"/>
      <c r="G45" s="161"/>
      <c r="H45" s="161">
        <f>'実質公債費比率（分子）の構造'!M$49</f>
        <v>130</v>
      </c>
      <c r="I45" s="161"/>
      <c r="J45" s="161"/>
      <c r="K45" s="161">
        <f>'実質公債費比率（分子）の構造'!N$49</f>
        <v>71</v>
      </c>
      <c r="L45" s="161"/>
      <c r="M45" s="161"/>
      <c r="N45" s="161" t="str">
        <f>'実質公債費比率（分子）の構造'!O$49</f>
        <v>-</v>
      </c>
      <c r="O45" s="161"/>
      <c r="P45" s="161"/>
    </row>
    <row r="46" spans="1:16">
      <c r="A46" s="161" t="s">
        <v>61</v>
      </c>
      <c r="B46" s="161">
        <f>'実質公債費比率（分子）の構造'!K$48</f>
        <v>3409</v>
      </c>
      <c r="C46" s="161"/>
      <c r="D46" s="161"/>
      <c r="E46" s="161">
        <f>'実質公債費比率（分子）の構造'!L$48</f>
        <v>3262</v>
      </c>
      <c r="F46" s="161"/>
      <c r="G46" s="161"/>
      <c r="H46" s="161">
        <f>'実質公債費比率（分子）の構造'!M$48</f>
        <v>3333</v>
      </c>
      <c r="I46" s="161"/>
      <c r="J46" s="161"/>
      <c r="K46" s="161">
        <f>'実質公債費比率（分子）の構造'!N$48</f>
        <v>3313</v>
      </c>
      <c r="L46" s="161"/>
      <c r="M46" s="161"/>
      <c r="N46" s="161">
        <f>'実質公債費比率（分子）の構造'!O$48</f>
        <v>3194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17850</v>
      </c>
      <c r="C49" s="161"/>
      <c r="D49" s="161"/>
      <c r="E49" s="161">
        <f>'実質公債費比率（分子）の構造'!L$45</f>
        <v>17796</v>
      </c>
      <c r="F49" s="161"/>
      <c r="G49" s="161"/>
      <c r="H49" s="161">
        <f>'実質公債費比率（分子）の構造'!M$45</f>
        <v>17425</v>
      </c>
      <c r="I49" s="161"/>
      <c r="J49" s="161"/>
      <c r="K49" s="161">
        <f>'実質公債費比率（分子）の構造'!N$45</f>
        <v>17058</v>
      </c>
      <c r="L49" s="161"/>
      <c r="M49" s="161"/>
      <c r="N49" s="161">
        <f>'実質公債費比率（分子）の構造'!O$45</f>
        <v>16932</v>
      </c>
      <c r="O49" s="161"/>
      <c r="P49" s="161"/>
    </row>
    <row r="50" spans="1:16">
      <c r="A50" s="161" t="s">
        <v>65</v>
      </c>
      <c r="B50" s="161" t="e">
        <f>NA()</f>
        <v>#N/A</v>
      </c>
      <c r="C50" s="161">
        <f>IF(ISNUMBER('実質公債費比率（分子）の構造'!K$53),'実質公債費比率（分子）の構造'!K$53,NA())</f>
        <v>6159</v>
      </c>
      <c r="D50" s="161" t="e">
        <f>NA()</f>
        <v>#N/A</v>
      </c>
      <c r="E50" s="161" t="e">
        <f>NA()</f>
        <v>#N/A</v>
      </c>
      <c r="F50" s="161">
        <f>IF(ISNUMBER('実質公債費比率（分子）の構造'!L$53),'実質公債費比率（分子）の構造'!L$53,NA())</f>
        <v>5494</v>
      </c>
      <c r="G50" s="161" t="e">
        <f>NA()</f>
        <v>#N/A</v>
      </c>
      <c r="H50" s="161" t="e">
        <f>NA()</f>
        <v>#N/A</v>
      </c>
      <c r="I50" s="161">
        <f>IF(ISNUMBER('実質公債費比率（分子）の構造'!M$53),'実質公債費比率（分子）の構造'!M$53,NA())</f>
        <v>5422</v>
      </c>
      <c r="J50" s="161" t="e">
        <f>NA()</f>
        <v>#N/A</v>
      </c>
      <c r="K50" s="161" t="e">
        <f>NA()</f>
        <v>#N/A</v>
      </c>
      <c r="L50" s="161">
        <f>IF(ISNUMBER('実質公債費比率（分子）の構造'!N$53),'実質公債費比率（分子）の構造'!N$53,NA())</f>
        <v>5447</v>
      </c>
      <c r="M50" s="161" t="e">
        <f>NA()</f>
        <v>#N/A</v>
      </c>
      <c r="N50" s="161" t="e">
        <f>NA()</f>
        <v>#N/A</v>
      </c>
      <c r="O50" s="161">
        <f>IF(ISNUMBER('実質公債費比率（分子）の構造'!O$53),'実質公債費比率（分子）の構造'!O$53,NA())</f>
        <v>5525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135646</v>
      </c>
      <c r="E56" s="160"/>
      <c r="F56" s="160"/>
      <c r="G56" s="160">
        <f>'将来負担比率（分子）の構造'!J$52</f>
        <v>133968</v>
      </c>
      <c r="H56" s="160"/>
      <c r="I56" s="160"/>
      <c r="J56" s="160">
        <f>'将来負担比率（分子）の構造'!K$52</f>
        <v>134832</v>
      </c>
      <c r="K56" s="160"/>
      <c r="L56" s="160"/>
      <c r="M56" s="160">
        <f>'将来負担比率（分子）の構造'!L$52</f>
        <v>132671</v>
      </c>
      <c r="N56" s="160"/>
      <c r="O56" s="160"/>
      <c r="P56" s="160">
        <f>'将来負担比率（分子）の構造'!M$52</f>
        <v>130274</v>
      </c>
    </row>
    <row r="57" spans="1:16">
      <c r="A57" s="160" t="s">
        <v>36</v>
      </c>
      <c r="B57" s="160"/>
      <c r="C57" s="160"/>
      <c r="D57" s="160">
        <f>'将来負担比率（分子）の構造'!I$51</f>
        <v>19724</v>
      </c>
      <c r="E57" s="160"/>
      <c r="F57" s="160"/>
      <c r="G57" s="160">
        <f>'将来負担比率（分子）の構造'!J$51</f>
        <v>18436</v>
      </c>
      <c r="H57" s="160"/>
      <c r="I57" s="160"/>
      <c r="J57" s="160">
        <f>'将来負担比率（分子）の構造'!K$51</f>
        <v>18012</v>
      </c>
      <c r="K57" s="160"/>
      <c r="L57" s="160"/>
      <c r="M57" s="160">
        <f>'将来負担比率（分子）の構造'!L$51</f>
        <v>17695</v>
      </c>
      <c r="N57" s="160"/>
      <c r="O57" s="160"/>
      <c r="P57" s="160">
        <f>'将来負担比率（分子）の構造'!M$51</f>
        <v>18008</v>
      </c>
    </row>
    <row r="58" spans="1:16">
      <c r="A58" s="160" t="s">
        <v>35</v>
      </c>
      <c r="B58" s="160"/>
      <c r="C58" s="160"/>
      <c r="D58" s="160">
        <f>'将来負担比率（分子）の構造'!I$50</f>
        <v>16229</v>
      </c>
      <c r="E58" s="160"/>
      <c r="F58" s="160"/>
      <c r="G58" s="160">
        <f>'将来負担比率（分子）の構造'!J$50</f>
        <v>15654</v>
      </c>
      <c r="H58" s="160"/>
      <c r="I58" s="160"/>
      <c r="J58" s="160">
        <f>'将来負担比率（分子）の構造'!K$50</f>
        <v>14609</v>
      </c>
      <c r="K58" s="160"/>
      <c r="L58" s="160"/>
      <c r="M58" s="160">
        <f>'将来負担比率（分子）の構造'!L$50</f>
        <v>16290</v>
      </c>
      <c r="N58" s="160"/>
      <c r="O58" s="160"/>
      <c r="P58" s="160">
        <f>'将来負担比率（分子）の構造'!M$50</f>
        <v>13114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2722</v>
      </c>
      <c r="C61" s="160"/>
      <c r="D61" s="160"/>
      <c r="E61" s="160">
        <f>'将来負担比率（分子）の構造'!J$46</f>
        <v>2018</v>
      </c>
      <c r="F61" s="160"/>
      <c r="G61" s="160"/>
      <c r="H61" s="160">
        <f>'将来負担比率（分子）の構造'!K$46</f>
        <v>2073</v>
      </c>
      <c r="I61" s="160"/>
      <c r="J61" s="160"/>
      <c r="K61" s="160">
        <f>'将来負担比率（分子）の構造'!L$46</f>
        <v>1786</v>
      </c>
      <c r="L61" s="160"/>
      <c r="M61" s="160"/>
      <c r="N61" s="160" t="str">
        <f>'将来負担比率（分子）の構造'!M$46</f>
        <v>-</v>
      </c>
      <c r="O61" s="160"/>
      <c r="P61" s="160"/>
    </row>
    <row r="62" spans="1:16">
      <c r="A62" s="160" t="s">
        <v>29</v>
      </c>
      <c r="B62" s="160">
        <f>'将来負担比率（分子）の構造'!I$45</f>
        <v>19730</v>
      </c>
      <c r="C62" s="160"/>
      <c r="D62" s="160"/>
      <c r="E62" s="160">
        <f>'将来負担比率（分子）の構造'!J$45</f>
        <v>18802</v>
      </c>
      <c r="F62" s="160"/>
      <c r="G62" s="160"/>
      <c r="H62" s="160">
        <f>'将来負担比率（分子）の構造'!K$45</f>
        <v>17776</v>
      </c>
      <c r="I62" s="160"/>
      <c r="J62" s="160"/>
      <c r="K62" s="160">
        <f>'将来負担比率（分子）の構造'!L$45</f>
        <v>18481</v>
      </c>
      <c r="L62" s="160"/>
      <c r="M62" s="160"/>
      <c r="N62" s="160">
        <f>'将来負担比率（分子）の構造'!M$45</f>
        <v>18262</v>
      </c>
      <c r="O62" s="160"/>
      <c r="P62" s="160"/>
    </row>
    <row r="63" spans="1:16">
      <c r="A63" s="160" t="s">
        <v>28</v>
      </c>
      <c r="B63" s="160">
        <f>'将来負担比率（分子）の構造'!I$44</f>
        <v>296</v>
      </c>
      <c r="C63" s="160"/>
      <c r="D63" s="160"/>
      <c r="E63" s="160">
        <f>'将来負担比率（分子）の構造'!J$44</f>
        <v>191</v>
      </c>
      <c r="F63" s="160"/>
      <c r="G63" s="160"/>
      <c r="H63" s="160">
        <f>'将来負担比率（分子）の構造'!K$44</f>
        <v>83</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38487</v>
      </c>
      <c r="C64" s="160"/>
      <c r="D64" s="160"/>
      <c r="E64" s="160">
        <f>'将来負担比率（分子）の構造'!J$43</f>
        <v>36979</v>
      </c>
      <c r="F64" s="160"/>
      <c r="G64" s="160"/>
      <c r="H64" s="160">
        <f>'将来負担比率（分子）の構造'!K$43</f>
        <v>35505</v>
      </c>
      <c r="I64" s="160"/>
      <c r="J64" s="160"/>
      <c r="K64" s="160">
        <f>'将来負担比率（分子）の構造'!L$43</f>
        <v>34437</v>
      </c>
      <c r="L64" s="160"/>
      <c r="M64" s="160"/>
      <c r="N64" s="160">
        <f>'将来負担比率（分子）の構造'!M$43</f>
        <v>33780</v>
      </c>
      <c r="O64" s="160"/>
      <c r="P64" s="160"/>
    </row>
    <row r="65" spans="1:16">
      <c r="A65" s="160" t="s">
        <v>26</v>
      </c>
      <c r="B65" s="160">
        <f>'将来負担比率（分子）の構造'!I$42</f>
        <v>212</v>
      </c>
      <c r="C65" s="160"/>
      <c r="D65" s="160"/>
      <c r="E65" s="160">
        <f>'将来負担比率（分子）の構造'!J$42</f>
        <v>142</v>
      </c>
      <c r="F65" s="160"/>
      <c r="G65" s="160"/>
      <c r="H65" s="160">
        <f>'将来負担比率（分子）の構造'!K$42</f>
        <v>80</v>
      </c>
      <c r="I65" s="160"/>
      <c r="J65" s="160"/>
      <c r="K65" s="160">
        <f>'将来負担比率（分子）の構造'!L$42</f>
        <v>43</v>
      </c>
      <c r="L65" s="160"/>
      <c r="M65" s="160"/>
      <c r="N65" s="160">
        <f>'将来負担比率（分子）の構造'!M$42</f>
        <v>26</v>
      </c>
      <c r="O65" s="160"/>
      <c r="P65" s="160"/>
    </row>
    <row r="66" spans="1:16">
      <c r="A66" s="160" t="s">
        <v>25</v>
      </c>
      <c r="B66" s="160">
        <f>'将来負担比率（分子）の構造'!I$41</f>
        <v>164569</v>
      </c>
      <c r="C66" s="160"/>
      <c r="D66" s="160"/>
      <c r="E66" s="160">
        <f>'将来負担比率（分子）の構造'!J$41</f>
        <v>163881</v>
      </c>
      <c r="F66" s="160"/>
      <c r="G66" s="160"/>
      <c r="H66" s="160">
        <f>'将来負担比率（分子）の構造'!K$41</f>
        <v>166807</v>
      </c>
      <c r="I66" s="160"/>
      <c r="J66" s="160"/>
      <c r="K66" s="160">
        <f>'将来負担比率（分子）の構造'!L$41</f>
        <v>162758</v>
      </c>
      <c r="L66" s="160"/>
      <c r="M66" s="160"/>
      <c r="N66" s="160">
        <f>'将来負担比率（分子）の構造'!M$41</f>
        <v>163787</v>
      </c>
      <c r="O66" s="160"/>
      <c r="P66" s="160"/>
    </row>
    <row r="67" spans="1:16">
      <c r="A67" s="160" t="s">
        <v>69</v>
      </c>
      <c r="B67" s="160" t="e">
        <f>NA()</f>
        <v>#N/A</v>
      </c>
      <c r="C67" s="160">
        <f>IF(ISNUMBER('将来負担比率（分子）の構造'!I$53), IF('将来負担比率（分子）の構造'!I$53 &lt; 0, 0, '将来負担比率（分子）の構造'!I$53), NA())</f>
        <v>54418</v>
      </c>
      <c r="D67" s="160" t="e">
        <f>NA()</f>
        <v>#N/A</v>
      </c>
      <c r="E67" s="160" t="e">
        <f>NA()</f>
        <v>#N/A</v>
      </c>
      <c r="F67" s="160">
        <f>IF(ISNUMBER('将来負担比率（分子）の構造'!J$53), IF('将来負担比率（分子）の構造'!J$53 &lt; 0, 0, '将来負担比率（分子）の構造'!J$53), NA())</f>
        <v>53954</v>
      </c>
      <c r="G67" s="160" t="e">
        <f>NA()</f>
        <v>#N/A</v>
      </c>
      <c r="H67" s="160" t="e">
        <f>NA()</f>
        <v>#N/A</v>
      </c>
      <c r="I67" s="160">
        <f>IF(ISNUMBER('将来負担比率（分子）の構造'!K$53), IF('将来負担比率（分子）の構造'!K$53 &lt; 0, 0, '将来負担比率（分子）の構造'!K$53), NA())</f>
        <v>54870</v>
      </c>
      <c r="J67" s="160" t="e">
        <f>NA()</f>
        <v>#N/A</v>
      </c>
      <c r="K67" s="160" t="e">
        <f>NA()</f>
        <v>#N/A</v>
      </c>
      <c r="L67" s="160">
        <f>IF(ISNUMBER('将来負担比率（分子）の構造'!L$53), IF('将来負担比率（分子）の構造'!L$53 &lt; 0, 0, '将来負担比率（分子）の構造'!L$53), NA())</f>
        <v>50849</v>
      </c>
      <c r="M67" s="160" t="e">
        <f>NA()</f>
        <v>#N/A</v>
      </c>
      <c r="N67" s="160" t="e">
        <f>NA()</f>
        <v>#N/A</v>
      </c>
      <c r="O67" s="160">
        <f>IF(ISNUMBER('将来負担比率（分子）の構造'!M$53), IF('将来負担比率（分子）の構造'!M$53 &lt; 0, 0, '将来負担比率（分子）の構造'!M$53), NA())</f>
        <v>54458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10245</v>
      </c>
      <c r="C72" s="164">
        <f>基金残高に係る経年分析!G55</f>
        <v>8881</v>
      </c>
      <c r="D72" s="164">
        <f>基金残高に係る経年分析!H55</f>
        <v>8504</v>
      </c>
    </row>
    <row r="73" spans="1:16">
      <c r="A73" s="163" t="s">
        <v>72</v>
      </c>
      <c r="B73" s="164">
        <f>基金残高に係る経年分析!F56</f>
        <v>279</v>
      </c>
      <c r="C73" s="164">
        <f>基金残高に係る経年分析!G56</f>
        <v>195</v>
      </c>
      <c r="D73" s="164">
        <f>基金残高に係る経年分析!H56</f>
        <v>6</v>
      </c>
    </row>
    <row r="74" spans="1:16">
      <c r="A74" s="163" t="s">
        <v>73</v>
      </c>
      <c r="B74" s="164">
        <f>基金残高に係る経年分析!F57</f>
        <v>8820</v>
      </c>
      <c r="C74" s="164">
        <f>基金残高に係る経年分析!G57</f>
        <v>7736</v>
      </c>
      <c r="D74" s="164">
        <f>基金残高に係る経年分析!H57</f>
        <v>7661</v>
      </c>
    </row>
  </sheetData>
  <sheetProtection algorithmName="SHA-512" hashValue="i9ABr6jS1+p/XOwxqgBCOBp4lTn+TlScuaf2J9SXwTUWiVXWci5w6m5amuAeRn/Htwwl6tny4W1HK7IsfrXg0g==" saltValue="RP2enOLbHdAVau4srgjn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33211473</v>
      </c>
      <c r="S5" s="611"/>
      <c r="T5" s="611"/>
      <c r="U5" s="611"/>
      <c r="V5" s="611"/>
      <c r="W5" s="611"/>
      <c r="X5" s="611"/>
      <c r="Y5" s="612"/>
      <c r="Z5" s="613">
        <v>26</v>
      </c>
      <c r="AA5" s="613"/>
      <c r="AB5" s="613"/>
      <c r="AC5" s="613"/>
      <c r="AD5" s="614">
        <v>31771026</v>
      </c>
      <c r="AE5" s="614"/>
      <c r="AF5" s="614"/>
      <c r="AG5" s="614"/>
      <c r="AH5" s="614"/>
      <c r="AI5" s="614"/>
      <c r="AJ5" s="614"/>
      <c r="AK5" s="614"/>
      <c r="AL5" s="615">
        <v>49.8</v>
      </c>
      <c r="AM5" s="616"/>
      <c r="AN5" s="616"/>
      <c r="AO5" s="617"/>
      <c r="AP5" s="607" t="s">
        <v>224</v>
      </c>
      <c r="AQ5" s="608"/>
      <c r="AR5" s="608"/>
      <c r="AS5" s="608"/>
      <c r="AT5" s="608"/>
      <c r="AU5" s="608"/>
      <c r="AV5" s="608"/>
      <c r="AW5" s="608"/>
      <c r="AX5" s="608"/>
      <c r="AY5" s="608"/>
      <c r="AZ5" s="608"/>
      <c r="BA5" s="608"/>
      <c r="BB5" s="608"/>
      <c r="BC5" s="608"/>
      <c r="BD5" s="608"/>
      <c r="BE5" s="608"/>
      <c r="BF5" s="609"/>
      <c r="BG5" s="621">
        <v>31741542</v>
      </c>
      <c r="BH5" s="622"/>
      <c r="BI5" s="622"/>
      <c r="BJ5" s="622"/>
      <c r="BK5" s="622"/>
      <c r="BL5" s="622"/>
      <c r="BM5" s="622"/>
      <c r="BN5" s="623"/>
      <c r="BO5" s="624">
        <v>95.6</v>
      </c>
      <c r="BP5" s="624"/>
      <c r="BQ5" s="624"/>
      <c r="BR5" s="624"/>
      <c r="BS5" s="625">
        <v>498882</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773701</v>
      </c>
      <c r="S6" s="622"/>
      <c r="T6" s="622"/>
      <c r="U6" s="622"/>
      <c r="V6" s="622"/>
      <c r="W6" s="622"/>
      <c r="X6" s="622"/>
      <c r="Y6" s="623"/>
      <c r="Z6" s="624">
        <v>0.6</v>
      </c>
      <c r="AA6" s="624"/>
      <c r="AB6" s="624"/>
      <c r="AC6" s="624"/>
      <c r="AD6" s="625">
        <v>773701</v>
      </c>
      <c r="AE6" s="625"/>
      <c r="AF6" s="625"/>
      <c r="AG6" s="625"/>
      <c r="AH6" s="625"/>
      <c r="AI6" s="625"/>
      <c r="AJ6" s="625"/>
      <c r="AK6" s="625"/>
      <c r="AL6" s="626">
        <v>1.2</v>
      </c>
      <c r="AM6" s="627"/>
      <c r="AN6" s="627"/>
      <c r="AO6" s="628"/>
      <c r="AP6" s="618" t="s">
        <v>229</v>
      </c>
      <c r="AQ6" s="619"/>
      <c r="AR6" s="619"/>
      <c r="AS6" s="619"/>
      <c r="AT6" s="619"/>
      <c r="AU6" s="619"/>
      <c r="AV6" s="619"/>
      <c r="AW6" s="619"/>
      <c r="AX6" s="619"/>
      <c r="AY6" s="619"/>
      <c r="AZ6" s="619"/>
      <c r="BA6" s="619"/>
      <c r="BB6" s="619"/>
      <c r="BC6" s="619"/>
      <c r="BD6" s="619"/>
      <c r="BE6" s="619"/>
      <c r="BF6" s="620"/>
      <c r="BG6" s="621">
        <v>31741542</v>
      </c>
      <c r="BH6" s="622"/>
      <c r="BI6" s="622"/>
      <c r="BJ6" s="622"/>
      <c r="BK6" s="622"/>
      <c r="BL6" s="622"/>
      <c r="BM6" s="622"/>
      <c r="BN6" s="623"/>
      <c r="BO6" s="624">
        <v>95.6</v>
      </c>
      <c r="BP6" s="624"/>
      <c r="BQ6" s="624"/>
      <c r="BR6" s="624"/>
      <c r="BS6" s="625">
        <v>498882</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577749</v>
      </c>
      <c r="CS6" s="622"/>
      <c r="CT6" s="622"/>
      <c r="CU6" s="622"/>
      <c r="CV6" s="622"/>
      <c r="CW6" s="622"/>
      <c r="CX6" s="622"/>
      <c r="CY6" s="623"/>
      <c r="CZ6" s="615">
        <v>0.5</v>
      </c>
      <c r="DA6" s="616"/>
      <c r="DB6" s="616"/>
      <c r="DC6" s="635"/>
      <c r="DD6" s="630" t="s">
        <v>123</v>
      </c>
      <c r="DE6" s="622"/>
      <c r="DF6" s="622"/>
      <c r="DG6" s="622"/>
      <c r="DH6" s="622"/>
      <c r="DI6" s="622"/>
      <c r="DJ6" s="622"/>
      <c r="DK6" s="622"/>
      <c r="DL6" s="622"/>
      <c r="DM6" s="622"/>
      <c r="DN6" s="622"/>
      <c r="DO6" s="622"/>
      <c r="DP6" s="623"/>
      <c r="DQ6" s="630">
        <v>577748</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86970</v>
      </c>
      <c r="S7" s="622"/>
      <c r="T7" s="622"/>
      <c r="U7" s="622"/>
      <c r="V7" s="622"/>
      <c r="W7" s="622"/>
      <c r="X7" s="622"/>
      <c r="Y7" s="623"/>
      <c r="Z7" s="624">
        <v>0.1</v>
      </c>
      <c r="AA7" s="624"/>
      <c r="AB7" s="624"/>
      <c r="AC7" s="624"/>
      <c r="AD7" s="625">
        <v>86970</v>
      </c>
      <c r="AE7" s="625"/>
      <c r="AF7" s="625"/>
      <c r="AG7" s="625"/>
      <c r="AH7" s="625"/>
      <c r="AI7" s="625"/>
      <c r="AJ7" s="625"/>
      <c r="AK7" s="625"/>
      <c r="AL7" s="626">
        <v>0.1</v>
      </c>
      <c r="AM7" s="627"/>
      <c r="AN7" s="627"/>
      <c r="AO7" s="628"/>
      <c r="AP7" s="618" t="s">
        <v>232</v>
      </c>
      <c r="AQ7" s="619"/>
      <c r="AR7" s="619"/>
      <c r="AS7" s="619"/>
      <c r="AT7" s="619"/>
      <c r="AU7" s="619"/>
      <c r="AV7" s="619"/>
      <c r="AW7" s="619"/>
      <c r="AX7" s="619"/>
      <c r="AY7" s="619"/>
      <c r="AZ7" s="619"/>
      <c r="BA7" s="619"/>
      <c r="BB7" s="619"/>
      <c r="BC7" s="619"/>
      <c r="BD7" s="619"/>
      <c r="BE7" s="619"/>
      <c r="BF7" s="620"/>
      <c r="BG7" s="621">
        <v>15176312</v>
      </c>
      <c r="BH7" s="622"/>
      <c r="BI7" s="622"/>
      <c r="BJ7" s="622"/>
      <c r="BK7" s="622"/>
      <c r="BL7" s="622"/>
      <c r="BM7" s="622"/>
      <c r="BN7" s="623"/>
      <c r="BO7" s="624">
        <v>45.7</v>
      </c>
      <c r="BP7" s="624"/>
      <c r="BQ7" s="624"/>
      <c r="BR7" s="624"/>
      <c r="BS7" s="625">
        <v>498882</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11584101</v>
      </c>
      <c r="CS7" s="622"/>
      <c r="CT7" s="622"/>
      <c r="CU7" s="622"/>
      <c r="CV7" s="622"/>
      <c r="CW7" s="622"/>
      <c r="CX7" s="622"/>
      <c r="CY7" s="623"/>
      <c r="CZ7" s="624">
        <v>9.3000000000000007</v>
      </c>
      <c r="DA7" s="624"/>
      <c r="DB7" s="624"/>
      <c r="DC7" s="624"/>
      <c r="DD7" s="630">
        <v>1071952</v>
      </c>
      <c r="DE7" s="622"/>
      <c r="DF7" s="622"/>
      <c r="DG7" s="622"/>
      <c r="DH7" s="622"/>
      <c r="DI7" s="622"/>
      <c r="DJ7" s="622"/>
      <c r="DK7" s="622"/>
      <c r="DL7" s="622"/>
      <c r="DM7" s="622"/>
      <c r="DN7" s="622"/>
      <c r="DO7" s="622"/>
      <c r="DP7" s="623"/>
      <c r="DQ7" s="630">
        <v>9513645</v>
      </c>
      <c r="DR7" s="622"/>
      <c r="DS7" s="622"/>
      <c r="DT7" s="622"/>
      <c r="DU7" s="622"/>
      <c r="DV7" s="622"/>
      <c r="DW7" s="622"/>
      <c r="DX7" s="622"/>
      <c r="DY7" s="622"/>
      <c r="DZ7" s="622"/>
      <c r="EA7" s="622"/>
      <c r="EB7" s="622"/>
      <c r="EC7" s="631"/>
    </row>
    <row r="8" spans="2:143" ht="11.25" customHeight="1">
      <c r="B8" s="618" t="s">
        <v>234</v>
      </c>
      <c r="C8" s="619"/>
      <c r="D8" s="619"/>
      <c r="E8" s="619"/>
      <c r="F8" s="619"/>
      <c r="G8" s="619"/>
      <c r="H8" s="619"/>
      <c r="I8" s="619"/>
      <c r="J8" s="619"/>
      <c r="K8" s="619"/>
      <c r="L8" s="619"/>
      <c r="M8" s="619"/>
      <c r="N8" s="619"/>
      <c r="O8" s="619"/>
      <c r="P8" s="619"/>
      <c r="Q8" s="620"/>
      <c r="R8" s="621">
        <v>159962</v>
      </c>
      <c r="S8" s="622"/>
      <c r="T8" s="622"/>
      <c r="U8" s="622"/>
      <c r="V8" s="622"/>
      <c r="W8" s="622"/>
      <c r="X8" s="622"/>
      <c r="Y8" s="623"/>
      <c r="Z8" s="624">
        <v>0.1</v>
      </c>
      <c r="AA8" s="624"/>
      <c r="AB8" s="624"/>
      <c r="AC8" s="624"/>
      <c r="AD8" s="625">
        <v>159962</v>
      </c>
      <c r="AE8" s="625"/>
      <c r="AF8" s="625"/>
      <c r="AG8" s="625"/>
      <c r="AH8" s="625"/>
      <c r="AI8" s="625"/>
      <c r="AJ8" s="625"/>
      <c r="AK8" s="625"/>
      <c r="AL8" s="626">
        <v>0.3</v>
      </c>
      <c r="AM8" s="627"/>
      <c r="AN8" s="627"/>
      <c r="AO8" s="628"/>
      <c r="AP8" s="618" t="s">
        <v>235</v>
      </c>
      <c r="AQ8" s="619"/>
      <c r="AR8" s="619"/>
      <c r="AS8" s="619"/>
      <c r="AT8" s="619"/>
      <c r="AU8" s="619"/>
      <c r="AV8" s="619"/>
      <c r="AW8" s="619"/>
      <c r="AX8" s="619"/>
      <c r="AY8" s="619"/>
      <c r="AZ8" s="619"/>
      <c r="BA8" s="619"/>
      <c r="BB8" s="619"/>
      <c r="BC8" s="619"/>
      <c r="BD8" s="619"/>
      <c r="BE8" s="619"/>
      <c r="BF8" s="620"/>
      <c r="BG8" s="621">
        <v>437029</v>
      </c>
      <c r="BH8" s="622"/>
      <c r="BI8" s="622"/>
      <c r="BJ8" s="622"/>
      <c r="BK8" s="622"/>
      <c r="BL8" s="622"/>
      <c r="BM8" s="622"/>
      <c r="BN8" s="623"/>
      <c r="BO8" s="624">
        <v>1.3</v>
      </c>
      <c r="BP8" s="624"/>
      <c r="BQ8" s="624"/>
      <c r="BR8" s="624"/>
      <c r="BS8" s="630" t="s">
        <v>236</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46243528</v>
      </c>
      <c r="CS8" s="622"/>
      <c r="CT8" s="622"/>
      <c r="CU8" s="622"/>
      <c r="CV8" s="622"/>
      <c r="CW8" s="622"/>
      <c r="CX8" s="622"/>
      <c r="CY8" s="623"/>
      <c r="CZ8" s="624">
        <v>37</v>
      </c>
      <c r="DA8" s="624"/>
      <c r="DB8" s="624"/>
      <c r="DC8" s="624"/>
      <c r="DD8" s="630">
        <v>1415517</v>
      </c>
      <c r="DE8" s="622"/>
      <c r="DF8" s="622"/>
      <c r="DG8" s="622"/>
      <c r="DH8" s="622"/>
      <c r="DI8" s="622"/>
      <c r="DJ8" s="622"/>
      <c r="DK8" s="622"/>
      <c r="DL8" s="622"/>
      <c r="DM8" s="622"/>
      <c r="DN8" s="622"/>
      <c r="DO8" s="622"/>
      <c r="DP8" s="623"/>
      <c r="DQ8" s="630">
        <v>22256499</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170010</v>
      </c>
      <c r="S9" s="622"/>
      <c r="T9" s="622"/>
      <c r="U9" s="622"/>
      <c r="V9" s="622"/>
      <c r="W9" s="622"/>
      <c r="X9" s="622"/>
      <c r="Y9" s="623"/>
      <c r="Z9" s="624">
        <v>0.1</v>
      </c>
      <c r="AA9" s="624"/>
      <c r="AB9" s="624"/>
      <c r="AC9" s="624"/>
      <c r="AD9" s="625">
        <v>170010</v>
      </c>
      <c r="AE9" s="625"/>
      <c r="AF9" s="625"/>
      <c r="AG9" s="625"/>
      <c r="AH9" s="625"/>
      <c r="AI9" s="625"/>
      <c r="AJ9" s="625"/>
      <c r="AK9" s="625"/>
      <c r="AL9" s="626">
        <v>0.3</v>
      </c>
      <c r="AM9" s="627"/>
      <c r="AN9" s="627"/>
      <c r="AO9" s="628"/>
      <c r="AP9" s="618" t="s">
        <v>239</v>
      </c>
      <c r="AQ9" s="619"/>
      <c r="AR9" s="619"/>
      <c r="AS9" s="619"/>
      <c r="AT9" s="619"/>
      <c r="AU9" s="619"/>
      <c r="AV9" s="619"/>
      <c r="AW9" s="619"/>
      <c r="AX9" s="619"/>
      <c r="AY9" s="619"/>
      <c r="AZ9" s="619"/>
      <c r="BA9" s="619"/>
      <c r="BB9" s="619"/>
      <c r="BC9" s="619"/>
      <c r="BD9" s="619"/>
      <c r="BE9" s="619"/>
      <c r="BF9" s="620"/>
      <c r="BG9" s="621">
        <v>11541139</v>
      </c>
      <c r="BH9" s="622"/>
      <c r="BI9" s="622"/>
      <c r="BJ9" s="622"/>
      <c r="BK9" s="622"/>
      <c r="BL9" s="622"/>
      <c r="BM9" s="622"/>
      <c r="BN9" s="623"/>
      <c r="BO9" s="624">
        <v>34.799999999999997</v>
      </c>
      <c r="BP9" s="624"/>
      <c r="BQ9" s="624"/>
      <c r="BR9" s="624"/>
      <c r="BS9" s="630" t="s">
        <v>236</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13765466</v>
      </c>
      <c r="CS9" s="622"/>
      <c r="CT9" s="622"/>
      <c r="CU9" s="622"/>
      <c r="CV9" s="622"/>
      <c r="CW9" s="622"/>
      <c r="CX9" s="622"/>
      <c r="CY9" s="623"/>
      <c r="CZ9" s="624">
        <v>11</v>
      </c>
      <c r="DA9" s="624"/>
      <c r="DB9" s="624"/>
      <c r="DC9" s="624"/>
      <c r="DD9" s="630">
        <v>3751970</v>
      </c>
      <c r="DE9" s="622"/>
      <c r="DF9" s="622"/>
      <c r="DG9" s="622"/>
      <c r="DH9" s="622"/>
      <c r="DI9" s="622"/>
      <c r="DJ9" s="622"/>
      <c r="DK9" s="622"/>
      <c r="DL9" s="622"/>
      <c r="DM9" s="622"/>
      <c r="DN9" s="622"/>
      <c r="DO9" s="622"/>
      <c r="DP9" s="623"/>
      <c r="DQ9" s="630">
        <v>7876096</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675678</v>
      </c>
      <c r="BH10" s="622"/>
      <c r="BI10" s="622"/>
      <c r="BJ10" s="622"/>
      <c r="BK10" s="622"/>
      <c r="BL10" s="622"/>
      <c r="BM10" s="622"/>
      <c r="BN10" s="623"/>
      <c r="BO10" s="624">
        <v>2</v>
      </c>
      <c r="BP10" s="624"/>
      <c r="BQ10" s="624"/>
      <c r="BR10" s="624"/>
      <c r="BS10" s="630" t="s">
        <v>123</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v>227424</v>
      </c>
      <c r="CS10" s="622"/>
      <c r="CT10" s="622"/>
      <c r="CU10" s="622"/>
      <c r="CV10" s="622"/>
      <c r="CW10" s="622"/>
      <c r="CX10" s="622"/>
      <c r="CY10" s="623"/>
      <c r="CZ10" s="624">
        <v>0.2</v>
      </c>
      <c r="DA10" s="624"/>
      <c r="DB10" s="624"/>
      <c r="DC10" s="624"/>
      <c r="DD10" s="630" t="s">
        <v>244</v>
      </c>
      <c r="DE10" s="622"/>
      <c r="DF10" s="622"/>
      <c r="DG10" s="622"/>
      <c r="DH10" s="622"/>
      <c r="DI10" s="622"/>
      <c r="DJ10" s="622"/>
      <c r="DK10" s="622"/>
      <c r="DL10" s="622"/>
      <c r="DM10" s="622"/>
      <c r="DN10" s="622"/>
      <c r="DO10" s="622"/>
      <c r="DP10" s="623"/>
      <c r="DQ10" s="630">
        <v>173372</v>
      </c>
      <c r="DR10" s="622"/>
      <c r="DS10" s="622"/>
      <c r="DT10" s="622"/>
      <c r="DU10" s="622"/>
      <c r="DV10" s="622"/>
      <c r="DW10" s="622"/>
      <c r="DX10" s="622"/>
      <c r="DY10" s="622"/>
      <c r="DZ10" s="622"/>
      <c r="EA10" s="622"/>
      <c r="EB10" s="622"/>
      <c r="EC10" s="631"/>
    </row>
    <row r="11" spans="2:143" ht="11.25" customHeight="1">
      <c r="B11" s="618" t="s">
        <v>245</v>
      </c>
      <c r="C11" s="619"/>
      <c r="D11" s="619"/>
      <c r="E11" s="619"/>
      <c r="F11" s="619"/>
      <c r="G11" s="619"/>
      <c r="H11" s="619"/>
      <c r="I11" s="619"/>
      <c r="J11" s="619"/>
      <c r="K11" s="619"/>
      <c r="L11" s="619"/>
      <c r="M11" s="619"/>
      <c r="N11" s="619"/>
      <c r="O11" s="619"/>
      <c r="P11" s="619"/>
      <c r="Q11" s="620"/>
      <c r="R11" s="621" t="s">
        <v>236</v>
      </c>
      <c r="S11" s="622"/>
      <c r="T11" s="622"/>
      <c r="U11" s="622"/>
      <c r="V11" s="622"/>
      <c r="W11" s="622"/>
      <c r="X11" s="622"/>
      <c r="Y11" s="623"/>
      <c r="Z11" s="624" t="s">
        <v>236</v>
      </c>
      <c r="AA11" s="624"/>
      <c r="AB11" s="624"/>
      <c r="AC11" s="624"/>
      <c r="AD11" s="625" t="s">
        <v>123</v>
      </c>
      <c r="AE11" s="625"/>
      <c r="AF11" s="625"/>
      <c r="AG11" s="625"/>
      <c r="AH11" s="625"/>
      <c r="AI11" s="625"/>
      <c r="AJ11" s="625"/>
      <c r="AK11" s="625"/>
      <c r="AL11" s="626" t="s">
        <v>123</v>
      </c>
      <c r="AM11" s="627"/>
      <c r="AN11" s="627"/>
      <c r="AO11" s="628"/>
      <c r="AP11" s="618" t="s">
        <v>246</v>
      </c>
      <c r="AQ11" s="619"/>
      <c r="AR11" s="619"/>
      <c r="AS11" s="619"/>
      <c r="AT11" s="619"/>
      <c r="AU11" s="619"/>
      <c r="AV11" s="619"/>
      <c r="AW11" s="619"/>
      <c r="AX11" s="619"/>
      <c r="AY11" s="619"/>
      <c r="AZ11" s="619"/>
      <c r="BA11" s="619"/>
      <c r="BB11" s="619"/>
      <c r="BC11" s="619"/>
      <c r="BD11" s="619"/>
      <c r="BE11" s="619"/>
      <c r="BF11" s="620"/>
      <c r="BG11" s="621">
        <v>2522466</v>
      </c>
      <c r="BH11" s="622"/>
      <c r="BI11" s="622"/>
      <c r="BJ11" s="622"/>
      <c r="BK11" s="622"/>
      <c r="BL11" s="622"/>
      <c r="BM11" s="622"/>
      <c r="BN11" s="623"/>
      <c r="BO11" s="624">
        <v>7.6</v>
      </c>
      <c r="BP11" s="624"/>
      <c r="BQ11" s="624"/>
      <c r="BR11" s="624"/>
      <c r="BS11" s="630">
        <v>498882</v>
      </c>
      <c r="BT11" s="622"/>
      <c r="BU11" s="622"/>
      <c r="BV11" s="622"/>
      <c r="BW11" s="622"/>
      <c r="BX11" s="622"/>
      <c r="BY11" s="622"/>
      <c r="BZ11" s="622"/>
      <c r="CA11" s="622"/>
      <c r="CB11" s="631"/>
      <c r="CD11" s="636" t="s">
        <v>247</v>
      </c>
      <c r="CE11" s="637"/>
      <c r="CF11" s="637"/>
      <c r="CG11" s="637"/>
      <c r="CH11" s="637"/>
      <c r="CI11" s="637"/>
      <c r="CJ11" s="637"/>
      <c r="CK11" s="637"/>
      <c r="CL11" s="637"/>
      <c r="CM11" s="637"/>
      <c r="CN11" s="637"/>
      <c r="CO11" s="637"/>
      <c r="CP11" s="637"/>
      <c r="CQ11" s="638"/>
      <c r="CR11" s="621">
        <v>4226036</v>
      </c>
      <c r="CS11" s="622"/>
      <c r="CT11" s="622"/>
      <c r="CU11" s="622"/>
      <c r="CV11" s="622"/>
      <c r="CW11" s="622"/>
      <c r="CX11" s="622"/>
      <c r="CY11" s="623"/>
      <c r="CZ11" s="624">
        <v>3.4</v>
      </c>
      <c r="DA11" s="624"/>
      <c r="DB11" s="624"/>
      <c r="DC11" s="624"/>
      <c r="DD11" s="630">
        <v>1509523</v>
      </c>
      <c r="DE11" s="622"/>
      <c r="DF11" s="622"/>
      <c r="DG11" s="622"/>
      <c r="DH11" s="622"/>
      <c r="DI11" s="622"/>
      <c r="DJ11" s="622"/>
      <c r="DK11" s="622"/>
      <c r="DL11" s="622"/>
      <c r="DM11" s="622"/>
      <c r="DN11" s="622"/>
      <c r="DO11" s="622"/>
      <c r="DP11" s="623"/>
      <c r="DQ11" s="630">
        <v>1850475</v>
      </c>
      <c r="DR11" s="622"/>
      <c r="DS11" s="622"/>
      <c r="DT11" s="622"/>
      <c r="DU11" s="622"/>
      <c r="DV11" s="622"/>
      <c r="DW11" s="622"/>
      <c r="DX11" s="622"/>
      <c r="DY11" s="622"/>
      <c r="DZ11" s="622"/>
      <c r="EA11" s="622"/>
      <c r="EB11" s="622"/>
      <c r="EC11" s="631"/>
    </row>
    <row r="12" spans="2:143" ht="11.25" customHeight="1">
      <c r="B12" s="618" t="s">
        <v>248</v>
      </c>
      <c r="C12" s="619"/>
      <c r="D12" s="619"/>
      <c r="E12" s="619"/>
      <c r="F12" s="619"/>
      <c r="G12" s="619"/>
      <c r="H12" s="619"/>
      <c r="I12" s="619"/>
      <c r="J12" s="619"/>
      <c r="K12" s="619"/>
      <c r="L12" s="619"/>
      <c r="M12" s="619"/>
      <c r="N12" s="619"/>
      <c r="O12" s="619"/>
      <c r="P12" s="619"/>
      <c r="Q12" s="620"/>
      <c r="R12" s="621">
        <v>4632370</v>
      </c>
      <c r="S12" s="622"/>
      <c r="T12" s="622"/>
      <c r="U12" s="622"/>
      <c r="V12" s="622"/>
      <c r="W12" s="622"/>
      <c r="X12" s="622"/>
      <c r="Y12" s="623"/>
      <c r="Z12" s="624">
        <v>3.6</v>
      </c>
      <c r="AA12" s="624"/>
      <c r="AB12" s="624"/>
      <c r="AC12" s="624"/>
      <c r="AD12" s="625">
        <v>4632370</v>
      </c>
      <c r="AE12" s="625"/>
      <c r="AF12" s="625"/>
      <c r="AG12" s="625"/>
      <c r="AH12" s="625"/>
      <c r="AI12" s="625"/>
      <c r="AJ12" s="625"/>
      <c r="AK12" s="625"/>
      <c r="AL12" s="626">
        <v>7.3</v>
      </c>
      <c r="AM12" s="627"/>
      <c r="AN12" s="627"/>
      <c r="AO12" s="628"/>
      <c r="AP12" s="618" t="s">
        <v>249</v>
      </c>
      <c r="AQ12" s="619"/>
      <c r="AR12" s="619"/>
      <c r="AS12" s="619"/>
      <c r="AT12" s="619"/>
      <c r="AU12" s="619"/>
      <c r="AV12" s="619"/>
      <c r="AW12" s="619"/>
      <c r="AX12" s="619"/>
      <c r="AY12" s="619"/>
      <c r="AZ12" s="619"/>
      <c r="BA12" s="619"/>
      <c r="BB12" s="619"/>
      <c r="BC12" s="619"/>
      <c r="BD12" s="619"/>
      <c r="BE12" s="619"/>
      <c r="BF12" s="620"/>
      <c r="BG12" s="621">
        <v>14061530</v>
      </c>
      <c r="BH12" s="622"/>
      <c r="BI12" s="622"/>
      <c r="BJ12" s="622"/>
      <c r="BK12" s="622"/>
      <c r="BL12" s="622"/>
      <c r="BM12" s="622"/>
      <c r="BN12" s="623"/>
      <c r="BO12" s="624">
        <v>42.3</v>
      </c>
      <c r="BP12" s="624"/>
      <c r="BQ12" s="624"/>
      <c r="BR12" s="624"/>
      <c r="BS12" s="630" t="s">
        <v>123</v>
      </c>
      <c r="BT12" s="622"/>
      <c r="BU12" s="622"/>
      <c r="BV12" s="622"/>
      <c r="BW12" s="622"/>
      <c r="BX12" s="622"/>
      <c r="BY12" s="622"/>
      <c r="BZ12" s="622"/>
      <c r="CA12" s="622"/>
      <c r="CB12" s="631"/>
      <c r="CD12" s="636" t="s">
        <v>250</v>
      </c>
      <c r="CE12" s="637"/>
      <c r="CF12" s="637"/>
      <c r="CG12" s="637"/>
      <c r="CH12" s="637"/>
      <c r="CI12" s="637"/>
      <c r="CJ12" s="637"/>
      <c r="CK12" s="637"/>
      <c r="CL12" s="637"/>
      <c r="CM12" s="637"/>
      <c r="CN12" s="637"/>
      <c r="CO12" s="637"/>
      <c r="CP12" s="637"/>
      <c r="CQ12" s="638"/>
      <c r="CR12" s="621">
        <v>2771256</v>
      </c>
      <c r="CS12" s="622"/>
      <c r="CT12" s="622"/>
      <c r="CU12" s="622"/>
      <c r="CV12" s="622"/>
      <c r="CW12" s="622"/>
      <c r="CX12" s="622"/>
      <c r="CY12" s="623"/>
      <c r="CZ12" s="624">
        <v>2.2000000000000002</v>
      </c>
      <c r="DA12" s="624"/>
      <c r="DB12" s="624"/>
      <c r="DC12" s="624"/>
      <c r="DD12" s="630">
        <v>75226</v>
      </c>
      <c r="DE12" s="622"/>
      <c r="DF12" s="622"/>
      <c r="DG12" s="622"/>
      <c r="DH12" s="622"/>
      <c r="DI12" s="622"/>
      <c r="DJ12" s="622"/>
      <c r="DK12" s="622"/>
      <c r="DL12" s="622"/>
      <c r="DM12" s="622"/>
      <c r="DN12" s="622"/>
      <c r="DO12" s="622"/>
      <c r="DP12" s="623"/>
      <c r="DQ12" s="630">
        <v>1551444</v>
      </c>
      <c r="DR12" s="622"/>
      <c r="DS12" s="622"/>
      <c r="DT12" s="622"/>
      <c r="DU12" s="622"/>
      <c r="DV12" s="622"/>
      <c r="DW12" s="622"/>
      <c r="DX12" s="622"/>
      <c r="DY12" s="622"/>
      <c r="DZ12" s="622"/>
      <c r="EA12" s="622"/>
      <c r="EB12" s="622"/>
      <c r="EC12" s="631"/>
    </row>
    <row r="13" spans="2:143" ht="11.25" customHeight="1">
      <c r="B13" s="618" t="s">
        <v>251</v>
      </c>
      <c r="C13" s="619"/>
      <c r="D13" s="619"/>
      <c r="E13" s="619"/>
      <c r="F13" s="619"/>
      <c r="G13" s="619"/>
      <c r="H13" s="619"/>
      <c r="I13" s="619"/>
      <c r="J13" s="619"/>
      <c r="K13" s="619"/>
      <c r="L13" s="619"/>
      <c r="M13" s="619"/>
      <c r="N13" s="619"/>
      <c r="O13" s="619"/>
      <c r="P13" s="619"/>
      <c r="Q13" s="620"/>
      <c r="R13" s="621">
        <v>52993</v>
      </c>
      <c r="S13" s="622"/>
      <c r="T13" s="622"/>
      <c r="U13" s="622"/>
      <c r="V13" s="622"/>
      <c r="W13" s="622"/>
      <c r="X13" s="622"/>
      <c r="Y13" s="623"/>
      <c r="Z13" s="624">
        <v>0</v>
      </c>
      <c r="AA13" s="624"/>
      <c r="AB13" s="624"/>
      <c r="AC13" s="624"/>
      <c r="AD13" s="625">
        <v>52993</v>
      </c>
      <c r="AE13" s="625"/>
      <c r="AF13" s="625"/>
      <c r="AG13" s="625"/>
      <c r="AH13" s="625"/>
      <c r="AI13" s="625"/>
      <c r="AJ13" s="625"/>
      <c r="AK13" s="625"/>
      <c r="AL13" s="626">
        <v>0.1</v>
      </c>
      <c r="AM13" s="627"/>
      <c r="AN13" s="627"/>
      <c r="AO13" s="628"/>
      <c r="AP13" s="618" t="s">
        <v>252</v>
      </c>
      <c r="AQ13" s="619"/>
      <c r="AR13" s="619"/>
      <c r="AS13" s="619"/>
      <c r="AT13" s="619"/>
      <c r="AU13" s="619"/>
      <c r="AV13" s="619"/>
      <c r="AW13" s="619"/>
      <c r="AX13" s="619"/>
      <c r="AY13" s="619"/>
      <c r="AZ13" s="619"/>
      <c r="BA13" s="619"/>
      <c r="BB13" s="619"/>
      <c r="BC13" s="619"/>
      <c r="BD13" s="619"/>
      <c r="BE13" s="619"/>
      <c r="BF13" s="620"/>
      <c r="BG13" s="621">
        <v>13903066</v>
      </c>
      <c r="BH13" s="622"/>
      <c r="BI13" s="622"/>
      <c r="BJ13" s="622"/>
      <c r="BK13" s="622"/>
      <c r="BL13" s="622"/>
      <c r="BM13" s="622"/>
      <c r="BN13" s="623"/>
      <c r="BO13" s="624">
        <v>41.9</v>
      </c>
      <c r="BP13" s="624"/>
      <c r="BQ13" s="624"/>
      <c r="BR13" s="624"/>
      <c r="BS13" s="630" t="s">
        <v>236</v>
      </c>
      <c r="BT13" s="622"/>
      <c r="BU13" s="622"/>
      <c r="BV13" s="622"/>
      <c r="BW13" s="622"/>
      <c r="BX13" s="622"/>
      <c r="BY13" s="622"/>
      <c r="BZ13" s="622"/>
      <c r="CA13" s="622"/>
      <c r="CB13" s="631"/>
      <c r="CD13" s="636" t="s">
        <v>253</v>
      </c>
      <c r="CE13" s="637"/>
      <c r="CF13" s="637"/>
      <c r="CG13" s="637"/>
      <c r="CH13" s="637"/>
      <c r="CI13" s="637"/>
      <c r="CJ13" s="637"/>
      <c r="CK13" s="637"/>
      <c r="CL13" s="637"/>
      <c r="CM13" s="637"/>
      <c r="CN13" s="637"/>
      <c r="CO13" s="637"/>
      <c r="CP13" s="637"/>
      <c r="CQ13" s="638"/>
      <c r="CR13" s="621">
        <v>15375206</v>
      </c>
      <c r="CS13" s="622"/>
      <c r="CT13" s="622"/>
      <c r="CU13" s="622"/>
      <c r="CV13" s="622"/>
      <c r="CW13" s="622"/>
      <c r="CX13" s="622"/>
      <c r="CY13" s="623"/>
      <c r="CZ13" s="624">
        <v>12.3</v>
      </c>
      <c r="DA13" s="624"/>
      <c r="DB13" s="624"/>
      <c r="DC13" s="624"/>
      <c r="DD13" s="630">
        <v>8228006</v>
      </c>
      <c r="DE13" s="622"/>
      <c r="DF13" s="622"/>
      <c r="DG13" s="622"/>
      <c r="DH13" s="622"/>
      <c r="DI13" s="622"/>
      <c r="DJ13" s="622"/>
      <c r="DK13" s="622"/>
      <c r="DL13" s="622"/>
      <c r="DM13" s="622"/>
      <c r="DN13" s="622"/>
      <c r="DO13" s="622"/>
      <c r="DP13" s="623"/>
      <c r="DQ13" s="630">
        <v>9302861</v>
      </c>
      <c r="DR13" s="622"/>
      <c r="DS13" s="622"/>
      <c r="DT13" s="622"/>
      <c r="DU13" s="622"/>
      <c r="DV13" s="622"/>
      <c r="DW13" s="622"/>
      <c r="DX13" s="622"/>
      <c r="DY13" s="622"/>
      <c r="DZ13" s="622"/>
      <c r="EA13" s="622"/>
      <c r="EB13" s="622"/>
      <c r="EC13" s="631"/>
    </row>
    <row r="14" spans="2:143" ht="11.25" customHeight="1">
      <c r="B14" s="618" t="s">
        <v>254</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236</v>
      </c>
      <c r="AE14" s="625"/>
      <c r="AF14" s="625"/>
      <c r="AG14" s="625"/>
      <c r="AH14" s="625"/>
      <c r="AI14" s="625"/>
      <c r="AJ14" s="625"/>
      <c r="AK14" s="625"/>
      <c r="AL14" s="626" t="s">
        <v>123</v>
      </c>
      <c r="AM14" s="627"/>
      <c r="AN14" s="627"/>
      <c r="AO14" s="628"/>
      <c r="AP14" s="618" t="s">
        <v>255</v>
      </c>
      <c r="AQ14" s="619"/>
      <c r="AR14" s="619"/>
      <c r="AS14" s="619"/>
      <c r="AT14" s="619"/>
      <c r="AU14" s="619"/>
      <c r="AV14" s="619"/>
      <c r="AW14" s="619"/>
      <c r="AX14" s="619"/>
      <c r="AY14" s="619"/>
      <c r="AZ14" s="619"/>
      <c r="BA14" s="619"/>
      <c r="BB14" s="619"/>
      <c r="BC14" s="619"/>
      <c r="BD14" s="619"/>
      <c r="BE14" s="619"/>
      <c r="BF14" s="620"/>
      <c r="BG14" s="621">
        <v>664336</v>
      </c>
      <c r="BH14" s="622"/>
      <c r="BI14" s="622"/>
      <c r="BJ14" s="622"/>
      <c r="BK14" s="622"/>
      <c r="BL14" s="622"/>
      <c r="BM14" s="622"/>
      <c r="BN14" s="623"/>
      <c r="BO14" s="624">
        <v>2</v>
      </c>
      <c r="BP14" s="624"/>
      <c r="BQ14" s="624"/>
      <c r="BR14" s="624"/>
      <c r="BS14" s="630" t="s">
        <v>123</v>
      </c>
      <c r="BT14" s="622"/>
      <c r="BU14" s="622"/>
      <c r="BV14" s="622"/>
      <c r="BW14" s="622"/>
      <c r="BX14" s="622"/>
      <c r="BY14" s="622"/>
      <c r="BZ14" s="622"/>
      <c r="CA14" s="622"/>
      <c r="CB14" s="631"/>
      <c r="CD14" s="636" t="s">
        <v>256</v>
      </c>
      <c r="CE14" s="637"/>
      <c r="CF14" s="637"/>
      <c r="CG14" s="637"/>
      <c r="CH14" s="637"/>
      <c r="CI14" s="637"/>
      <c r="CJ14" s="637"/>
      <c r="CK14" s="637"/>
      <c r="CL14" s="637"/>
      <c r="CM14" s="637"/>
      <c r="CN14" s="637"/>
      <c r="CO14" s="637"/>
      <c r="CP14" s="637"/>
      <c r="CQ14" s="638"/>
      <c r="CR14" s="621">
        <v>3357798</v>
      </c>
      <c r="CS14" s="622"/>
      <c r="CT14" s="622"/>
      <c r="CU14" s="622"/>
      <c r="CV14" s="622"/>
      <c r="CW14" s="622"/>
      <c r="CX14" s="622"/>
      <c r="CY14" s="623"/>
      <c r="CZ14" s="624">
        <v>2.7</v>
      </c>
      <c r="DA14" s="624"/>
      <c r="DB14" s="624"/>
      <c r="DC14" s="624"/>
      <c r="DD14" s="630">
        <v>258136</v>
      </c>
      <c r="DE14" s="622"/>
      <c r="DF14" s="622"/>
      <c r="DG14" s="622"/>
      <c r="DH14" s="622"/>
      <c r="DI14" s="622"/>
      <c r="DJ14" s="622"/>
      <c r="DK14" s="622"/>
      <c r="DL14" s="622"/>
      <c r="DM14" s="622"/>
      <c r="DN14" s="622"/>
      <c r="DO14" s="622"/>
      <c r="DP14" s="623"/>
      <c r="DQ14" s="630">
        <v>3022526</v>
      </c>
      <c r="DR14" s="622"/>
      <c r="DS14" s="622"/>
      <c r="DT14" s="622"/>
      <c r="DU14" s="622"/>
      <c r="DV14" s="622"/>
      <c r="DW14" s="622"/>
      <c r="DX14" s="622"/>
      <c r="DY14" s="622"/>
      <c r="DZ14" s="622"/>
      <c r="EA14" s="622"/>
      <c r="EB14" s="622"/>
      <c r="EC14" s="631"/>
    </row>
    <row r="15" spans="2:143" ht="11.25" customHeight="1">
      <c r="B15" s="618" t="s">
        <v>257</v>
      </c>
      <c r="C15" s="619"/>
      <c r="D15" s="619"/>
      <c r="E15" s="619"/>
      <c r="F15" s="619"/>
      <c r="G15" s="619"/>
      <c r="H15" s="619"/>
      <c r="I15" s="619"/>
      <c r="J15" s="619"/>
      <c r="K15" s="619"/>
      <c r="L15" s="619"/>
      <c r="M15" s="619"/>
      <c r="N15" s="619"/>
      <c r="O15" s="619"/>
      <c r="P15" s="619"/>
      <c r="Q15" s="620"/>
      <c r="R15" s="621">
        <v>240643</v>
      </c>
      <c r="S15" s="622"/>
      <c r="T15" s="622"/>
      <c r="U15" s="622"/>
      <c r="V15" s="622"/>
      <c r="W15" s="622"/>
      <c r="X15" s="622"/>
      <c r="Y15" s="623"/>
      <c r="Z15" s="624">
        <v>0.2</v>
      </c>
      <c r="AA15" s="624"/>
      <c r="AB15" s="624"/>
      <c r="AC15" s="624"/>
      <c r="AD15" s="625">
        <v>240643</v>
      </c>
      <c r="AE15" s="625"/>
      <c r="AF15" s="625"/>
      <c r="AG15" s="625"/>
      <c r="AH15" s="625"/>
      <c r="AI15" s="625"/>
      <c r="AJ15" s="625"/>
      <c r="AK15" s="625"/>
      <c r="AL15" s="626">
        <v>0.4</v>
      </c>
      <c r="AM15" s="627"/>
      <c r="AN15" s="627"/>
      <c r="AO15" s="628"/>
      <c r="AP15" s="618" t="s">
        <v>258</v>
      </c>
      <c r="AQ15" s="619"/>
      <c r="AR15" s="619"/>
      <c r="AS15" s="619"/>
      <c r="AT15" s="619"/>
      <c r="AU15" s="619"/>
      <c r="AV15" s="619"/>
      <c r="AW15" s="619"/>
      <c r="AX15" s="619"/>
      <c r="AY15" s="619"/>
      <c r="AZ15" s="619"/>
      <c r="BA15" s="619"/>
      <c r="BB15" s="619"/>
      <c r="BC15" s="619"/>
      <c r="BD15" s="619"/>
      <c r="BE15" s="619"/>
      <c r="BF15" s="620"/>
      <c r="BG15" s="621">
        <v>1838915</v>
      </c>
      <c r="BH15" s="622"/>
      <c r="BI15" s="622"/>
      <c r="BJ15" s="622"/>
      <c r="BK15" s="622"/>
      <c r="BL15" s="622"/>
      <c r="BM15" s="622"/>
      <c r="BN15" s="623"/>
      <c r="BO15" s="624">
        <v>5.5</v>
      </c>
      <c r="BP15" s="624"/>
      <c r="BQ15" s="624"/>
      <c r="BR15" s="624"/>
      <c r="BS15" s="630" t="s">
        <v>236</v>
      </c>
      <c r="BT15" s="622"/>
      <c r="BU15" s="622"/>
      <c r="BV15" s="622"/>
      <c r="BW15" s="622"/>
      <c r="BX15" s="622"/>
      <c r="BY15" s="622"/>
      <c r="BZ15" s="622"/>
      <c r="CA15" s="622"/>
      <c r="CB15" s="631"/>
      <c r="CD15" s="636" t="s">
        <v>259</v>
      </c>
      <c r="CE15" s="637"/>
      <c r="CF15" s="637"/>
      <c r="CG15" s="637"/>
      <c r="CH15" s="637"/>
      <c r="CI15" s="637"/>
      <c r="CJ15" s="637"/>
      <c r="CK15" s="637"/>
      <c r="CL15" s="637"/>
      <c r="CM15" s="637"/>
      <c r="CN15" s="637"/>
      <c r="CO15" s="637"/>
      <c r="CP15" s="637"/>
      <c r="CQ15" s="638"/>
      <c r="CR15" s="621">
        <v>10602682</v>
      </c>
      <c r="CS15" s="622"/>
      <c r="CT15" s="622"/>
      <c r="CU15" s="622"/>
      <c r="CV15" s="622"/>
      <c r="CW15" s="622"/>
      <c r="CX15" s="622"/>
      <c r="CY15" s="623"/>
      <c r="CZ15" s="624">
        <v>8.5</v>
      </c>
      <c r="DA15" s="624"/>
      <c r="DB15" s="624"/>
      <c r="DC15" s="624"/>
      <c r="DD15" s="630">
        <v>1085213</v>
      </c>
      <c r="DE15" s="622"/>
      <c r="DF15" s="622"/>
      <c r="DG15" s="622"/>
      <c r="DH15" s="622"/>
      <c r="DI15" s="622"/>
      <c r="DJ15" s="622"/>
      <c r="DK15" s="622"/>
      <c r="DL15" s="622"/>
      <c r="DM15" s="622"/>
      <c r="DN15" s="622"/>
      <c r="DO15" s="622"/>
      <c r="DP15" s="623"/>
      <c r="DQ15" s="630">
        <v>7772517</v>
      </c>
      <c r="DR15" s="622"/>
      <c r="DS15" s="622"/>
      <c r="DT15" s="622"/>
      <c r="DU15" s="622"/>
      <c r="DV15" s="622"/>
      <c r="DW15" s="622"/>
      <c r="DX15" s="622"/>
      <c r="DY15" s="622"/>
      <c r="DZ15" s="622"/>
      <c r="EA15" s="622"/>
      <c r="EB15" s="622"/>
      <c r="EC15" s="631"/>
    </row>
    <row r="16" spans="2:143" ht="11.25" customHeight="1">
      <c r="B16" s="618" t="s">
        <v>260</v>
      </c>
      <c r="C16" s="619"/>
      <c r="D16" s="619"/>
      <c r="E16" s="619"/>
      <c r="F16" s="619"/>
      <c r="G16" s="619"/>
      <c r="H16" s="619"/>
      <c r="I16" s="619"/>
      <c r="J16" s="619"/>
      <c r="K16" s="619"/>
      <c r="L16" s="619"/>
      <c r="M16" s="619"/>
      <c r="N16" s="619"/>
      <c r="O16" s="619"/>
      <c r="P16" s="619"/>
      <c r="Q16" s="620"/>
      <c r="R16" s="621" t="s">
        <v>244</v>
      </c>
      <c r="S16" s="622"/>
      <c r="T16" s="622"/>
      <c r="U16" s="622"/>
      <c r="V16" s="622"/>
      <c r="W16" s="622"/>
      <c r="X16" s="622"/>
      <c r="Y16" s="623"/>
      <c r="Z16" s="624" t="s">
        <v>236</v>
      </c>
      <c r="AA16" s="624"/>
      <c r="AB16" s="624"/>
      <c r="AC16" s="624"/>
      <c r="AD16" s="625" t="s">
        <v>123</v>
      </c>
      <c r="AE16" s="625"/>
      <c r="AF16" s="625"/>
      <c r="AG16" s="625"/>
      <c r="AH16" s="625"/>
      <c r="AI16" s="625"/>
      <c r="AJ16" s="625"/>
      <c r="AK16" s="625"/>
      <c r="AL16" s="626" t="s">
        <v>236</v>
      </c>
      <c r="AM16" s="627"/>
      <c r="AN16" s="627"/>
      <c r="AO16" s="628"/>
      <c r="AP16" s="618" t="s">
        <v>261</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236</v>
      </c>
      <c r="BT16" s="622"/>
      <c r="BU16" s="622"/>
      <c r="BV16" s="622"/>
      <c r="BW16" s="622"/>
      <c r="BX16" s="622"/>
      <c r="BY16" s="622"/>
      <c r="BZ16" s="622"/>
      <c r="CA16" s="622"/>
      <c r="CB16" s="631"/>
      <c r="CD16" s="636" t="s">
        <v>262</v>
      </c>
      <c r="CE16" s="637"/>
      <c r="CF16" s="637"/>
      <c r="CG16" s="637"/>
      <c r="CH16" s="637"/>
      <c r="CI16" s="637"/>
      <c r="CJ16" s="637"/>
      <c r="CK16" s="637"/>
      <c r="CL16" s="637"/>
      <c r="CM16" s="637"/>
      <c r="CN16" s="637"/>
      <c r="CO16" s="637"/>
      <c r="CP16" s="637"/>
      <c r="CQ16" s="638"/>
      <c r="CR16" s="621">
        <v>106895</v>
      </c>
      <c r="CS16" s="622"/>
      <c r="CT16" s="622"/>
      <c r="CU16" s="622"/>
      <c r="CV16" s="622"/>
      <c r="CW16" s="622"/>
      <c r="CX16" s="622"/>
      <c r="CY16" s="623"/>
      <c r="CZ16" s="624">
        <v>0.1</v>
      </c>
      <c r="DA16" s="624"/>
      <c r="DB16" s="624"/>
      <c r="DC16" s="624"/>
      <c r="DD16" s="630" t="s">
        <v>236</v>
      </c>
      <c r="DE16" s="622"/>
      <c r="DF16" s="622"/>
      <c r="DG16" s="622"/>
      <c r="DH16" s="622"/>
      <c r="DI16" s="622"/>
      <c r="DJ16" s="622"/>
      <c r="DK16" s="622"/>
      <c r="DL16" s="622"/>
      <c r="DM16" s="622"/>
      <c r="DN16" s="622"/>
      <c r="DO16" s="622"/>
      <c r="DP16" s="623"/>
      <c r="DQ16" s="630">
        <v>2584</v>
      </c>
      <c r="DR16" s="622"/>
      <c r="DS16" s="622"/>
      <c r="DT16" s="622"/>
      <c r="DU16" s="622"/>
      <c r="DV16" s="622"/>
      <c r="DW16" s="622"/>
      <c r="DX16" s="622"/>
      <c r="DY16" s="622"/>
      <c r="DZ16" s="622"/>
      <c r="EA16" s="622"/>
      <c r="EB16" s="622"/>
      <c r="EC16" s="631"/>
    </row>
    <row r="17" spans="2:133" ht="11.25" customHeight="1">
      <c r="B17" s="618" t="s">
        <v>263</v>
      </c>
      <c r="C17" s="619"/>
      <c r="D17" s="619"/>
      <c r="E17" s="619"/>
      <c r="F17" s="619"/>
      <c r="G17" s="619"/>
      <c r="H17" s="619"/>
      <c r="I17" s="619"/>
      <c r="J17" s="619"/>
      <c r="K17" s="619"/>
      <c r="L17" s="619"/>
      <c r="M17" s="619"/>
      <c r="N17" s="619"/>
      <c r="O17" s="619"/>
      <c r="P17" s="619"/>
      <c r="Q17" s="620"/>
      <c r="R17" s="621">
        <v>134162</v>
      </c>
      <c r="S17" s="622"/>
      <c r="T17" s="622"/>
      <c r="U17" s="622"/>
      <c r="V17" s="622"/>
      <c r="W17" s="622"/>
      <c r="X17" s="622"/>
      <c r="Y17" s="623"/>
      <c r="Z17" s="624">
        <v>0.1</v>
      </c>
      <c r="AA17" s="624"/>
      <c r="AB17" s="624"/>
      <c r="AC17" s="624"/>
      <c r="AD17" s="625">
        <v>134162</v>
      </c>
      <c r="AE17" s="625"/>
      <c r="AF17" s="625"/>
      <c r="AG17" s="625"/>
      <c r="AH17" s="625"/>
      <c r="AI17" s="625"/>
      <c r="AJ17" s="625"/>
      <c r="AK17" s="625"/>
      <c r="AL17" s="626">
        <v>0.2</v>
      </c>
      <c r="AM17" s="627"/>
      <c r="AN17" s="627"/>
      <c r="AO17" s="628"/>
      <c r="AP17" s="618" t="s">
        <v>264</v>
      </c>
      <c r="AQ17" s="619"/>
      <c r="AR17" s="619"/>
      <c r="AS17" s="619"/>
      <c r="AT17" s="619"/>
      <c r="AU17" s="619"/>
      <c r="AV17" s="619"/>
      <c r="AW17" s="619"/>
      <c r="AX17" s="619"/>
      <c r="AY17" s="619"/>
      <c r="AZ17" s="619"/>
      <c r="BA17" s="619"/>
      <c r="BB17" s="619"/>
      <c r="BC17" s="619"/>
      <c r="BD17" s="619"/>
      <c r="BE17" s="619"/>
      <c r="BF17" s="620"/>
      <c r="BG17" s="621">
        <v>449</v>
      </c>
      <c r="BH17" s="622"/>
      <c r="BI17" s="622"/>
      <c r="BJ17" s="622"/>
      <c r="BK17" s="622"/>
      <c r="BL17" s="622"/>
      <c r="BM17" s="622"/>
      <c r="BN17" s="623"/>
      <c r="BO17" s="624">
        <v>0</v>
      </c>
      <c r="BP17" s="624"/>
      <c r="BQ17" s="624"/>
      <c r="BR17" s="624"/>
      <c r="BS17" s="630" t="s">
        <v>123</v>
      </c>
      <c r="BT17" s="622"/>
      <c r="BU17" s="622"/>
      <c r="BV17" s="622"/>
      <c r="BW17" s="622"/>
      <c r="BX17" s="622"/>
      <c r="BY17" s="622"/>
      <c r="BZ17" s="622"/>
      <c r="CA17" s="622"/>
      <c r="CB17" s="631"/>
      <c r="CD17" s="636" t="s">
        <v>265</v>
      </c>
      <c r="CE17" s="637"/>
      <c r="CF17" s="637"/>
      <c r="CG17" s="637"/>
      <c r="CH17" s="637"/>
      <c r="CI17" s="637"/>
      <c r="CJ17" s="637"/>
      <c r="CK17" s="637"/>
      <c r="CL17" s="637"/>
      <c r="CM17" s="637"/>
      <c r="CN17" s="637"/>
      <c r="CO17" s="637"/>
      <c r="CP17" s="637"/>
      <c r="CQ17" s="638"/>
      <c r="CR17" s="621">
        <v>16183904</v>
      </c>
      <c r="CS17" s="622"/>
      <c r="CT17" s="622"/>
      <c r="CU17" s="622"/>
      <c r="CV17" s="622"/>
      <c r="CW17" s="622"/>
      <c r="CX17" s="622"/>
      <c r="CY17" s="623"/>
      <c r="CZ17" s="624">
        <v>12.9</v>
      </c>
      <c r="DA17" s="624"/>
      <c r="DB17" s="624"/>
      <c r="DC17" s="624"/>
      <c r="DD17" s="630" t="s">
        <v>123</v>
      </c>
      <c r="DE17" s="622"/>
      <c r="DF17" s="622"/>
      <c r="DG17" s="622"/>
      <c r="DH17" s="622"/>
      <c r="DI17" s="622"/>
      <c r="DJ17" s="622"/>
      <c r="DK17" s="622"/>
      <c r="DL17" s="622"/>
      <c r="DM17" s="622"/>
      <c r="DN17" s="622"/>
      <c r="DO17" s="622"/>
      <c r="DP17" s="623"/>
      <c r="DQ17" s="630">
        <v>15485508</v>
      </c>
      <c r="DR17" s="622"/>
      <c r="DS17" s="622"/>
      <c r="DT17" s="622"/>
      <c r="DU17" s="622"/>
      <c r="DV17" s="622"/>
      <c r="DW17" s="622"/>
      <c r="DX17" s="622"/>
      <c r="DY17" s="622"/>
      <c r="DZ17" s="622"/>
      <c r="EA17" s="622"/>
      <c r="EB17" s="622"/>
      <c r="EC17" s="631"/>
    </row>
    <row r="18" spans="2:133" ht="11.25" customHeight="1">
      <c r="B18" s="618" t="s">
        <v>266</v>
      </c>
      <c r="C18" s="619"/>
      <c r="D18" s="619"/>
      <c r="E18" s="619"/>
      <c r="F18" s="619"/>
      <c r="G18" s="619"/>
      <c r="H18" s="619"/>
      <c r="I18" s="619"/>
      <c r="J18" s="619"/>
      <c r="K18" s="619"/>
      <c r="L18" s="619"/>
      <c r="M18" s="619"/>
      <c r="N18" s="619"/>
      <c r="O18" s="619"/>
      <c r="P18" s="619"/>
      <c r="Q18" s="620"/>
      <c r="R18" s="621">
        <v>26655009</v>
      </c>
      <c r="S18" s="622"/>
      <c r="T18" s="622"/>
      <c r="U18" s="622"/>
      <c r="V18" s="622"/>
      <c r="W18" s="622"/>
      <c r="X18" s="622"/>
      <c r="Y18" s="623"/>
      <c r="Z18" s="624">
        <v>20.9</v>
      </c>
      <c r="AA18" s="624"/>
      <c r="AB18" s="624"/>
      <c r="AC18" s="624"/>
      <c r="AD18" s="625">
        <v>24974443</v>
      </c>
      <c r="AE18" s="625"/>
      <c r="AF18" s="625"/>
      <c r="AG18" s="625"/>
      <c r="AH18" s="625"/>
      <c r="AI18" s="625"/>
      <c r="AJ18" s="625"/>
      <c r="AK18" s="625"/>
      <c r="AL18" s="626">
        <v>39.1</v>
      </c>
      <c r="AM18" s="627"/>
      <c r="AN18" s="627"/>
      <c r="AO18" s="628"/>
      <c r="AP18" s="618" t="s">
        <v>267</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244</v>
      </c>
      <c r="BT18" s="622"/>
      <c r="BU18" s="622"/>
      <c r="BV18" s="622"/>
      <c r="BW18" s="622"/>
      <c r="BX18" s="622"/>
      <c r="BY18" s="622"/>
      <c r="BZ18" s="622"/>
      <c r="CA18" s="622"/>
      <c r="CB18" s="631"/>
      <c r="CD18" s="636" t="s">
        <v>268</v>
      </c>
      <c r="CE18" s="637"/>
      <c r="CF18" s="637"/>
      <c r="CG18" s="637"/>
      <c r="CH18" s="637"/>
      <c r="CI18" s="637"/>
      <c r="CJ18" s="637"/>
      <c r="CK18" s="637"/>
      <c r="CL18" s="637"/>
      <c r="CM18" s="637"/>
      <c r="CN18" s="637"/>
      <c r="CO18" s="637"/>
      <c r="CP18" s="637"/>
      <c r="CQ18" s="638"/>
      <c r="CR18" s="621">
        <v>927</v>
      </c>
      <c r="CS18" s="622"/>
      <c r="CT18" s="622"/>
      <c r="CU18" s="622"/>
      <c r="CV18" s="622"/>
      <c r="CW18" s="622"/>
      <c r="CX18" s="622"/>
      <c r="CY18" s="623"/>
      <c r="CZ18" s="624">
        <v>0</v>
      </c>
      <c r="DA18" s="624"/>
      <c r="DB18" s="624"/>
      <c r="DC18" s="624"/>
      <c r="DD18" s="630" t="s">
        <v>131</v>
      </c>
      <c r="DE18" s="622"/>
      <c r="DF18" s="622"/>
      <c r="DG18" s="622"/>
      <c r="DH18" s="622"/>
      <c r="DI18" s="622"/>
      <c r="DJ18" s="622"/>
      <c r="DK18" s="622"/>
      <c r="DL18" s="622"/>
      <c r="DM18" s="622"/>
      <c r="DN18" s="622"/>
      <c r="DO18" s="622"/>
      <c r="DP18" s="623"/>
      <c r="DQ18" s="630">
        <v>927</v>
      </c>
      <c r="DR18" s="622"/>
      <c r="DS18" s="622"/>
      <c r="DT18" s="622"/>
      <c r="DU18" s="622"/>
      <c r="DV18" s="622"/>
      <c r="DW18" s="622"/>
      <c r="DX18" s="622"/>
      <c r="DY18" s="622"/>
      <c r="DZ18" s="622"/>
      <c r="EA18" s="622"/>
      <c r="EB18" s="622"/>
      <c r="EC18" s="631"/>
    </row>
    <row r="19" spans="2:133" ht="11.25" customHeight="1">
      <c r="B19" s="618" t="s">
        <v>269</v>
      </c>
      <c r="C19" s="619"/>
      <c r="D19" s="619"/>
      <c r="E19" s="619"/>
      <c r="F19" s="619"/>
      <c r="G19" s="619"/>
      <c r="H19" s="619"/>
      <c r="I19" s="619"/>
      <c r="J19" s="619"/>
      <c r="K19" s="619"/>
      <c r="L19" s="619"/>
      <c r="M19" s="619"/>
      <c r="N19" s="619"/>
      <c r="O19" s="619"/>
      <c r="P19" s="619"/>
      <c r="Q19" s="620"/>
      <c r="R19" s="621">
        <v>24974443</v>
      </c>
      <c r="S19" s="622"/>
      <c r="T19" s="622"/>
      <c r="U19" s="622"/>
      <c r="V19" s="622"/>
      <c r="W19" s="622"/>
      <c r="X19" s="622"/>
      <c r="Y19" s="623"/>
      <c r="Z19" s="624">
        <v>19.600000000000001</v>
      </c>
      <c r="AA19" s="624"/>
      <c r="AB19" s="624"/>
      <c r="AC19" s="624"/>
      <c r="AD19" s="625">
        <v>24974443</v>
      </c>
      <c r="AE19" s="625"/>
      <c r="AF19" s="625"/>
      <c r="AG19" s="625"/>
      <c r="AH19" s="625"/>
      <c r="AI19" s="625"/>
      <c r="AJ19" s="625"/>
      <c r="AK19" s="625"/>
      <c r="AL19" s="626">
        <v>39.1</v>
      </c>
      <c r="AM19" s="627"/>
      <c r="AN19" s="627"/>
      <c r="AO19" s="628"/>
      <c r="AP19" s="618" t="s">
        <v>270</v>
      </c>
      <c r="AQ19" s="619"/>
      <c r="AR19" s="619"/>
      <c r="AS19" s="619"/>
      <c r="AT19" s="619"/>
      <c r="AU19" s="619"/>
      <c r="AV19" s="619"/>
      <c r="AW19" s="619"/>
      <c r="AX19" s="619"/>
      <c r="AY19" s="619"/>
      <c r="AZ19" s="619"/>
      <c r="BA19" s="619"/>
      <c r="BB19" s="619"/>
      <c r="BC19" s="619"/>
      <c r="BD19" s="619"/>
      <c r="BE19" s="619"/>
      <c r="BF19" s="620"/>
      <c r="BG19" s="621">
        <v>1469931</v>
      </c>
      <c r="BH19" s="622"/>
      <c r="BI19" s="622"/>
      <c r="BJ19" s="622"/>
      <c r="BK19" s="622"/>
      <c r="BL19" s="622"/>
      <c r="BM19" s="622"/>
      <c r="BN19" s="623"/>
      <c r="BO19" s="624">
        <v>4.4000000000000004</v>
      </c>
      <c r="BP19" s="624"/>
      <c r="BQ19" s="624"/>
      <c r="BR19" s="624"/>
      <c r="BS19" s="630" t="s">
        <v>236</v>
      </c>
      <c r="BT19" s="622"/>
      <c r="BU19" s="622"/>
      <c r="BV19" s="622"/>
      <c r="BW19" s="622"/>
      <c r="BX19" s="622"/>
      <c r="BY19" s="622"/>
      <c r="BZ19" s="622"/>
      <c r="CA19" s="622"/>
      <c r="CB19" s="631"/>
      <c r="CD19" s="636" t="s">
        <v>271</v>
      </c>
      <c r="CE19" s="637"/>
      <c r="CF19" s="637"/>
      <c r="CG19" s="637"/>
      <c r="CH19" s="637"/>
      <c r="CI19" s="637"/>
      <c r="CJ19" s="637"/>
      <c r="CK19" s="637"/>
      <c r="CL19" s="637"/>
      <c r="CM19" s="637"/>
      <c r="CN19" s="637"/>
      <c r="CO19" s="637"/>
      <c r="CP19" s="637"/>
      <c r="CQ19" s="638"/>
      <c r="CR19" s="621" t="s">
        <v>131</v>
      </c>
      <c r="CS19" s="622"/>
      <c r="CT19" s="622"/>
      <c r="CU19" s="622"/>
      <c r="CV19" s="622"/>
      <c r="CW19" s="622"/>
      <c r="CX19" s="622"/>
      <c r="CY19" s="623"/>
      <c r="CZ19" s="624" t="s">
        <v>244</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c r="B20" s="618" t="s">
        <v>272</v>
      </c>
      <c r="C20" s="619"/>
      <c r="D20" s="619"/>
      <c r="E20" s="619"/>
      <c r="F20" s="619"/>
      <c r="G20" s="619"/>
      <c r="H20" s="619"/>
      <c r="I20" s="619"/>
      <c r="J20" s="619"/>
      <c r="K20" s="619"/>
      <c r="L20" s="619"/>
      <c r="M20" s="619"/>
      <c r="N20" s="619"/>
      <c r="O20" s="619"/>
      <c r="P20" s="619"/>
      <c r="Q20" s="620"/>
      <c r="R20" s="621">
        <v>1680561</v>
      </c>
      <c r="S20" s="622"/>
      <c r="T20" s="622"/>
      <c r="U20" s="622"/>
      <c r="V20" s="622"/>
      <c r="W20" s="622"/>
      <c r="X20" s="622"/>
      <c r="Y20" s="623"/>
      <c r="Z20" s="624">
        <v>1.3</v>
      </c>
      <c r="AA20" s="624"/>
      <c r="AB20" s="624"/>
      <c r="AC20" s="624"/>
      <c r="AD20" s="625" t="s">
        <v>123</v>
      </c>
      <c r="AE20" s="625"/>
      <c r="AF20" s="625"/>
      <c r="AG20" s="625"/>
      <c r="AH20" s="625"/>
      <c r="AI20" s="625"/>
      <c r="AJ20" s="625"/>
      <c r="AK20" s="625"/>
      <c r="AL20" s="626" t="s">
        <v>123</v>
      </c>
      <c r="AM20" s="627"/>
      <c r="AN20" s="627"/>
      <c r="AO20" s="628"/>
      <c r="AP20" s="618" t="s">
        <v>273</v>
      </c>
      <c r="AQ20" s="619"/>
      <c r="AR20" s="619"/>
      <c r="AS20" s="619"/>
      <c r="AT20" s="619"/>
      <c r="AU20" s="619"/>
      <c r="AV20" s="619"/>
      <c r="AW20" s="619"/>
      <c r="AX20" s="619"/>
      <c r="AY20" s="619"/>
      <c r="AZ20" s="619"/>
      <c r="BA20" s="619"/>
      <c r="BB20" s="619"/>
      <c r="BC20" s="619"/>
      <c r="BD20" s="619"/>
      <c r="BE20" s="619"/>
      <c r="BF20" s="620"/>
      <c r="BG20" s="621">
        <v>1469931</v>
      </c>
      <c r="BH20" s="622"/>
      <c r="BI20" s="622"/>
      <c r="BJ20" s="622"/>
      <c r="BK20" s="622"/>
      <c r="BL20" s="622"/>
      <c r="BM20" s="622"/>
      <c r="BN20" s="623"/>
      <c r="BO20" s="624">
        <v>4.4000000000000004</v>
      </c>
      <c r="BP20" s="624"/>
      <c r="BQ20" s="624"/>
      <c r="BR20" s="624"/>
      <c r="BS20" s="630" t="s">
        <v>236</v>
      </c>
      <c r="BT20" s="622"/>
      <c r="BU20" s="622"/>
      <c r="BV20" s="622"/>
      <c r="BW20" s="622"/>
      <c r="BX20" s="622"/>
      <c r="BY20" s="622"/>
      <c r="BZ20" s="622"/>
      <c r="CA20" s="622"/>
      <c r="CB20" s="631"/>
      <c r="CD20" s="636" t="s">
        <v>274</v>
      </c>
      <c r="CE20" s="637"/>
      <c r="CF20" s="637"/>
      <c r="CG20" s="637"/>
      <c r="CH20" s="637"/>
      <c r="CI20" s="637"/>
      <c r="CJ20" s="637"/>
      <c r="CK20" s="637"/>
      <c r="CL20" s="637"/>
      <c r="CM20" s="637"/>
      <c r="CN20" s="637"/>
      <c r="CO20" s="637"/>
      <c r="CP20" s="637"/>
      <c r="CQ20" s="638"/>
      <c r="CR20" s="621">
        <v>125022972</v>
      </c>
      <c r="CS20" s="622"/>
      <c r="CT20" s="622"/>
      <c r="CU20" s="622"/>
      <c r="CV20" s="622"/>
      <c r="CW20" s="622"/>
      <c r="CX20" s="622"/>
      <c r="CY20" s="623"/>
      <c r="CZ20" s="624">
        <v>100</v>
      </c>
      <c r="DA20" s="624"/>
      <c r="DB20" s="624"/>
      <c r="DC20" s="624"/>
      <c r="DD20" s="630">
        <v>17395543</v>
      </c>
      <c r="DE20" s="622"/>
      <c r="DF20" s="622"/>
      <c r="DG20" s="622"/>
      <c r="DH20" s="622"/>
      <c r="DI20" s="622"/>
      <c r="DJ20" s="622"/>
      <c r="DK20" s="622"/>
      <c r="DL20" s="622"/>
      <c r="DM20" s="622"/>
      <c r="DN20" s="622"/>
      <c r="DO20" s="622"/>
      <c r="DP20" s="623"/>
      <c r="DQ20" s="630">
        <v>79386202</v>
      </c>
      <c r="DR20" s="622"/>
      <c r="DS20" s="622"/>
      <c r="DT20" s="622"/>
      <c r="DU20" s="622"/>
      <c r="DV20" s="622"/>
      <c r="DW20" s="622"/>
      <c r="DX20" s="622"/>
      <c r="DY20" s="622"/>
      <c r="DZ20" s="622"/>
      <c r="EA20" s="622"/>
      <c r="EB20" s="622"/>
      <c r="EC20" s="631"/>
    </row>
    <row r="21" spans="2:133" ht="11.25" customHeight="1">
      <c r="B21" s="618" t="s">
        <v>275</v>
      </c>
      <c r="C21" s="619"/>
      <c r="D21" s="619"/>
      <c r="E21" s="619"/>
      <c r="F21" s="619"/>
      <c r="G21" s="619"/>
      <c r="H21" s="619"/>
      <c r="I21" s="619"/>
      <c r="J21" s="619"/>
      <c r="K21" s="619"/>
      <c r="L21" s="619"/>
      <c r="M21" s="619"/>
      <c r="N21" s="619"/>
      <c r="O21" s="619"/>
      <c r="P21" s="619"/>
      <c r="Q21" s="620"/>
      <c r="R21" s="621">
        <v>5</v>
      </c>
      <c r="S21" s="622"/>
      <c r="T21" s="622"/>
      <c r="U21" s="622"/>
      <c r="V21" s="622"/>
      <c r="W21" s="622"/>
      <c r="X21" s="622"/>
      <c r="Y21" s="623"/>
      <c r="Z21" s="624">
        <v>0</v>
      </c>
      <c r="AA21" s="624"/>
      <c r="AB21" s="624"/>
      <c r="AC21" s="624"/>
      <c r="AD21" s="625" t="s">
        <v>236</v>
      </c>
      <c r="AE21" s="625"/>
      <c r="AF21" s="625"/>
      <c r="AG21" s="625"/>
      <c r="AH21" s="625"/>
      <c r="AI21" s="625"/>
      <c r="AJ21" s="625"/>
      <c r="AK21" s="625"/>
      <c r="AL21" s="626" t="s">
        <v>123</v>
      </c>
      <c r="AM21" s="627"/>
      <c r="AN21" s="627"/>
      <c r="AO21" s="628"/>
      <c r="AP21" s="639" t="s">
        <v>276</v>
      </c>
      <c r="AQ21" s="640"/>
      <c r="AR21" s="640"/>
      <c r="AS21" s="640"/>
      <c r="AT21" s="640"/>
      <c r="AU21" s="640"/>
      <c r="AV21" s="640"/>
      <c r="AW21" s="640"/>
      <c r="AX21" s="640"/>
      <c r="AY21" s="640"/>
      <c r="AZ21" s="640"/>
      <c r="BA21" s="640"/>
      <c r="BB21" s="640"/>
      <c r="BC21" s="640"/>
      <c r="BD21" s="640"/>
      <c r="BE21" s="640"/>
      <c r="BF21" s="641"/>
      <c r="BG21" s="621">
        <v>29484</v>
      </c>
      <c r="BH21" s="622"/>
      <c r="BI21" s="622"/>
      <c r="BJ21" s="622"/>
      <c r="BK21" s="622"/>
      <c r="BL21" s="622"/>
      <c r="BM21" s="622"/>
      <c r="BN21" s="623"/>
      <c r="BO21" s="624">
        <v>0.1</v>
      </c>
      <c r="BP21" s="624"/>
      <c r="BQ21" s="624"/>
      <c r="BR21" s="624"/>
      <c r="BS21" s="630" t="s">
        <v>236</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277</v>
      </c>
      <c r="C22" s="619"/>
      <c r="D22" s="619"/>
      <c r="E22" s="619"/>
      <c r="F22" s="619"/>
      <c r="G22" s="619"/>
      <c r="H22" s="619"/>
      <c r="I22" s="619"/>
      <c r="J22" s="619"/>
      <c r="K22" s="619"/>
      <c r="L22" s="619"/>
      <c r="M22" s="619"/>
      <c r="N22" s="619"/>
      <c r="O22" s="619"/>
      <c r="P22" s="619"/>
      <c r="Q22" s="620"/>
      <c r="R22" s="621">
        <v>66117293</v>
      </c>
      <c r="S22" s="622"/>
      <c r="T22" s="622"/>
      <c r="U22" s="622"/>
      <c r="V22" s="622"/>
      <c r="W22" s="622"/>
      <c r="X22" s="622"/>
      <c r="Y22" s="623"/>
      <c r="Z22" s="624">
        <v>51.8</v>
      </c>
      <c r="AA22" s="624"/>
      <c r="AB22" s="624"/>
      <c r="AC22" s="624"/>
      <c r="AD22" s="625">
        <v>62996280</v>
      </c>
      <c r="AE22" s="625"/>
      <c r="AF22" s="625"/>
      <c r="AG22" s="625"/>
      <c r="AH22" s="625"/>
      <c r="AI22" s="625"/>
      <c r="AJ22" s="625"/>
      <c r="AK22" s="625"/>
      <c r="AL22" s="626">
        <v>98.7</v>
      </c>
      <c r="AM22" s="627"/>
      <c r="AN22" s="627"/>
      <c r="AO22" s="628"/>
      <c r="AP22" s="639" t="s">
        <v>278</v>
      </c>
      <c r="AQ22" s="640"/>
      <c r="AR22" s="640"/>
      <c r="AS22" s="640"/>
      <c r="AT22" s="640"/>
      <c r="AU22" s="640"/>
      <c r="AV22" s="640"/>
      <c r="AW22" s="640"/>
      <c r="AX22" s="640"/>
      <c r="AY22" s="640"/>
      <c r="AZ22" s="640"/>
      <c r="BA22" s="640"/>
      <c r="BB22" s="640"/>
      <c r="BC22" s="640"/>
      <c r="BD22" s="640"/>
      <c r="BE22" s="640"/>
      <c r="BF22" s="641"/>
      <c r="BG22" s="621" t="s">
        <v>131</v>
      </c>
      <c r="BH22" s="622"/>
      <c r="BI22" s="622"/>
      <c r="BJ22" s="622"/>
      <c r="BK22" s="622"/>
      <c r="BL22" s="622"/>
      <c r="BM22" s="622"/>
      <c r="BN22" s="623"/>
      <c r="BO22" s="624" t="s">
        <v>123</v>
      </c>
      <c r="BP22" s="624"/>
      <c r="BQ22" s="624"/>
      <c r="BR22" s="624"/>
      <c r="BS22" s="630" t="s">
        <v>123</v>
      </c>
      <c r="BT22" s="622"/>
      <c r="BU22" s="622"/>
      <c r="BV22" s="622"/>
      <c r="BW22" s="622"/>
      <c r="BX22" s="622"/>
      <c r="BY22" s="622"/>
      <c r="BZ22" s="622"/>
      <c r="CA22" s="622"/>
      <c r="CB22" s="631"/>
      <c r="CD22" s="603" t="s">
        <v>279</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280</v>
      </c>
      <c r="C23" s="619"/>
      <c r="D23" s="619"/>
      <c r="E23" s="619"/>
      <c r="F23" s="619"/>
      <c r="G23" s="619"/>
      <c r="H23" s="619"/>
      <c r="I23" s="619"/>
      <c r="J23" s="619"/>
      <c r="K23" s="619"/>
      <c r="L23" s="619"/>
      <c r="M23" s="619"/>
      <c r="N23" s="619"/>
      <c r="O23" s="619"/>
      <c r="P23" s="619"/>
      <c r="Q23" s="620"/>
      <c r="R23" s="621">
        <v>45919</v>
      </c>
      <c r="S23" s="622"/>
      <c r="T23" s="622"/>
      <c r="U23" s="622"/>
      <c r="V23" s="622"/>
      <c r="W23" s="622"/>
      <c r="X23" s="622"/>
      <c r="Y23" s="623"/>
      <c r="Z23" s="624">
        <v>0</v>
      </c>
      <c r="AA23" s="624"/>
      <c r="AB23" s="624"/>
      <c r="AC23" s="624"/>
      <c r="AD23" s="625">
        <v>45919</v>
      </c>
      <c r="AE23" s="625"/>
      <c r="AF23" s="625"/>
      <c r="AG23" s="625"/>
      <c r="AH23" s="625"/>
      <c r="AI23" s="625"/>
      <c r="AJ23" s="625"/>
      <c r="AK23" s="625"/>
      <c r="AL23" s="626">
        <v>0.1</v>
      </c>
      <c r="AM23" s="627"/>
      <c r="AN23" s="627"/>
      <c r="AO23" s="628"/>
      <c r="AP23" s="639" t="s">
        <v>281</v>
      </c>
      <c r="AQ23" s="640"/>
      <c r="AR23" s="640"/>
      <c r="AS23" s="640"/>
      <c r="AT23" s="640"/>
      <c r="AU23" s="640"/>
      <c r="AV23" s="640"/>
      <c r="AW23" s="640"/>
      <c r="AX23" s="640"/>
      <c r="AY23" s="640"/>
      <c r="AZ23" s="640"/>
      <c r="BA23" s="640"/>
      <c r="BB23" s="640"/>
      <c r="BC23" s="640"/>
      <c r="BD23" s="640"/>
      <c r="BE23" s="640"/>
      <c r="BF23" s="641"/>
      <c r="BG23" s="621">
        <v>1440447</v>
      </c>
      <c r="BH23" s="622"/>
      <c r="BI23" s="622"/>
      <c r="BJ23" s="622"/>
      <c r="BK23" s="622"/>
      <c r="BL23" s="622"/>
      <c r="BM23" s="622"/>
      <c r="BN23" s="623"/>
      <c r="BO23" s="624">
        <v>4.3</v>
      </c>
      <c r="BP23" s="624"/>
      <c r="BQ23" s="624"/>
      <c r="BR23" s="624"/>
      <c r="BS23" s="630" t="s">
        <v>123</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282</v>
      </c>
      <c r="CS23" s="604"/>
      <c r="CT23" s="604"/>
      <c r="CU23" s="604"/>
      <c r="CV23" s="604"/>
      <c r="CW23" s="604"/>
      <c r="CX23" s="604"/>
      <c r="CY23" s="605"/>
      <c r="CZ23" s="603" t="s">
        <v>283</v>
      </c>
      <c r="DA23" s="604"/>
      <c r="DB23" s="604"/>
      <c r="DC23" s="605"/>
      <c r="DD23" s="603" t="s">
        <v>284</v>
      </c>
      <c r="DE23" s="604"/>
      <c r="DF23" s="604"/>
      <c r="DG23" s="604"/>
      <c r="DH23" s="604"/>
      <c r="DI23" s="604"/>
      <c r="DJ23" s="604"/>
      <c r="DK23" s="605"/>
      <c r="DL23" s="651" t="s">
        <v>285</v>
      </c>
      <c r="DM23" s="652"/>
      <c r="DN23" s="652"/>
      <c r="DO23" s="652"/>
      <c r="DP23" s="652"/>
      <c r="DQ23" s="652"/>
      <c r="DR23" s="652"/>
      <c r="DS23" s="652"/>
      <c r="DT23" s="652"/>
      <c r="DU23" s="652"/>
      <c r="DV23" s="653"/>
      <c r="DW23" s="603" t="s">
        <v>286</v>
      </c>
      <c r="DX23" s="604"/>
      <c r="DY23" s="604"/>
      <c r="DZ23" s="604"/>
      <c r="EA23" s="604"/>
      <c r="EB23" s="604"/>
      <c r="EC23" s="605"/>
    </row>
    <row r="24" spans="2:133" ht="11.25" customHeight="1">
      <c r="B24" s="618" t="s">
        <v>287</v>
      </c>
      <c r="C24" s="619"/>
      <c r="D24" s="619"/>
      <c r="E24" s="619"/>
      <c r="F24" s="619"/>
      <c r="G24" s="619"/>
      <c r="H24" s="619"/>
      <c r="I24" s="619"/>
      <c r="J24" s="619"/>
      <c r="K24" s="619"/>
      <c r="L24" s="619"/>
      <c r="M24" s="619"/>
      <c r="N24" s="619"/>
      <c r="O24" s="619"/>
      <c r="P24" s="619"/>
      <c r="Q24" s="620"/>
      <c r="R24" s="621">
        <v>1032441</v>
      </c>
      <c r="S24" s="622"/>
      <c r="T24" s="622"/>
      <c r="U24" s="622"/>
      <c r="V24" s="622"/>
      <c r="W24" s="622"/>
      <c r="X24" s="622"/>
      <c r="Y24" s="623"/>
      <c r="Z24" s="624">
        <v>0.8</v>
      </c>
      <c r="AA24" s="624"/>
      <c r="AB24" s="624"/>
      <c r="AC24" s="624"/>
      <c r="AD24" s="625" t="s">
        <v>244</v>
      </c>
      <c r="AE24" s="625"/>
      <c r="AF24" s="625"/>
      <c r="AG24" s="625"/>
      <c r="AH24" s="625"/>
      <c r="AI24" s="625"/>
      <c r="AJ24" s="625"/>
      <c r="AK24" s="625"/>
      <c r="AL24" s="626" t="s">
        <v>123</v>
      </c>
      <c r="AM24" s="627"/>
      <c r="AN24" s="627"/>
      <c r="AO24" s="628"/>
      <c r="AP24" s="639" t="s">
        <v>288</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123</v>
      </c>
      <c r="BP24" s="624"/>
      <c r="BQ24" s="624"/>
      <c r="BR24" s="624"/>
      <c r="BS24" s="630" t="s">
        <v>236</v>
      </c>
      <c r="BT24" s="622"/>
      <c r="BU24" s="622"/>
      <c r="BV24" s="622"/>
      <c r="BW24" s="622"/>
      <c r="BX24" s="622"/>
      <c r="BY24" s="622"/>
      <c r="BZ24" s="622"/>
      <c r="CA24" s="622"/>
      <c r="CB24" s="631"/>
      <c r="CD24" s="632" t="s">
        <v>289</v>
      </c>
      <c r="CE24" s="633"/>
      <c r="CF24" s="633"/>
      <c r="CG24" s="633"/>
      <c r="CH24" s="633"/>
      <c r="CI24" s="633"/>
      <c r="CJ24" s="633"/>
      <c r="CK24" s="633"/>
      <c r="CL24" s="633"/>
      <c r="CM24" s="633"/>
      <c r="CN24" s="633"/>
      <c r="CO24" s="633"/>
      <c r="CP24" s="633"/>
      <c r="CQ24" s="634"/>
      <c r="CR24" s="610">
        <v>64982472</v>
      </c>
      <c r="CS24" s="611"/>
      <c r="CT24" s="611"/>
      <c r="CU24" s="611"/>
      <c r="CV24" s="611"/>
      <c r="CW24" s="611"/>
      <c r="CX24" s="611"/>
      <c r="CY24" s="612"/>
      <c r="CZ24" s="615">
        <v>52</v>
      </c>
      <c r="DA24" s="616"/>
      <c r="DB24" s="616"/>
      <c r="DC24" s="635"/>
      <c r="DD24" s="654">
        <v>43565346</v>
      </c>
      <c r="DE24" s="611"/>
      <c r="DF24" s="611"/>
      <c r="DG24" s="611"/>
      <c r="DH24" s="611"/>
      <c r="DI24" s="611"/>
      <c r="DJ24" s="611"/>
      <c r="DK24" s="612"/>
      <c r="DL24" s="654">
        <v>42983144</v>
      </c>
      <c r="DM24" s="611"/>
      <c r="DN24" s="611"/>
      <c r="DO24" s="611"/>
      <c r="DP24" s="611"/>
      <c r="DQ24" s="611"/>
      <c r="DR24" s="611"/>
      <c r="DS24" s="611"/>
      <c r="DT24" s="611"/>
      <c r="DU24" s="611"/>
      <c r="DV24" s="612"/>
      <c r="DW24" s="615">
        <v>62.9</v>
      </c>
      <c r="DX24" s="616"/>
      <c r="DY24" s="616"/>
      <c r="DZ24" s="616"/>
      <c r="EA24" s="616"/>
      <c r="EB24" s="616"/>
      <c r="EC24" s="617"/>
    </row>
    <row r="25" spans="2:133" ht="11.25" customHeight="1">
      <c r="B25" s="618" t="s">
        <v>290</v>
      </c>
      <c r="C25" s="619"/>
      <c r="D25" s="619"/>
      <c r="E25" s="619"/>
      <c r="F25" s="619"/>
      <c r="G25" s="619"/>
      <c r="H25" s="619"/>
      <c r="I25" s="619"/>
      <c r="J25" s="619"/>
      <c r="K25" s="619"/>
      <c r="L25" s="619"/>
      <c r="M25" s="619"/>
      <c r="N25" s="619"/>
      <c r="O25" s="619"/>
      <c r="P25" s="619"/>
      <c r="Q25" s="620"/>
      <c r="R25" s="621">
        <v>3106885</v>
      </c>
      <c r="S25" s="622"/>
      <c r="T25" s="622"/>
      <c r="U25" s="622"/>
      <c r="V25" s="622"/>
      <c r="W25" s="622"/>
      <c r="X25" s="622"/>
      <c r="Y25" s="623"/>
      <c r="Z25" s="624">
        <v>2.4</v>
      </c>
      <c r="AA25" s="624"/>
      <c r="AB25" s="624"/>
      <c r="AC25" s="624"/>
      <c r="AD25" s="625">
        <v>183363</v>
      </c>
      <c r="AE25" s="625"/>
      <c r="AF25" s="625"/>
      <c r="AG25" s="625"/>
      <c r="AH25" s="625"/>
      <c r="AI25" s="625"/>
      <c r="AJ25" s="625"/>
      <c r="AK25" s="625"/>
      <c r="AL25" s="626">
        <v>0.3</v>
      </c>
      <c r="AM25" s="627"/>
      <c r="AN25" s="627"/>
      <c r="AO25" s="628"/>
      <c r="AP25" s="639" t="s">
        <v>291</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236</v>
      </c>
      <c r="BP25" s="624"/>
      <c r="BQ25" s="624"/>
      <c r="BR25" s="624"/>
      <c r="BS25" s="630" t="s">
        <v>123</v>
      </c>
      <c r="BT25" s="622"/>
      <c r="BU25" s="622"/>
      <c r="BV25" s="622"/>
      <c r="BW25" s="622"/>
      <c r="BX25" s="622"/>
      <c r="BY25" s="622"/>
      <c r="BZ25" s="622"/>
      <c r="CA25" s="622"/>
      <c r="CB25" s="631"/>
      <c r="CD25" s="636" t="s">
        <v>292</v>
      </c>
      <c r="CE25" s="637"/>
      <c r="CF25" s="637"/>
      <c r="CG25" s="637"/>
      <c r="CH25" s="637"/>
      <c r="CI25" s="637"/>
      <c r="CJ25" s="637"/>
      <c r="CK25" s="637"/>
      <c r="CL25" s="637"/>
      <c r="CM25" s="637"/>
      <c r="CN25" s="637"/>
      <c r="CO25" s="637"/>
      <c r="CP25" s="637"/>
      <c r="CQ25" s="638"/>
      <c r="CR25" s="621">
        <v>21136573</v>
      </c>
      <c r="CS25" s="657"/>
      <c r="CT25" s="657"/>
      <c r="CU25" s="657"/>
      <c r="CV25" s="657"/>
      <c r="CW25" s="657"/>
      <c r="CX25" s="657"/>
      <c r="CY25" s="658"/>
      <c r="CZ25" s="626">
        <v>16.899999999999999</v>
      </c>
      <c r="DA25" s="655"/>
      <c r="DB25" s="655"/>
      <c r="DC25" s="659"/>
      <c r="DD25" s="630">
        <v>19762704</v>
      </c>
      <c r="DE25" s="657"/>
      <c r="DF25" s="657"/>
      <c r="DG25" s="657"/>
      <c r="DH25" s="657"/>
      <c r="DI25" s="657"/>
      <c r="DJ25" s="657"/>
      <c r="DK25" s="658"/>
      <c r="DL25" s="630">
        <v>19493482</v>
      </c>
      <c r="DM25" s="657"/>
      <c r="DN25" s="657"/>
      <c r="DO25" s="657"/>
      <c r="DP25" s="657"/>
      <c r="DQ25" s="657"/>
      <c r="DR25" s="657"/>
      <c r="DS25" s="657"/>
      <c r="DT25" s="657"/>
      <c r="DU25" s="657"/>
      <c r="DV25" s="658"/>
      <c r="DW25" s="626">
        <v>28.5</v>
      </c>
      <c r="DX25" s="655"/>
      <c r="DY25" s="655"/>
      <c r="DZ25" s="655"/>
      <c r="EA25" s="655"/>
      <c r="EB25" s="655"/>
      <c r="EC25" s="656"/>
    </row>
    <row r="26" spans="2:133" ht="11.25" customHeight="1">
      <c r="B26" s="618" t="s">
        <v>293</v>
      </c>
      <c r="C26" s="619"/>
      <c r="D26" s="619"/>
      <c r="E26" s="619"/>
      <c r="F26" s="619"/>
      <c r="G26" s="619"/>
      <c r="H26" s="619"/>
      <c r="I26" s="619"/>
      <c r="J26" s="619"/>
      <c r="K26" s="619"/>
      <c r="L26" s="619"/>
      <c r="M26" s="619"/>
      <c r="N26" s="619"/>
      <c r="O26" s="619"/>
      <c r="P26" s="619"/>
      <c r="Q26" s="620"/>
      <c r="R26" s="621">
        <v>935770</v>
      </c>
      <c r="S26" s="622"/>
      <c r="T26" s="622"/>
      <c r="U26" s="622"/>
      <c r="V26" s="622"/>
      <c r="W26" s="622"/>
      <c r="X26" s="622"/>
      <c r="Y26" s="623"/>
      <c r="Z26" s="624">
        <v>0.7</v>
      </c>
      <c r="AA26" s="624"/>
      <c r="AB26" s="624"/>
      <c r="AC26" s="624"/>
      <c r="AD26" s="625" t="s">
        <v>123</v>
      </c>
      <c r="AE26" s="625"/>
      <c r="AF26" s="625"/>
      <c r="AG26" s="625"/>
      <c r="AH26" s="625"/>
      <c r="AI26" s="625"/>
      <c r="AJ26" s="625"/>
      <c r="AK26" s="625"/>
      <c r="AL26" s="626" t="s">
        <v>123</v>
      </c>
      <c r="AM26" s="627"/>
      <c r="AN26" s="627"/>
      <c r="AO26" s="628"/>
      <c r="AP26" s="639" t="s">
        <v>294</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236</v>
      </c>
      <c r="BP26" s="624"/>
      <c r="BQ26" s="624"/>
      <c r="BR26" s="624"/>
      <c r="BS26" s="630" t="s">
        <v>236</v>
      </c>
      <c r="BT26" s="622"/>
      <c r="BU26" s="622"/>
      <c r="BV26" s="622"/>
      <c r="BW26" s="622"/>
      <c r="BX26" s="622"/>
      <c r="BY26" s="622"/>
      <c r="BZ26" s="622"/>
      <c r="CA26" s="622"/>
      <c r="CB26" s="631"/>
      <c r="CD26" s="636" t="s">
        <v>295</v>
      </c>
      <c r="CE26" s="637"/>
      <c r="CF26" s="637"/>
      <c r="CG26" s="637"/>
      <c r="CH26" s="637"/>
      <c r="CI26" s="637"/>
      <c r="CJ26" s="637"/>
      <c r="CK26" s="637"/>
      <c r="CL26" s="637"/>
      <c r="CM26" s="637"/>
      <c r="CN26" s="637"/>
      <c r="CO26" s="637"/>
      <c r="CP26" s="637"/>
      <c r="CQ26" s="638"/>
      <c r="CR26" s="621">
        <v>13483449</v>
      </c>
      <c r="CS26" s="622"/>
      <c r="CT26" s="622"/>
      <c r="CU26" s="622"/>
      <c r="CV26" s="622"/>
      <c r="CW26" s="622"/>
      <c r="CX26" s="622"/>
      <c r="CY26" s="623"/>
      <c r="CZ26" s="626">
        <v>10.8</v>
      </c>
      <c r="DA26" s="655"/>
      <c r="DB26" s="655"/>
      <c r="DC26" s="659"/>
      <c r="DD26" s="630">
        <v>12551109</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5"/>
      <c r="DY26" s="655"/>
      <c r="DZ26" s="655"/>
      <c r="EA26" s="655"/>
      <c r="EB26" s="655"/>
      <c r="EC26" s="656"/>
    </row>
    <row r="27" spans="2:133" ht="11.25" customHeight="1">
      <c r="B27" s="618" t="s">
        <v>296</v>
      </c>
      <c r="C27" s="619"/>
      <c r="D27" s="619"/>
      <c r="E27" s="619"/>
      <c r="F27" s="619"/>
      <c r="G27" s="619"/>
      <c r="H27" s="619"/>
      <c r="I27" s="619"/>
      <c r="J27" s="619"/>
      <c r="K27" s="619"/>
      <c r="L27" s="619"/>
      <c r="M27" s="619"/>
      <c r="N27" s="619"/>
      <c r="O27" s="619"/>
      <c r="P27" s="619"/>
      <c r="Q27" s="620"/>
      <c r="R27" s="621">
        <v>17846502</v>
      </c>
      <c r="S27" s="622"/>
      <c r="T27" s="622"/>
      <c r="U27" s="622"/>
      <c r="V27" s="622"/>
      <c r="W27" s="622"/>
      <c r="X27" s="622"/>
      <c r="Y27" s="623"/>
      <c r="Z27" s="624">
        <v>14</v>
      </c>
      <c r="AA27" s="624"/>
      <c r="AB27" s="624"/>
      <c r="AC27" s="624"/>
      <c r="AD27" s="625" t="s">
        <v>236</v>
      </c>
      <c r="AE27" s="625"/>
      <c r="AF27" s="625"/>
      <c r="AG27" s="625"/>
      <c r="AH27" s="625"/>
      <c r="AI27" s="625"/>
      <c r="AJ27" s="625"/>
      <c r="AK27" s="625"/>
      <c r="AL27" s="626" t="s">
        <v>123</v>
      </c>
      <c r="AM27" s="627"/>
      <c r="AN27" s="627"/>
      <c r="AO27" s="628"/>
      <c r="AP27" s="618" t="s">
        <v>297</v>
      </c>
      <c r="AQ27" s="619"/>
      <c r="AR27" s="619"/>
      <c r="AS27" s="619"/>
      <c r="AT27" s="619"/>
      <c r="AU27" s="619"/>
      <c r="AV27" s="619"/>
      <c r="AW27" s="619"/>
      <c r="AX27" s="619"/>
      <c r="AY27" s="619"/>
      <c r="AZ27" s="619"/>
      <c r="BA27" s="619"/>
      <c r="BB27" s="619"/>
      <c r="BC27" s="619"/>
      <c r="BD27" s="619"/>
      <c r="BE27" s="619"/>
      <c r="BF27" s="620"/>
      <c r="BG27" s="621">
        <v>33211473</v>
      </c>
      <c r="BH27" s="622"/>
      <c r="BI27" s="622"/>
      <c r="BJ27" s="622"/>
      <c r="BK27" s="622"/>
      <c r="BL27" s="622"/>
      <c r="BM27" s="622"/>
      <c r="BN27" s="623"/>
      <c r="BO27" s="624">
        <v>100</v>
      </c>
      <c r="BP27" s="624"/>
      <c r="BQ27" s="624"/>
      <c r="BR27" s="624"/>
      <c r="BS27" s="630">
        <v>498882</v>
      </c>
      <c r="BT27" s="622"/>
      <c r="BU27" s="622"/>
      <c r="BV27" s="622"/>
      <c r="BW27" s="622"/>
      <c r="BX27" s="622"/>
      <c r="BY27" s="622"/>
      <c r="BZ27" s="622"/>
      <c r="CA27" s="622"/>
      <c r="CB27" s="631"/>
      <c r="CD27" s="636" t="s">
        <v>298</v>
      </c>
      <c r="CE27" s="637"/>
      <c r="CF27" s="637"/>
      <c r="CG27" s="637"/>
      <c r="CH27" s="637"/>
      <c r="CI27" s="637"/>
      <c r="CJ27" s="637"/>
      <c r="CK27" s="637"/>
      <c r="CL27" s="637"/>
      <c r="CM27" s="637"/>
      <c r="CN27" s="637"/>
      <c r="CO27" s="637"/>
      <c r="CP27" s="637"/>
      <c r="CQ27" s="638"/>
      <c r="CR27" s="621">
        <v>27662320</v>
      </c>
      <c r="CS27" s="657"/>
      <c r="CT27" s="657"/>
      <c r="CU27" s="657"/>
      <c r="CV27" s="657"/>
      <c r="CW27" s="657"/>
      <c r="CX27" s="657"/>
      <c r="CY27" s="658"/>
      <c r="CZ27" s="626">
        <v>22.1</v>
      </c>
      <c r="DA27" s="655"/>
      <c r="DB27" s="655"/>
      <c r="DC27" s="659"/>
      <c r="DD27" s="630">
        <v>8317459</v>
      </c>
      <c r="DE27" s="657"/>
      <c r="DF27" s="657"/>
      <c r="DG27" s="657"/>
      <c r="DH27" s="657"/>
      <c r="DI27" s="657"/>
      <c r="DJ27" s="657"/>
      <c r="DK27" s="658"/>
      <c r="DL27" s="630">
        <v>8242443</v>
      </c>
      <c r="DM27" s="657"/>
      <c r="DN27" s="657"/>
      <c r="DO27" s="657"/>
      <c r="DP27" s="657"/>
      <c r="DQ27" s="657"/>
      <c r="DR27" s="657"/>
      <c r="DS27" s="657"/>
      <c r="DT27" s="657"/>
      <c r="DU27" s="657"/>
      <c r="DV27" s="658"/>
      <c r="DW27" s="626">
        <v>12.1</v>
      </c>
      <c r="DX27" s="655"/>
      <c r="DY27" s="655"/>
      <c r="DZ27" s="655"/>
      <c r="EA27" s="655"/>
      <c r="EB27" s="655"/>
      <c r="EC27" s="656"/>
    </row>
    <row r="28" spans="2:133" ht="11.25" customHeight="1">
      <c r="B28" s="663" t="s">
        <v>299</v>
      </c>
      <c r="C28" s="664"/>
      <c r="D28" s="664"/>
      <c r="E28" s="664"/>
      <c r="F28" s="664"/>
      <c r="G28" s="664"/>
      <c r="H28" s="664"/>
      <c r="I28" s="664"/>
      <c r="J28" s="664"/>
      <c r="K28" s="664"/>
      <c r="L28" s="664"/>
      <c r="M28" s="664"/>
      <c r="N28" s="664"/>
      <c r="O28" s="664"/>
      <c r="P28" s="664"/>
      <c r="Q28" s="665"/>
      <c r="R28" s="621">
        <v>78899</v>
      </c>
      <c r="S28" s="622"/>
      <c r="T28" s="622"/>
      <c r="U28" s="622"/>
      <c r="V28" s="622"/>
      <c r="W28" s="622"/>
      <c r="X28" s="622"/>
      <c r="Y28" s="623"/>
      <c r="Z28" s="624">
        <v>0.1</v>
      </c>
      <c r="AA28" s="624"/>
      <c r="AB28" s="624"/>
      <c r="AC28" s="624"/>
      <c r="AD28" s="625">
        <v>78899</v>
      </c>
      <c r="AE28" s="625"/>
      <c r="AF28" s="625"/>
      <c r="AG28" s="625"/>
      <c r="AH28" s="625"/>
      <c r="AI28" s="625"/>
      <c r="AJ28" s="625"/>
      <c r="AK28" s="625"/>
      <c r="AL28" s="626">
        <v>0.1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300</v>
      </c>
      <c r="CE28" s="637"/>
      <c r="CF28" s="637"/>
      <c r="CG28" s="637"/>
      <c r="CH28" s="637"/>
      <c r="CI28" s="637"/>
      <c r="CJ28" s="637"/>
      <c r="CK28" s="637"/>
      <c r="CL28" s="637"/>
      <c r="CM28" s="637"/>
      <c r="CN28" s="637"/>
      <c r="CO28" s="637"/>
      <c r="CP28" s="637"/>
      <c r="CQ28" s="638"/>
      <c r="CR28" s="621">
        <v>16183579</v>
      </c>
      <c r="CS28" s="622"/>
      <c r="CT28" s="622"/>
      <c r="CU28" s="622"/>
      <c r="CV28" s="622"/>
      <c r="CW28" s="622"/>
      <c r="CX28" s="622"/>
      <c r="CY28" s="623"/>
      <c r="CZ28" s="626">
        <v>12.9</v>
      </c>
      <c r="DA28" s="655"/>
      <c r="DB28" s="655"/>
      <c r="DC28" s="659"/>
      <c r="DD28" s="630">
        <v>15485183</v>
      </c>
      <c r="DE28" s="622"/>
      <c r="DF28" s="622"/>
      <c r="DG28" s="622"/>
      <c r="DH28" s="622"/>
      <c r="DI28" s="622"/>
      <c r="DJ28" s="622"/>
      <c r="DK28" s="623"/>
      <c r="DL28" s="630">
        <v>15247219</v>
      </c>
      <c r="DM28" s="622"/>
      <c r="DN28" s="622"/>
      <c r="DO28" s="622"/>
      <c r="DP28" s="622"/>
      <c r="DQ28" s="622"/>
      <c r="DR28" s="622"/>
      <c r="DS28" s="622"/>
      <c r="DT28" s="622"/>
      <c r="DU28" s="622"/>
      <c r="DV28" s="623"/>
      <c r="DW28" s="626">
        <v>22.3</v>
      </c>
      <c r="DX28" s="655"/>
      <c r="DY28" s="655"/>
      <c r="DZ28" s="655"/>
      <c r="EA28" s="655"/>
      <c r="EB28" s="655"/>
      <c r="EC28" s="656"/>
    </row>
    <row r="29" spans="2:133" ht="11.25" customHeight="1">
      <c r="B29" s="618" t="s">
        <v>301</v>
      </c>
      <c r="C29" s="619"/>
      <c r="D29" s="619"/>
      <c r="E29" s="619"/>
      <c r="F29" s="619"/>
      <c r="G29" s="619"/>
      <c r="H29" s="619"/>
      <c r="I29" s="619"/>
      <c r="J29" s="619"/>
      <c r="K29" s="619"/>
      <c r="L29" s="619"/>
      <c r="M29" s="619"/>
      <c r="N29" s="619"/>
      <c r="O29" s="619"/>
      <c r="P29" s="619"/>
      <c r="Q29" s="620"/>
      <c r="R29" s="621">
        <v>8110438</v>
      </c>
      <c r="S29" s="622"/>
      <c r="T29" s="622"/>
      <c r="U29" s="622"/>
      <c r="V29" s="622"/>
      <c r="W29" s="622"/>
      <c r="X29" s="622"/>
      <c r="Y29" s="623"/>
      <c r="Z29" s="624">
        <v>6.4</v>
      </c>
      <c r="AA29" s="624"/>
      <c r="AB29" s="624"/>
      <c r="AC29" s="624"/>
      <c r="AD29" s="625" t="s">
        <v>236</v>
      </c>
      <c r="AE29" s="625"/>
      <c r="AF29" s="625"/>
      <c r="AG29" s="625"/>
      <c r="AH29" s="625"/>
      <c r="AI29" s="625"/>
      <c r="AJ29" s="625"/>
      <c r="AK29" s="625"/>
      <c r="AL29" s="626" t="s">
        <v>244</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302</v>
      </c>
      <c r="BH29" s="661"/>
      <c r="BI29" s="661"/>
      <c r="BJ29" s="661"/>
      <c r="BK29" s="661"/>
      <c r="BL29" s="661"/>
      <c r="BM29" s="661"/>
      <c r="BN29" s="661"/>
      <c r="BO29" s="661"/>
      <c r="BP29" s="661"/>
      <c r="BQ29" s="662"/>
      <c r="BR29" s="600" t="s">
        <v>303</v>
      </c>
      <c r="BS29" s="661"/>
      <c r="BT29" s="661"/>
      <c r="BU29" s="661"/>
      <c r="BV29" s="661"/>
      <c r="BW29" s="661"/>
      <c r="BX29" s="661"/>
      <c r="BY29" s="661"/>
      <c r="BZ29" s="661"/>
      <c r="CA29" s="661"/>
      <c r="CB29" s="662"/>
      <c r="CD29" s="684" t="s">
        <v>304</v>
      </c>
      <c r="CE29" s="685"/>
      <c r="CF29" s="636" t="s">
        <v>305</v>
      </c>
      <c r="CG29" s="637"/>
      <c r="CH29" s="637"/>
      <c r="CI29" s="637"/>
      <c r="CJ29" s="637"/>
      <c r="CK29" s="637"/>
      <c r="CL29" s="637"/>
      <c r="CM29" s="637"/>
      <c r="CN29" s="637"/>
      <c r="CO29" s="637"/>
      <c r="CP29" s="637"/>
      <c r="CQ29" s="638"/>
      <c r="CR29" s="621">
        <v>16181207</v>
      </c>
      <c r="CS29" s="657"/>
      <c r="CT29" s="657"/>
      <c r="CU29" s="657"/>
      <c r="CV29" s="657"/>
      <c r="CW29" s="657"/>
      <c r="CX29" s="657"/>
      <c r="CY29" s="658"/>
      <c r="CZ29" s="626">
        <v>12.9</v>
      </c>
      <c r="DA29" s="655"/>
      <c r="DB29" s="655"/>
      <c r="DC29" s="659"/>
      <c r="DD29" s="630">
        <v>15482811</v>
      </c>
      <c r="DE29" s="657"/>
      <c r="DF29" s="657"/>
      <c r="DG29" s="657"/>
      <c r="DH29" s="657"/>
      <c r="DI29" s="657"/>
      <c r="DJ29" s="657"/>
      <c r="DK29" s="658"/>
      <c r="DL29" s="630">
        <v>15244847</v>
      </c>
      <c r="DM29" s="657"/>
      <c r="DN29" s="657"/>
      <c r="DO29" s="657"/>
      <c r="DP29" s="657"/>
      <c r="DQ29" s="657"/>
      <c r="DR29" s="657"/>
      <c r="DS29" s="657"/>
      <c r="DT29" s="657"/>
      <c r="DU29" s="657"/>
      <c r="DV29" s="658"/>
      <c r="DW29" s="626">
        <v>22.3</v>
      </c>
      <c r="DX29" s="655"/>
      <c r="DY29" s="655"/>
      <c r="DZ29" s="655"/>
      <c r="EA29" s="655"/>
      <c r="EB29" s="655"/>
      <c r="EC29" s="656"/>
    </row>
    <row r="30" spans="2:133" ht="11.25" customHeight="1">
      <c r="B30" s="618" t="s">
        <v>306</v>
      </c>
      <c r="C30" s="619"/>
      <c r="D30" s="619"/>
      <c r="E30" s="619"/>
      <c r="F30" s="619"/>
      <c r="G30" s="619"/>
      <c r="H30" s="619"/>
      <c r="I30" s="619"/>
      <c r="J30" s="619"/>
      <c r="K30" s="619"/>
      <c r="L30" s="619"/>
      <c r="M30" s="619"/>
      <c r="N30" s="619"/>
      <c r="O30" s="619"/>
      <c r="P30" s="619"/>
      <c r="Q30" s="620"/>
      <c r="R30" s="621">
        <v>576622</v>
      </c>
      <c r="S30" s="622"/>
      <c r="T30" s="622"/>
      <c r="U30" s="622"/>
      <c r="V30" s="622"/>
      <c r="W30" s="622"/>
      <c r="X30" s="622"/>
      <c r="Y30" s="623"/>
      <c r="Z30" s="624">
        <v>0.5</v>
      </c>
      <c r="AA30" s="624"/>
      <c r="AB30" s="624"/>
      <c r="AC30" s="624"/>
      <c r="AD30" s="625">
        <v>85061</v>
      </c>
      <c r="AE30" s="625"/>
      <c r="AF30" s="625"/>
      <c r="AG30" s="625"/>
      <c r="AH30" s="625"/>
      <c r="AI30" s="625"/>
      <c r="AJ30" s="625"/>
      <c r="AK30" s="625"/>
      <c r="AL30" s="626">
        <v>0.1</v>
      </c>
      <c r="AM30" s="627"/>
      <c r="AN30" s="627"/>
      <c r="AO30" s="628"/>
      <c r="AP30" s="669" t="s">
        <v>307</v>
      </c>
      <c r="AQ30" s="670"/>
      <c r="AR30" s="670"/>
      <c r="AS30" s="670"/>
      <c r="AT30" s="675" t="s">
        <v>308</v>
      </c>
      <c r="AU30" s="210"/>
      <c r="AV30" s="210"/>
      <c r="AW30" s="210"/>
      <c r="AX30" s="607" t="s">
        <v>182</v>
      </c>
      <c r="AY30" s="608"/>
      <c r="AZ30" s="608"/>
      <c r="BA30" s="608"/>
      <c r="BB30" s="608"/>
      <c r="BC30" s="608"/>
      <c r="BD30" s="608"/>
      <c r="BE30" s="608"/>
      <c r="BF30" s="609"/>
      <c r="BG30" s="681">
        <v>99.3</v>
      </c>
      <c r="BH30" s="682"/>
      <c r="BI30" s="682"/>
      <c r="BJ30" s="682"/>
      <c r="BK30" s="682"/>
      <c r="BL30" s="682"/>
      <c r="BM30" s="616">
        <v>97.7</v>
      </c>
      <c r="BN30" s="682"/>
      <c r="BO30" s="682"/>
      <c r="BP30" s="682"/>
      <c r="BQ30" s="683"/>
      <c r="BR30" s="681">
        <v>99.3</v>
      </c>
      <c r="BS30" s="682"/>
      <c r="BT30" s="682"/>
      <c r="BU30" s="682"/>
      <c r="BV30" s="682"/>
      <c r="BW30" s="682"/>
      <c r="BX30" s="616">
        <v>97.5</v>
      </c>
      <c r="BY30" s="682"/>
      <c r="BZ30" s="682"/>
      <c r="CA30" s="682"/>
      <c r="CB30" s="683"/>
      <c r="CD30" s="686"/>
      <c r="CE30" s="687"/>
      <c r="CF30" s="636" t="s">
        <v>309</v>
      </c>
      <c r="CG30" s="637"/>
      <c r="CH30" s="637"/>
      <c r="CI30" s="637"/>
      <c r="CJ30" s="637"/>
      <c r="CK30" s="637"/>
      <c r="CL30" s="637"/>
      <c r="CM30" s="637"/>
      <c r="CN30" s="637"/>
      <c r="CO30" s="637"/>
      <c r="CP30" s="637"/>
      <c r="CQ30" s="638"/>
      <c r="CR30" s="621">
        <v>15105660</v>
      </c>
      <c r="CS30" s="622"/>
      <c r="CT30" s="622"/>
      <c r="CU30" s="622"/>
      <c r="CV30" s="622"/>
      <c r="CW30" s="622"/>
      <c r="CX30" s="622"/>
      <c r="CY30" s="623"/>
      <c r="CZ30" s="626">
        <v>12.1</v>
      </c>
      <c r="DA30" s="655"/>
      <c r="DB30" s="655"/>
      <c r="DC30" s="659"/>
      <c r="DD30" s="630">
        <v>14484329</v>
      </c>
      <c r="DE30" s="622"/>
      <c r="DF30" s="622"/>
      <c r="DG30" s="622"/>
      <c r="DH30" s="622"/>
      <c r="DI30" s="622"/>
      <c r="DJ30" s="622"/>
      <c r="DK30" s="623"/>
      <c r="DL30" s="630">
        <v>14246493</v>
      </c>
      <c r="DM30" s="622"/>
      <c r="DN30" s="622"/>
      <c r="DO30" s="622"/>
      <c r="DP30" s="622"/>
      <c r="DQ30" s="622"/>
      <c r="DR30" s="622"/>
      <c r="DS30" s="622"/>
      <c r="DT30" s="622"/>
      <c r="DU30" s="622"/>
      <c r="DV30" s="623"/>
      <c r="DW30" s="626">
        <v>20.8</v>
      </c>
      <c r="DX30" s="655"/>
      <c r="DY30" s="655"/>
      <c r="DZ30" s="655"/>
      <c r="EA30" s="655"/>
      <c r="EB30" s="655"/>
      <c r="EC30" s="656"/>
    </row>
    <row r="31" spans="2:133" ht="11.25" customHeight="1">
      <c r="B31" s="618" t="s">
        <v>310</v>
      </c>
      <c r="C31" s="619"/>
      <c r="D31" s="619"/>
      <c r="E31" s="619"/>
      <c r="F31" s="619"/>
      <c r="G31" s="619"/>
      <c r="H31" s="619"/>
      <c r="I31" s="619"/>
      <c r="J31" s="619"/>
      <c r="K31" s="619"/>
      <c r="L31" s="619"/>
      <c r="M31" s="619"/>
      <c r="N31" s="619"/>
      <c r="O31" s="619"/>
      <c r="P31" s="619"/>
      <c r="Q31" s="620"/>
      <c r="R31" s="621">
        <v>235011</v>
      </c>
      <c r="S31" s="622"/>
      <c r="T31" s="622"/>
      <c r="U31" s="622"/>
      <c r="V31" s="622"/>
      <c r="W31" s="622"/>
      <c r="X31" s="622"/>
      <c r="Y31" s="623"/>
      <c r="Z31" s="624">
        <v>0.2</v>
      </c>
      <c r="AA31" s="624"/>
      <c r="AB31" s="624"/>
      <c r="AC31" s="624"/>
      <c r="AD31" s="625" t="s">
        <v>123</v>
      </c>
      <c r="AE31" s="625"/>
      <c r="AF31" s="625"/>
      <c r="AG31" s="625"/>
      <c r="AH31" s="625"/>
      <c r="AI31" s="625"/>
      <c r="AJ31" s="625"/>
      <c r="AK31" s="625"/>
      <c r="AL31" s="626" t="s">
        <v>236</v>
      </c>
      <c r="AM31" s="627"/>
      <c r="AN31" s="627"/>
      <c r="AO31" s="628"/>
      <c r="AP31" s="671"/>
      <c r="AQ31" s="672"/>
      <c r="AR31" s="672"/>
      <c r="AS31" s="672"/>
      <c r="AT31" s="676"/>
      <c r="AU31" s="209" t="s">
        <v>311</v>
      </c>
      <c r="AV31" s="209"/>
      <c r="AW31" s="209"/>
      <c r="AX31" s="618" t="s">
        <v>312</v>
      </c>
      <c r="AY31" s="619"/>
      <c r="AZ31" s="619"/>
      <c r="BA31" s="619"/>
      <c r="BB31" s="619"/>
      <c r="BC31" s="619"/>
      <c r="BD31" s="619"/>
      <c r="BE31" s="619"/>
      <c r="BF31" s="620"/>
      <c r="BG31" s="678">
        <v>99.3</v>
      </c>
      <c r="BH31" s="657"/>
      <c r="BI31" s="657"/>
      <c r="BJ31" s="657"/>
      <c r="BK31" s="657"/>
      <c r="BL31" s="657"/>
      <c r="BM31" s="627">
        <v>97.7</v>
      </c>
      <c r="BN31" s="679"/>
      <c r="BO31" s="679"/>
      <c r="BP31" s="679"/>
      <c r="BQ31" s="680"/>
      <c r="BR31" s="678">
        <v>99.2</v>
      </c>
      <c r="BS31" s="657"/>
      <c r="BT31" s="657"/>
      <c r="BU31" s="657"/>
      <c r="BV31" s="657"/>
      <c r="BW31" s="657"/>
      <c r="BX31" s="627">
        <v>97.3</v>
      </c>
      <c r="BY31" s="679"/>
      <c r="BZ31" s="679"/>
      <c r="CA31" s="679"/>
      <c r="CB31" s="680"/>
      <c r="CD31" s="686"/>
      <c r="CE31" s="687"/>
      <c r="CF31" s="636" t="s">
        <v>313</v>
      </c>
      <c r="CG31" s="637"/>
      <c r="CH31" s="637"/>
      <c r="CI31" s="637"/>
      <c r="CJ31" s="637"/>
      <c r="CK31" s="637"/>
      <c r="CL31" s="637"/>
      <c r="CM31" s="637"/>
      <c r="CN31" s="637"/>
      <c r="CO31" s="637"/>
      <c r="CP31" s="637"/>
      <c r="CQ31" s="638"/>
      <c r="CR31" s="621">
        <v>1075547</v>
      </c>
      <c r="CS31" s="657"/>
      <c r="CT31" s="657"/>
      <c r="CU31" s="657"/>
      <c r="CV31" s="657"/>
      <c r="CW31" s="657"/>
      <c r="CX31" s="657"/>
      <c r="CY31" s="658"/>
      <c r="CZ31" s="626">
        <v>0.9</v>
      </c>
      <c r="DA31" s="655"/>
      <c r="DB31" s="655"/>
      <c r="DC31" s="659"/>
      <c r="DD31" s="630">
        <v>998482</v>
      </c>
      <c r="DE31" s="657"/>
      <c r="DF31" s="657"/>
      <c r="DG31" s="657"/>
      <c r="DH31" s="657"/>
      <c r="DI31" s="657"/>
      <c r="DJ31" s="657"/>
      <c r="DK31" s="658"/>
      <c r="DL31" s="630">
        <v>998354</v>
      </c>
      <c r="DM31" s="657"/>
      <c r="DN31" s="657"/>
      <c r="DO31" s="657"/>
      <c r="DP31" s="657"/>
      <c r="DQ31" s="657"/>
      <c r="DR31" s="657"/>
      <c r="DS31" s="657"/>
      <c r="DT31" s="657"/>
      <c r="DU31" s="657"/>
      <c r="DV31" s="658"/>
      <c r="DW31" s="626">
        <v>1.5</v>
      </c>
      <c r="DX31" s="655"/>
      <c r="DY31" s="655"/>
      <c r="DZ31" s="655"/>
      <c r="EA31" s="655"/>
      <c r="EB31" s="655"/>
      <c r="EC31" s="656"/>
    </row>
    <row r="32" spans="2:133" ht="11.25" customHeight="1">
      <c r="B32" s="618" t="s">
        <v>314</v>
      </c>
      <c r="C32" s="619"/>
      <c r="D32" s="619"/>
      <c r="E32" s="619"/>
      <c r="F32" s="619"/>
      <c r="G32" s="619"/>
      <c r="H32" s="619"/>
      <c r="I32" s="619"/>
      <c r="J32" s="619"/>
      <c r="K32" s="619"/>
      <c r="L32" s="619"/>
      <c r="M32" s="619"/>
      <c r="N32" s="619"/>
      <c r="O32" s="619"/>
      <c r="P32" s="619"/>
      <c r="Q32" s="620"/>
      <c r="R32" s="621">
        <v>5388763</v>
      </c>
      <c r="S32" s="622"/>
      <c r="T32" s="622"/>
      <c r="U32" s="622"/>
      <c r="V32" s="622"/>
      <c r="W32" s="622"/>
      <c r="X32" s="622"/>
      <c r="Y32" s="623"/>
      <c r="Z32" s="624">
        <v>4.2</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315</v>
      </c>
      <c r="AY32" s="667"/>
      <c r="AZ32" s="667"/>
      <c r="BA32" s="667"/>
      <c r="BB32" s="667"/>
      <c r="BC32" s="667"/>
      <c r="BD32" s="667"/>
      <c r="BE32" s="667"/>
      <c r="BF32" s="668"/>
      <c r="BG32" s="690">
        <v>99.3</v>
      </c>
      <c r="BH32" s="691"/>
      <c r="BI32" s="691"/>
      <c r="BJ32" s="691"/>
      <c r="BK32" s="691"/>
      <c r="BL32" s="691"/>
      <c r="BM32" s="692">
        <v>97.8</v>
      </c>
      <c r="BN32" s="691"/>
      <c r="BO32" s="691"/>
      <c r="BP32" s="691"/>
      <c r="BQ32" s="693"/>
      <c r="BR32" s="690">
        <v>99.3</v>
      </c>
      <c r="BS32" s="691"/>
      <c r="BT32" s="691"/>
      <c r="BU32" s="691"/>
      <c r="BV32" s="691"/>
      <c r="BW32" s="691"/>
      <c r="BX32" s="692">
        <v>97.5</v>
      </c>
      <c r="BY32" s="691"/>
      <c r="BZ32" s="691"/>
      <c r="CA32" s="691"/>
      <c r="CB32" s="693"/>
      <c r="CD32" s="688"/>
      <c r="CE32" s="689"/>
      <c r="CF32" s="636" t="s">
        <v>316</v>
      </c>
      <c r="CG32" s="637"/>
      <c r="CH32" s="637"/>
      <c r="CI32" s="637"/>
      <c r="CJ32" s="637"/>
      <c r="CK32" s="637"/>
      <c r="CL32" s="637"/>
      <c r="CM32" s="637"/>
      <c r="CN32" s="637"/>
      <c r="CO32" s="637"/>
      <c r="CP32" s="637"/>
      <c r="CQ32" s="638"/>
      <c r="CR32" s="621">
        <v>2372</v>
      </c>
      <c r="CS32" s="622"/>
      <c r="CT32" s="622"/>
      <c r="CU32" s="622"/>
      <c r="CV32" s="622"/>
      <c r="CW32" s="622"/>
      <c r="CX32" s="622"/>
      <c r="CY32" s="623"/>
      <c r="CZ32" s="626">
        <v>0</v>
      </c>
      <c r="DA32" s="655"/>
      <c r="DB32" s="655"/>
      <c r="DC32" s="659"/>
      <c r="DD32" s="630">
        <v>2372</v>
      </c>
      <c r="DE32" s="622"/>
      <c r="DF32" s="622"/>
      <c r="DG32" s="622"/>
      <c r="DH32" s="622"/>
      <c r="DI32" s="622"/>
      <c r="DJ32" s="622"/>
      <c r="DK32" s="623"/>
      <c r="DL32" s="630">
        <v>2372</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317</v>
      </c>
      <c r="C33" s="619"/>
      <c r="D33" s="619"/>
      <c r="E33" s="619"/>
      <c r="F33" s="619"/>
      <c r="G33" s="619"/>
      <c r="H33" s="619"/>
      <c r="I33" s="619"/>
      <c r="J33" s="619"/>
      <c r="K33" s="619"/>
      <c r="L33" s="619"/>
      <c r="M33" s="619"/>
      <c r="N33" s="619"/>
      <c r="O33" s="619"/>
      <c r="P33" s="619"/>
      <c r="Q33" s="620"/>
      <c r="R33" s="621">
        <v>2517790</v>
      </c>
      <c r="S33" s="622"/>
      <c r="T33" s="622"/>
      <c r="U33" s="622"/>
      <c r="V33" s="622"/>
      <c r="W33" s="622"/>
      <c r="X33" s="622"/>
      <c r="Y33" s="623"/>
      <c r="Z33" s="624">
        <v>2</v>
      </c>
      <c r="AA33" s="624"/>
      <c r="AB33" s="624"/>
      <c r="AC33" s="624"/>
      <c r="AD33" s="625" t="s">
        <v>244</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318</v>
      </c>
      <c r="CE33" s="637"/>
      <c r="CF33" s="637"/>
      <c r="CG33" s="637"/>
      <c r="CH33" s="637"/>
      <c r="CI33" s="637"/>
      <c r="CJ33" s="637"/>
      <c r="CK33" s="637"/>
      <c r="CL33" s="637"/>
      <c r="CM33" s="637"/>
      <c r="CN33" s="637"/>
      <c r="CO33" s="637"/>
      <c r="CP33" s="637"/>
      <c r="CQ33" s="638"/>
      <c r="CR33" s="621">
        <v>42538062</v>
      </c>
      <c r="CS33" s="657"/>
      <c r="CT33" s="657"/>
      <c r="CU33" s="657"/>
      <c r="CV33" s="657"/>
      <c r="CW33" s="657"/>
      <c r="CX33" s="657"/>
      <c r="CY33" s="658"/>
      <c r="CZ33" s="626">
        <v>34</v>
      </c>
      <c r="DA33" s="655"/>
      <c r="DB33" s="655"/>
      <c r="DC33" s="659"/>
      <c r="DD33" s="630">
        <v>31252027</v>
      </c>
      <c r="DE33" s="657"/>
      <c r="DF33" s="657"/>
      <c r="DG33" s="657"/>
      <c r="DH33" s="657"/>
      <c r="DI33" s="657"/>
      <c r="DJ33" s="657"/>
      <c r="DK33" s="658"/>
      <c r="DL33" s="630">
        <v>23709818</v>
      </c>
      <c r="DM33" s="657"/>
      <c r="DN33" s="657"/>
      <c r="DO33" s="657"/>
      <c r="DP33" s="657"/>
      <c r="DQ33" s="657"/>
      <c r="DR33" s="657"/>
      <c r="DS33" s="657"/>
      <c r="DT33" s="657"/>
      <c r="DU33" s="657"/>
      <c r="DV33" s="658"/>
      <c r="DW33" s="626">
        <v>34.700000000000003</v>
      </c>
      <c r="DX33" s="655"/>
      <c r="DY33" s="655"/>
      <c r="DZ33" s="655"/>
      <c r="EA33" s="655"/>
      <c r="EB33" s="655"/>
      <c r="EC33" s="656"/>
    </row>
    <row r="34" spans="2:133" ht="11.25" customHeight="1">
      <c r="B34" s="618" t="s">
        <v>319</v>
      </c>
      <c r="C34" s="619"/>
      <c r="D34" s="619"/>
      <c r="E34" s="619"/>
      <c r="F34" s="619"/>
      <c r="G34" s="619"/>
      <c r="H34" s="619"/>
      <c r="I34" s="619"/>
      <c r="J34" s="619"/>
      <c r="K34" s="619"/>
      <c r="L34" s="619"/>
      <c r="M34" s="619"/>
      <c r="N34" s="619"/>
      <c r="O34" s="619"/>
      <c r="P34" s="619"/>
      <c r="Q34" s="620"/>
      <c r="R34" s="621">
        <v>6008339</v>
      </c>
      <c r="S34" s="622"/>
      <c r="T34" s="622"/>
      <c r="U34" s="622"/>
      <c r="V34" s="622"/>
      <c r="W34" s="622"/>
      <c r="X34" s="622"/>
      <c r="Y34" s="623"/>
      <c r="Z34" s="624">
        <v>4.7</v>
      </c>
      <c r="AA34" s="624"/>
      <c r="AB34" s="624"/>
      <c r="AC34" s="624"/>
      <c r="AD34" s="625">
        <v>438551</v>
      </c>
      <c r="AE34" s="625"/>
      <c r="AF34" s="625"/>
      <c r="AG34" s="625"/>
      <c r="AH34" s="625"/>
      <c r="AI34" s="625"/>
      <c r="AJ34" s="625"/>
      <c r="AK34" s="625"/>
      <c r="AL34" s="626">
        <v>0.7</v>
      </c>
      <c r="AM34" s="627"/>
      <c r="AN34" s="627"/>
      <c r="AO34" s="628"/>
      <c r="AP34" s="214"/>
      <c r="AQ34" s="600" t="s">
        <v>320</v>
      </c>
      <c r="AR34" s="601"/>
      <c r="AS34" s="601"/>
      <c r="AT34" s="601"/>
      <c r="AU34" s="601"/>
      <c r="AV34" s="601"/>
      <c r="AW34" s="601"/>
      <c r="AX34" s="601"/>
      <c r="AY34" s="601"/>
      <c r="AZ34" s="601"/>
      <c r="BA34" s="601"/>
      <c r="BB34" s="601"/>
      <c r="BC34" s="601"/>
      <c r="BD34" s="601"/>
      <c r="BE34" s="601"/>
      <c r="BF34" s="602"/>
      <c r="BG34" s="600" t="s">
        <v>321</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322</v>
      </c>
      <c r="CE34" s="637"/>
      <c r="CF34" s="637"/>
      <c r="CG34" s="637"/>
      <c r="CH34" s="637"/>
      <c r="CI34" s="637"/>
      <c r="CJ34" s="637"/>
      <c r="CK34" s="637"/>
      <c r="CL34" s="637"/>
      <c r="CM34" s="637"/>
      <c r="CN34" s="637"/>
      <c r="CO34" s="637"/>
      <c r="CP34" s="637"/>
      <c r="CQ34" s="638"/>
      <c r="CR34" s="621">
        <v>14513425</v>
      </c>
      <c r="CS34" s="622"/>
      <c r="CT34" s="622"/>
      <c r="CU34" s="622"/>
      <c r="CV34" s="622"/>
      <c r="CW34" s="622"/>
      <c r="CX34" s="622"/>
      <c r="CY34" s="623"/>
      <c r="CZ34" s="626">
        <v>11.6</v>
      </c>
      <c r="DA34" s="655"/>
      <c r="DB34" s="655"/>
      <c r="DC34" s="659"/>
      <c r="DD34" s="630">
        <v>9912130</v>
      </c>
      <c r="DE34" s="622"/>
      <c r="DF34" s="622"/>
      <c r="DG34" s="622"/>
      <c r="DH34" s="622"/>
      <c r="DI34" s="622"/>
      <c r="DJ34" s="622"/>
      <c r="DK34" s="623"/>
      <c r="DL34" s="630">
        <v>8415950</v>
      </c>
      <c r="DM34" s="622"/>
      <c r="DN34" s="622"/>
      <c r="DO34" s="622"/>
      <c r="DP34" s="622"/>
      <c r="DQ34" s="622"/>
      <c r="DR34" s="622"/>
      <c r="DS34" s="622"/>
      <c r="DT34" s="622"/>
      <c r="DU34" s="622"/>
      <c r="DV34" s="623"/>
      <c r="DW34" s="626">
        <v>12.3</v>
      </c>
      <c r="DX34" s="655"/>
      <c r="DY34" s="655"/>
      <c r="DZ34" s="655"/>
      <c r="EA34" s="655"/>
      <c r="EB34" s="655"/>
      <c r="EC34" s="656"/>
    </row>
    <row r="35" spans="2:133" ht="11.25" customHeight="1">
      <c r="B35" s="618" t="s">
        <v>323</v>
      </c>
      <c r="C35" s="619"/>
      <c r="D35" s="619"/>
      <c r="E35" s="619"/>
      <c r="F35" s="619"/>
      <c r="G35" s="619"/>
      <c r="H35" s="619"/>
      <c r="I35" s="619"/>
      <c r="J35" s="619"/>
      <c r="K35" s="619"/>
      <c r="L35" s="619"/>
      <c r="M35" s="619"/>
      <c r="N35" s="619"/>
      <c r="O35" s="619"/>
      <c r="P35" s="619"/>
      <c r="Q35" s="620"/>
      <c r="R35" s="621">
        <v>15625326</v>
      </c>
      <c r="S35" s="622"/>
      <c r="T35" s="622"/>
      <c r="U35" s="622"/>
      <c r="V35" s="622"/>
      <c r="W35" s="622"/>
      <c r="X35" s="622"/>
      <c r="Y35" s="623"/>
      <c r="Z35" s="624">
        <v>12.2</v>
      </c>
      <c r="AA35" s="624"/>
      <c r="AB35" s="624"/>
      <c r="AC35" s="624"/>
      <c r="AD35" s="625" t="s">
        <v>236</v>
      </c>
      <c r="AE35" s="625"/>
      <c r="AF35" s="625"/>
      <c r="AG35" s="625"/>
      <c r="AH35" s="625"/>
      <c r="AI35" s="625"/>
      <c r="AJ35" s="625"/>
      <c r="AK35" s="625"/>
      <c r="AL35" s="626" t="s">
        <v>123</v>
      </c>
      <c r="AM35" s="627"/>
      <c r="AN35" s="627"/>
      <c r="AO35" s="628"/>
      <c r="AP35" s="214"/>
      <c r="AQ35" s="694" t="s">
        <v>324</v>
      </c>
      <c r="AR35" s="695"/>
      <c r="AS35" s="695"/>
      <c r="AT35" s="695"/>
      <c r="AU35" s="695"/>
      <c r="AV35" s="695"/>
      <c r="AW35" s="695"/>
      <c r="AX35" s="695"/>
      <c r="AY35" s="696"/>
      <c r="AZ35" s="610">
        <v>16536033</v>
      </c>
      <c r="BA35" s="611"/>
      <c r="BB35" s="611"/>
      <c r="BC35" s="611"/>
      <c r="BD35" s="611"/>
      <c r="BE35" s="611"/>
      <c r="BF35" s="697"/>
      <c r="BG35" s="632" t="s">
        <v>325</v>
      </c>
      <c r="BH35" s="633"/>
      <c r="BI35" s="633"/>
      <c r="BJ35" s="633"/>
      <c r="BK35" s="633"/>
      <c r="BL35" s="633"/>
      <c r="BM35" s="633"/>
      <c r="BN35" s="633"/>
      <c r="BO35" s="633"/>
      <c r="BP35" s="633"/>
      <c r="BQ35" s="633"/>
      <c r="BR35" s="633"/>
      <c r="BS35" s="633"/>
      <c r="BT35" s="633"/>
      <c r="BU35" s="634"/>
      <c r="BV35" s="610">
        <v>1948333</v>
      </c>
      <c r="BW35" s="611"/>
      <c r="BX35" s="611"/>
      <c r="BY35" s="611"/>
      <c r="BZ35" s="611"/>
      <c r="CA35" s="611"/>
      <c r="CB35" s="697"/>
      <c r="CD35" s="636" t="s">
        <v>326</v>
      </c>
      <c r="CE35" s="637"/>
      <c r="CF35" s="637"/>
      <c r="CG35" s="637"/>
      <c r="CH35" s="637"/>
      <c r="CI35" s="637"/>
      <c r="CJ35" s="637"/>
      <c r="CK35" s="637"/>
      <c r="CL35" s="637"/>
      <c r="CM35" s="637"/>
      <c r="CN35" s="637"/>
      <c r="CO35" s="637"/>
      <c r="CP35" s="637"/>
      <c r="CQ35" s="638"/>
      <c r="CR35" s="621">
        <v>1278469</v>
      </c>
      <c r="CS35" s="657"/>
      <c r="CT35" s="657"/>
      <c r="CU35" s="657"/>
      <c r="CV35" s="657"/>
      <c r="CW35" s="657"/>
      <c r="CX35" s="657"/>
      <c r="CY35" s="658"/>
      <c r="CZ35" s="626">
        <v>1</v>
      </c>
      <c r="DA35" s="655"/>
      <c r="DB35" s="655"/>
      <c r="DC35" s="659"/>
      <c r="DD35" s="630">
        <v>1043137</v>
      </c>
      <c r="DE35" s="657"/>
      <c r="DF35" s="657"/>
      <c r="DG35" s="657"/>
      <c r="DH35" s="657"/>
      <c r="DI35" s="657"/>
      <c r="DJ35" s="657"/>
      <c r="DK35" s="658"/>
      <c r="DL35" s="630">
        <v>1043137</v>
      </c>
      <c r="DM35" s="657"/>
      <c r="DN35" s="657"/>
      <c r="DO35" s="657"/>
      <c r="DP35" s="657"/>
      <c r="DQ35" s="657"/>
      <c r="DR35" s="657"/>
      <c r="DS35" s="657"/>
      <c r="DT35" s="657"/>
      <c r="DU35" s="657"/>
      <c r="DV35" s="658"/>
      <c r="DW35" s="626">
        <v>1.5</v>
      </c>
      <c r="DX35" s="655"/>
      <c r="DY35" s="655"/>
      <c r="DZ35" s="655"/>
      <c r="EA35" s="655"/>
      <c r="EB35" s="655"/>
      <c r="EC35" s="656"/>
    </row>
    <row r="36" spans="2:133" ht="11.25" customHeight="1">
      <c r="B36" s="618" t="s">
        <v>327</v>
      </c>
      <c r="C36" s="619"/>
      <c r="D36" s="619"/>
      <c r="E36" s="619"/>
      <c r="F36" s="619"/>
      <c r="G36" s="619"/>
      <c r="H36" s="619"/>
      <c r="I36" s="619"/>
      <c r="J36" s="619"/>
      <c r="K36" s="619"/>
      <c r="L36" s="619"/>
      <c r="M36" s="619"/>
      <c r="N36" s="619"/>
      <c r="O36" s="619"/>
      <c r="P36" s="619"/>
      <c r="Q36" s="620"/>
      <c r="R36" s="621" t="s">
        <v>236</v>
      </c>
      <c r="S36" s="622"/>
      <c r="T36" s="622"/>
      <c r="U36" s="622"/>
      <c r="V36" s="622"/>
      <c r="W36" s="622"/>
      <c r="X36" s="622"/>
      <c r="Y36" s="623"/>
      <c r="Z36" s="624" t="s">
        <v>236</v>
      </c>
      <c r="AA36" s="624"/>
      <c r="AB36" s="624"/>
      <c r="AC36" s="624"/>
      <c r="AD36" s="625" t="s">
        <v>123</v>
      </c>
      <c r="AE36" s="625"/>
      <c r="AF36" s="625"/>
      <c r="AG36" s="625"/>
      <c r="AH36" s="625"/>
      <c r="AI36" s="625"/>
      <c r="AJ36" s="625"/>
      <c r="AK36" s="625"/>
      <c r="AL36" s="626" t="s">
        <v>236</v>
      </c>
      <c r="AM36" s="627"/>
      <c r="AN36" s="627"/>
      <c r="AO36" s="628"/>
      <c r="AQ36" s="698" t="s">
        <v>328</v>
      </c>
      <c r="AR36" s="699"/>
      <c r="AS36" s="699"/>
      <c r="AT36" s="699"/>
      <c r="AU36" s="699"/>
      <c r="AV36" s="699"/>
      <c r="AW36" s="699"/>
      <c r="AX36" s="699"/>
      <c r="AY36" s="700"/>
      <c r="AZ36" s="621">
        <v>3291000</v>
      </c>
      <c r="BA36" s="622"/>
      <c r="BB36" s="622"/>
      <c r="BC36" s="622"/>
      <c r="BD36" s="657"/>
      <c r="BE36" s="657"/>
      <c r="BF36" s="680"/>
      <c r="BG36" s="636" t="s">
        <v>329</v>
      </c>
      <c r="BH36" s="637"/>
      <c r="BI36" s="637"/>
      <c r="BJ36" s="637"/>
      <c r="BK36" s="637"/>
      <c r="BL36" s="637"/>
      <c r="BM36" s="637"/>
      <c r="BN36" s="637"/>
      <c r="BO36" s="637"/>
      <c r="BP36" s="637"/>
      <c r="BQ36" s="637"/>
      <c r="BR36" s="637"/>
      <c r="BS36" s="637"/>
      <c r="BT36" s="637"/>
      <c r="BU36" s="638"/>
      <c r="BV36" s="621">
        <v>1067052</v>
      </c>
      <c r="BW36" s="622"/>
      <c r="BX36" s="622"/>
      <c r="BY36" s="622"/>
      <c r="BZ36" s="622"/>
      <c r="CA36" s="622"/>
      <c r="CB36" s="631"/>
      <c r="CD36" s="636" t="s">
        <v>330</v>
      </c>
      <c r="CE36" s="637"/>
      <c r="CF36" s="637"/>
      <c r="CG36" s="637"/>
      <c r="CH36" s="637"/>
      <c r="CI36" s="637"/>
      <c r="CJ36" s="637"/>
      <c r="CK36" s="637"/>
      <c r="CL36" s="637"/>
      <c r="CM36" s="637"/>
      <c r="CN36" s="637"/>
      <c r="CO36" s="637"/>
      <c r="CP36" s="637"/>
      <c r="CQ36" s="638"/>
      <c r="CR36" s="621">
        <v>8091334</v>
      </c>
      <c r="CS36" s="622"/>
      <c r="CT36" s="622"/>
      <c r="CU36" s="622"/>
      <c r="CV36" s="622"/>
      <c r="CW36" s="622"/>
      <c r="CX36" s="622"/>
      <c r="CY36" s="623"/>
      <c r="CZ36" s="626">
        <v>6.5</v>
      </c>
      <c r="DA36" s="655"/>
      <c r="DB36" s="655"/>
      <c r="DC36" s="659"/>
      <c r="DD36" s="630">
        <v>6886114</v>
      </c>
      <c r="DE36" s="622"/>
      <c r="DF36" s="622"/>
      <c r="DG36" s="622"/>
      <c r="DH36" s="622"/>
      <c r="DI36" s="622"/>
      <c r="DJ36" s="622"/>
      <c r="DK36" s="623"/>
      <c r="DL36" s="630">
        <v>4300010</v>
      </c>
      <c r="DM36" s="622"/>
      <c r="DN36" s="622"/>
      <c r="DO36" s="622"/>
      <c r="DP36" s="622"/>
      <c r="DQ36" s="622"/>
      <c r="DR36" s="622"/>
      <c r="DS36" s="622"/>
      <c r="DT36" s="622"/>
      <c r="DU36" s="622"/>
      <c r="DV36" s="623"/>
      <c r="DW36" s="626">
        <v>6.3</v>
      </c>
      <c r="DX36" s="655"/>
      <c r="DY36" s="655"/>
      <c r="DZ36" s="655"/>
      <c r="EA36" s="655"/>
      <c r="EB36" s="655"/>
      <c r="EC36" s="656"/>
    </row>
    <row r="37" spans="2:133" ht="11.25" customHeight="1">
      <c r="B37" s="618" t="s">
        <v>331</v>
      </c>
      <c r="C37" s="619"/>
      <c r="D37" s="619"/>
      <c r="E37" s="619"/>
      <c r="F37" s="619"/>
      <c r="G37" s="619"/>
      <c r="H37" s="619"/>
      <c r="I37" s="619"/>
      <c r="J37" s="619"/>
      <c r="K37" s="619"/>
      <c r="L37" s="619"/>
      <c r="M37" s="619"/>
      <c r="N37" s="619"/>
      <c r="O37" s="619"/>
      <c r="P37" s="619"/>
      <c r="Q37" s="620"/>
      <c r="R37" s="621">
        <v>4516226</v>
      </c>
      <c r="S37" s="622"/>
      <c r="T37" s="622"/>
      <c r="U37" s="622"/>
      <c r="V37" s="622"/>
      <c r="W37" s="622"/>
      <c r="X37" s="622"/>
      <c r="Y37" s="623"/>
      <c r="Z37" s="624">
        <v>3.5</v>
      </c>
      <c r="AA37" s="624"/>
      <c r="AB37" s="624"/>
      <c r="AC37" s="624"/>
      <c r="AD37" s="625" t="s">
        <v>123</v>
      </c>
      <c r="AE37" s="625"/>
      <c r="AF37" s="625"/>
      <c r="AG37" s="625"/>
      <c r="AH37" s="625"/>
      <c r="AI37" s="625"/>
      <c r="AJ37" s="625"/>
      <c r="AK37" s="625"/>
      <c r="AL37" s="626" t="s">
        <v>236</v>
      </c>
      <c r="AM37" s="627"/>
      <c r="AN37" s="627"/>
      <c r="AO37" s="628"/>
      <c r="AQ37" s="698" t="s">
        <v>332</v>
      </c>
      <c r="AR37" s="699"/>
      <c r="AS37" s="699"/>
      <c r="AT37" s="699"/>
      <c r="AU37" s="699"/>
      <c r="AV37" s="699"/>
      <c r="AW37" s="699"/>
      <c r="AX37" s="699"/>
      <c r="AY37" s="700"/>
      <c r="AZ37" s="621">
        <v>346288</v>
      </c>
      <c r="BA37" s="622"/>
      <c r="BB37" s="622"/>
      <c r="BC37" s="622"/>
      <c r="BD37" s="657"/>
      <c r="BE37" s="657"/>
      <c r="BF37" s="680"/>
      <c r="BG37" s="636" t="s">
        <v>333</v>
      </c>
      <c r="BH37" s="637"/>
      <c r="BI37" s="637"/>
      <c r="BJ37" s="637"/>
      <c r="BK37" s="637"/>
      <c r="BL37" s="637"/>
      <c r="BM37" s="637"/>
      <c r="BN37" s="637"/>
      <c r="BO37" s="637"/>
      <c r="BP37" s="637"/>
      <c r="BQ37" s="637"/>
      <c r="BR37" s="637"/>
      <c r="BS37" s="637"/>
      <c r="BT37" s="637"/>
      <c r="BU37" s="638"/>
      <c r="BV37" s="621">
        <v>38477</v>
      </c>
      <c r="BW37" s="622"/>
      <c r="BX37" s="622"/>
      <c r="BY37" s="622"/>
      <c r="BZ37" s="622"/>
      <c r="CA37" s="622"/>
      <c r="CB37" s="631"/>
      <c r="CD37" s="636" t="s">
        <v>334</v>
      </c>
      <c r="CE37" s="637"/>
      <c r="CF37" s="637"/>
      <c r="CG37" s="637"/>
      <c r="CH37" s="637"/>
      <c r="CI37" s="637"/>
      <c r="CJ37" s="637"/>
      <c r="CK37" s="637"/>
      <c r="CL37" s="637"/>
      <c r="CM37" s="637"/>
      <c r="CN37" s="637"/>
      <c r="CO37" s="637"/>
      <c r="CP37" s="637"/>
      <c r="CQ37" s="638"/>
      <c r="CR37" s="621">
        <v>14822</v>
      </c>
      <c r="CS37" s="657"/>
      <c r="CT37" s="657"/>
      <c r="CU37" s="657"/>
      <c r="CV37" s="657"/>
      <c r="CW37" s="657"/>
      <c r="CX37" s="657"/>
      <c r="CY37" s="658"/>
      <c r="CZ37" s="626">
        <v>0</v>
      </c>
      <c r="DA37" s="655"/>
      <c r="DB37" s="655"/>
      <c r="DC37" s="659"/>
      <c r="DD37" s="630">
        <v>14822</v>
      </c>
      <c r="DE37" s="657"/>
      <c r="DF37" s="657"/>
      <c r="DG37" s="657"/>
      <c r="DH37" s="657"/>
      <c r="DI37" s="657"/>
      <c r="DJ37" s="657"/>
      <c r="DK37" s="658"/>
      <c r="DL37" s="630">
        <v>14017</v>
      </c>
      <c r="DM37" s="657"/>
      <c r="DN37" s="657"/>
      <c r="DO37" s="657"/>
      <c r="DP37" s="657"/>
      <c r="DQ37" s="657"/>
      <c r="DR37" s="657"/>
      <c r="DS37" s="657"/>
      <c r="DT37" s="657"/>
      <c r="DU37" s="657"/>
      <c r="DV37" s="658"/>
      <c r="DW37" s="626">
        <v>0</v>
      </c>
      <c r="DX37" s="655"/>
      <c r="DY37" s="655"/>
      <c r="DZ37" s="655"/>
      <c r="EA37" s="655"/>
      <c r="EB37" s="655"/>
      <c r="EC37" s="656"/>
    </row>
    <row r="38" spans="2:133" ht="11.25" customHeight="1">
      <c r="B38" s="666" t="s">
        <v>335</v>
      </c>
      <c r="C38" s="667"/>
      <c r="D38" s="667"/>
      <c r="E38" s="667"/>
      <c r="F38" s="667"/>
      <c r="G38" s="667"/>
      <c r="H38" s="667"/>
      <c r="I38" s="667"/>
      <c r="J38" s="667"/>
      <c r="K38" s="667"/>
      <c r="L38" s="667"/>
      <c r="M38" s="667"/>
      <c r="N38" s="667"/>
      <c r="O38" s="667"/>
      <c r="P38" s="667"/>
      <c r="Q38" s="668"/>
      <c r="R38" s="701">
        <v>127625998</v>
      </c>
      <c r="S38" s="702"/>
      <c r="T38" s="702"/>
      <c r="U38" s="702"/>
      <c r="V38" s="702"/>
      <c r="W38" s="702"/>
      <c r="X38" s="702"/>
      <c r="Y38" s="703"/>
      <c r="Z38" s="704">
        <v>100</v>
      </c>
      <c r="AA38" s="704"/>
      <c r="AB38" s="704"/>
      <c r="AC38" s="704"/>
      <c r="AD38" s="705">
        <v>63828073</v>
      </c>
      <c r="AE38" s="705"/>
      <c r="AF38" s="705"/>
      <c r="AG38" s="705"/>
      <c r="AH38" s="705"/>
      <c r="AI38" s="705"/>
      <c r="AJ38" s="705"/>
      <c r="AK38" s="705"/>
      <c r="AL38" s="706">
        <v>100</v>
      </c>
      <c r="AM38" s="692"/>
      <c r="AN38" s="692"/>
      <c r="AO38" s="707"/>
      <c r="AQ38" s="698" t="s">
        <v>336</v>
      </c>
      <c r="AR38" s="699"/>
      <c r="AS38" s="699"/>
      <c r="AT38" s="699"/>
      <c r="AU38" s="699"/>
      <c r="AV38" s="699"/>
      <c r="AW38" s="699"/>
      <c r="AX38" s="699"/>
      <c r="AY38" s="700"/>
      <c r="AZ38" s="621">
        <v>280045</v>
      </c>
      <c r="BA38" s="622"/>
      <c r="BB38" s="622"/>
      <c r="BC38" s="622"/>
      <c r="BD38" s="657"/>
      <c r="BE38" s="657"/>
      <c r="BF38" s="680"/>
      <c r="BG38" s="636" t="s">
        <v>337</v>
      </c>
      <c r="BH38" s="637"/>
      <c r="BI38" s="637"/>
      <c r="BJ38" s="637"/>
      <c r="BK38" s="637"/>
      <c r="BL38" s="637"/>
      <c r="BM38" s="637"/>
      <c r="BN38" s="637"/>
      <c r="BO38" s="637"/>
      <c r="BP38" s="637"/>
      <c r="BQ38" s="637"/>
      <c r="BR38" s="637"/>
      <c r="BS38" s="637"/>
      <c r="BT38" s="637"/>
      <c r="BU38" s="638"/>
      <c r="BV38" s="621">
        <v>58074</v>
      </c>
      <c r="BW38" s="622"/>
      <c r="BX38" s="622"/>
      <c r="BY38" s="622"/>
      <c r="BZ38" s="622"/>
      <c r="CA38" s="622"/>
      <c r="CB38" s="631"/>
      <c r="CD38" s="636" t="s">
        <v>338</v>
      </c>
      <c r="CE38" s="637"/>
      <c r="CF38" s="637"/>
      <c r="CG38" s="637"/>
      <c r="CH38" s="637"/>
      <c r="CI38" s="637"/>
      <c r="CJ38" s="637"/>
      <c r="CK38" s="637"/>
      <c r="CL38" s="637"/>
      <c r="CM38" s="637"/>
      <c r="CN38" s="637"/>
      <c r="CO38" s="637"/>
      <c r="CP38" s="637"/>
      <c r="CQ38" s="638"/>
      <c r="CR38" s="621">
        <v>13088807</v>
      </c>
      <c r="CS38" s="622"/>
      <c r="CT38" s="622"/>
      <c r="CU38" s="622"/>
      <c r="CV38" s="622"/>
      <c r="CW38" s="622"/>
      <c r="CX38" s="622"/>
      <c r="CY38" s="623"/>
      <c r="CZ38" s="626">
        <v>10.5</v>
      </c>
      <c r="DA38" s="655"/>
      <c r="DB38" s="655"/>
      <c r="DC38" s="659"/>
      <c r="DD38" s="630">
        <v>10775269</v>
      </c>
      <c r="DE38" s="622"/>
      <c r="DF38" s="622"/>
      <c r="DG38" s="622"/>
      <c r="DH38" s="622"/>
      <c r="DI38" s="622"/>
      <c r="DJ38" s="622"/>
      <c r="DK38" s="623"/>
      <c r="DL38" s="630">
        <v>9615352</v>
      </c>
      <c r="DM38" s="622"/>
      <c r="DN38" s="622"/>
      <c r="DO38" s="622"/>
      <c r="DP38" s="622"/>
      <c r="DQ38" s="622"/>
      <c r="DR38" s="622"/>
      <c r="DS38" s="622"/>
      <c r="DT38" s="622"/>
      <c r="DU38" s="622"/>
      <c r="DV38" s="623"/>
      <c r="DW38" s="626">
        <v>14.1</v>
      </c>
      <c r="DX38" s="655"/>
      <c r="DY38" s="655"/>
      <c r="DZ38" s="655"/>
      <c r="EA38" s="655"/>
      <c r="EB38" s="655"/>
      <c r="EC38" s="656"/>
    </row>
    <row r="39" spans="2:133" ht="11.25" customHeight="1">
      <c r="AQ39" s="698" t="s">
        <v>339</v>
      </c>
      <c r="AR39" s="699"/>
      <c r="AS39" s="699"/>
      <c r="AT39" s="699"/>
      <c r="AU39" s="699"/>
      <c r="AV39" s="699"/>
      <c r="AW39" s="699"/>
      <c r="AX39" s="699"/>
      <c r="AY39" s="700"/>
      <c r="AZ39" s="621">
        <v>272448</v>
      </c>
      <c r="BA39" s="622"/>
      <c r="BB39" s="622"/>
      <c r="BC39" s="622"/>
      <c r="BD39" s="657"/>
      <c r="BE39" s="657"/>
      <c r="BF39" s="680"/>
      <c r="BG39" s="712" t="s">
        <v>340</v>
      </c>
      <c r="BH39" s="713"/>
      <c r="BI39" s="713"/>
      <c r="BJ39" s="713"/>
      <c r="BK39" s="713"/>
      <c r="BL39" s="215"/>
      <c r="BM39" s="637" t="s">
        <v>341</v>
      </c>
      <c r="BN39" s="637"/>
      <c r="BO39" s="637"/>
      <c r="BP39" s="637"/>
      <c r="BQ39" s="637"/>
      <c r="BR39" s="637"/>
      <c r="BS39" s="637"/>
      <c r="BT39" s="637"/>
      <c r="BU39" s="638"/>
      <c r="BV39" s="621">
        <v>101</v>
      </c>
      <c r="BW39" s="622"/>
      <c r="BX39" s="622"/>
      <c r="BY39" s="622"/>
      <c r="BZ39" s="622"/>
      <c r="CA39" s="622"/>
      <c r="CB39" s="631"/>
      <c r="CD39" s="636" t="s">
        <v>342</v>
      </c>
      <c r="CE39" s="637"/>
      <c r="CF39" s="637"/>
      <c r="CG39" s="637"/>
      <c r="CH39" s="637"/>
      <c r="CI39" s="637"/>
      <c r="CJ39" s="637"/>
      <c r="CK39" s="637"/>
      <c r="CL39" s="637"/>
      <c r="CM39" s="637"/>
      <c r="CN39" s="637"/>
      <c r="CO39" s="637"/>
      <c r="CP39" s="637"/>
      <c r="CQ39" s="638"/>
      <c r="CR39" s="621">
        <v>2289743</v>
      </c>
      <c r="CS39" s="657"/>
      <c r="CT39" s="657"/>
      <c r="CU39" s="657"/>
      <c r="CV39" s="657"/>
      <c r="CW39" s="657"/>
      <c r="CX39" s="657"/>
      <c r="CY39" s="658"/>
      <c r="CZ39" s="626">
        <v>1.8</v>
      </c>
      <c r="DA39" s="655"/>
      <c r="DB39" s="655"/>
      <c r="DC39" s="659"/>
      <c r="DD39" s="630">
        <v>2278111</v>
      </c>
      <c r="DE39" s="657"/>
      <c r="DF39" s="657"/>
      <c r="DG39" s="657"/>
      <c r="DH39" s="657"/>
      <c r="DI39" s="657"/>
      <c r="DJ39" s="657"/>
      <c r="DK39" s="658"/>
      <c r="DL39" s="630" t="s">
        <v>123</v>
      </c>
      <c r="DM39" s="657"/>
      <c r="DN39" s="657"/>
      <c r="DO39" s="657"/>
      <c r="DP39" s="657"/>
      <c r="DQ39" s="657"/>
      <c r="DR39" s="657"/>
      <c r="DS39" s="657"/>
      <c r="DT39" s="657"/>
      <c r="DU39" s="657"/>
      <c r="DV39" s="658"/>
      <c r="DW39" s="626" t="s">
        <v>131</v>
      </c>
      <c r="DX39" s="655"/>
      <c r="DY39" s="655"/>
      <c r="DZ39" s="655"/>
      <c r="EA39" s="655"/>
      <c r="EB39" s="655"/>
      <c r="EC39" s="656"/>
    </row>
    <row r="40" spans="2:133" ht="11.25" customHeight="1">
      <c r="AQ40" s="698" t="s">
        <v>343</v>
      </c>
      <c r="AR40" s="699"/>
      <c r="AS40" s="699"/>
      <c r="AT40" s="699"/>
      <c r="AU40" s="699"/>
      <c r="AV40" s="699"/>
      <c r="AW40" s="699"/>
      <c r="AX40" s="699"/>
      <c r="AY40" s="700"/>
      <c r="AZ40" s="621">
        <v>3166726</v>
      </c>
      <c r="BA40" s="622"/>
      <c r="BB40" s="622"/>
      <c r="BC40" s="622"/>
      <c r="BD40" s="657"/>
      <c r="BE40" s="657"/>
      <c r="BF40" s="680"/>
      <c r="BG40" s="712"/>
      <c r="BH40" s="713"/>
      <c r="BI40" s="713"/>
      <c r="BJ40" s="713"/>
      <c r="BK40" s="713"/>
      <c r="BL40" s="215"/>
      <c r="BM40" s="637" t="s">
        <v>344</v>
      </c>
      <c r="BN40" s="637"/>
      <c r="BO40" s="637"/>
      <c r="BP40" s="637"/>
      <c r="BQ40" s="637"/>
      <c r="BR40" s="637"/>
      <c r="BS40" s="637"/>
      <c r="BT40" s="637"/>
      <c r="BU40" s="638"/>
      <c r="BV40" s="621">
        <v>120</v>
      </c>
      <c r="BW40" s="622"/>
      <c r="BX40" s="622"/>
      <c r="BY40" s="622"/>
      <c r="BZ40" s="622"/>
      <c r="CA40" s="622"/>
      <c r="CB40" s="631"/>
      <c r="CD40" s="636" t="s">
        <v>345</v>
      </c>
      <c r="CE40" s="637"/>
      <c r="CF40" s="637"/>
      <c r="CG40" s="637"/>
      <c r="CH40" s="637"/>
      <c r="CI40" s="637"/>
      <c r="CJ40" s="637"/>
      <c r="CK40" s="637"/>
      <c r="CL40" s="637"/>
      <c r="CM40" s="637"/>
      <c r="CN40" s="637"/>
      <c r="CO40" s="637"/>
      <c r="CP40" s="637"/>
      <c r="CQ40" s="638"/>
      <c r="CR40" s="621">
        <v>3276284</v>
      </c>
      <c r="CS40" s="622"/>
      <c r="CT40" s="622"/>
      <c r="CU40" s="622"/>
      <c r="CV40" s="622"/>
      <c r="CW40" s="622"/>
      <c r="CX40" s="622"/>
      <c r="CY40" s="623"/>
      <c r="CZ40" s="626">
        <v>2.6</v>
      </c>
      <c r="DA40" s="655"/>
      <c r="DB40" s="655"/>
      <c r="DC40" s="659"/>
      <c r="DD40" s="630">
        <v>357266</v>
      </c>
      <c r="DE40" s="622"/>
      <c r="DF40" s="622"/>
      <c r="DG40" s="622"/>
      <c r="DH40" s="622"/>
      <c r="DI40" s="622"/>
      <c r="DJ40" s="622"/>
      <c r="DK40" s="623"/>
      <c r="DL40" s="630">
        <v>335369</v>
      </c>
      <c r="DM40" s="622"/>
      <c r="DN40" s="622"/>
      <c r="DO40" s="622"/>
      <c r="DP40" s="622"/>
      <c r="DQ40" s="622"/>
      <c r="DR40" s="622"/>
      <c r="DS40" s="622"/>
      <c r="DT40" s="622"/>
      <c r="DU40" s="622"/>
      <c r="DV40" s="623"/>
      <c r="DW40" s="626">
        <v>0.5</v>
      </c>
      <c r="DX40" s="655"/>
      <c r="DY40" s="655"/>
      <c r="DZ40" s="655"/>
      <c r="EA40" s="655"/>
      <c r="EB40" s="655"/>
      <c r="EC40" s="656"/>
    </row>
    <row r="41" spans="2:133" ht="11.25" customHeight="1">
      <c r="AQ41" s="708" t="s">
        <v>346</v>
      </c>
      <c r="AR41" s="709"/>
      <c r="AS41" s="709"/>
      <c r="AT41" s="709"/>
      <c r="AU41" s="709"/>
      <c r="AV41" s="709"/>
      <c r="AW41" s="709"/>
      <c r="AX41" s="709"/>
      <c r="AY41" s="710"/>
      <c r="AZ41" s="701">
        <v>9179526</v>
      </c>
      <c r="BA41" s="702"/>
      <c r="BB41" s="702"/>
      <c r="BC41" s="702"/>
      <c r="BD41" s="691"/>
      <c r="BE41" s="691"/>
      <c r="BF41" s="693"/>
      <c r="BG41" s="714"/>
      <c r="BH41" s="715"/>
      <c r="BI41" s="715"/>
      <c r="BJ41" s="715"/>
      <c r="BK41" s="715"/>
      <c r="BL41" s="216"/>
      <c r="BM41" s="646" t="s">
        <v>347</v>
      </c>
      <c r="BN41" s="646"/>
      <c r="BO41" s="646"/>
      <c r="BP41" s="646"/>
      <c r="BQ41" s="646"/>
      <c r="BR41" s="646"/>
      <c r="BS41" s="646"/>
      <c r="BT41" s="646"/>
      <c r="BU41" s="647"/>
      <c r="BV41" s="701">
        <v>403</v>
      </c>
      <c r="BW41" s="702"/>
      <c r="BX41" s="702"/>
      <c r="BY41" s="702"/>
      <c r="BZ41" s="702"/>
      <c r="CA41" s="702"/>
      <c r="CB41" s="711"/>
      <c r="CD41" s="636" t="s">
        <v>348</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123</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350</v>
      </c>
      <c r="CE42" s="619"/>
      <c r="CF42" s="619"/>
      <c r="CG42" s="619"/>
      <c r="CH42" s="619"/>
      <c r="CI42" s="619"/>
      <c r="CJ42" s="619"/>
      <c r="CK42" s="619"/>
      <c r="CL42" s="619"/>
      <c r="CM42" s="619"/>
      <c r="CN42" s="619"/>
      <c r="CO42" s="619"/>
      <c r="CP42" s="619"/>
      <c r="CQ42" s="620"/>
      <c r="CR42" s="621">
        <v>17502438</v>
      </c>
      <c r="CS42" s="622"/>
      <c r="CT42" s="622"/>
      <c r="CU42" s="622"/>
      <c r="CV42" s="622"/>
      <c r="CW42" s="622"/>
      <c r="CX42" s="622"/>
      <c r="CY42" s="623"/>
      <c r="CZ42" s="626">
        <v>14</v>
      </c>
      <c r="DA42" s="627"/>
      <c r="DB42" s="627"/>
      <c r="DC42" s="722"/>
      <c r="DD42" s="630">
        <v>4568829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352</v>
      </c>
      <c r="CE43" s="619"/>
      <c r="CF43" s="619"/>
      <c r="CG43" s="619"/>
      <c r="CH43" s="619"/>
      <c r="CI43" s="619"/>
      <c r="CJ43" s="619"/>
      <c r="CK43" s="619"/>
      <c r="CL43" s="619"/>
      <c r="CM43" s="619"/>
      <c r="CN43" s="619"/>
      <c r="CO43" s="619"/>
      <c r="CP43" s="619"/>
      <c r="CQ43" s="620"/>
      <c r="CR43" s="621">
        <v>487487</v>
      </c>
      <c r="CS43" s="657"/>
      <c r="CT43" s="657"/>
      <c r="CU43" s="657"/>
      <c r="CV43" s="657"/>
      <c r="CW43" s="657"/>
      <c r="CX43" s="657"/>
      <c r="CY43" s="658"/>
      <c r="CZ43" s="626">
        <v>0.4</v>
      </c>
      <c r="DA43" s="655"/>
      <c r="DB43" s="655"/>
      <c r="DC43" s="659"/>
      <c r="DD43" s="630">
        <v>339301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353</v>
      </c>
      <c r="CD44" s="733" t="s">
        <v>304</v>
      </c>
      <c r="CE44" s="734"/>
      <c r="CF44" s="618" t="s">
        <v>354</v>
      </c>
      <c r="CG44" s="619"/>
      <c r="CH44" s="619"/>
      <c r="CI44" s="619"/>
      <c r="CJ44" s="619"/>
      <c r="CK44" s="619"/>
      <c r="CL44" s="619"/>
      <c r="CM44" s="619"/>
      <c r="CN44" s="619"/>
      <c r="CO44" s="619"/>
      <c r="CP44" s="619"/>
      <c r="CQ44" s="620"/>
      <c r="CR44" s="621">
        <v>17395543</v>
      </c>
      <c r="CS44" s="622"/>
      <c r="CT44" s="622"/>
      <c r="CU44" s="622"/>
      <c r="CV44" s="622"/>
      <c r="CW44" s="622"/>
      <c r="CX44" s="622"/>
      <c r="CY44" s="623"/>
      <c r="CZ44" s="626">
        <v>13.9</v>
      </c>
      <c r="DA44" s="627"/>
      <c r="DB44" s="627"/>
      <c r="DC44" s="722"/>
      <c r="DD44" s="630">
        <v>4566245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355</v>
      </c>
      <c r="CG45" s="619"/>
      <c r="CH45" s="619"/>
      <c r="CI45" s="619"/>
      <c r="CJ45" s="619"/>
      <c r="CK45" s="619"/>
      <c r="CL45" s="619"/>
      <c r="CM45" s="619"/>
      <c r="CN45" s="619"/>
      <c r="CO45" s="619"/>
      <c r="CP45" s="619"/>
      <c r="CQ45" s="620"/>
      <c r="CR45" s="621">
        <v>5525484</v>
      </c>
      <c r="CS45" s="657"/>
      <c r="CT45" s="657"/>
      <c r="CU45" s="657"/>
      <c r="CV45" s="657"/>
      <c r="CW45" s="657"/>
      <c r="CX45" s="657"/>
      <c r="CY45" s="658"/>
      <c r="CZ45" s="626">
        <v>4.4000000000000004</v>
      </c>
      <c r="DA45" s="655"/>
      <c r="DB45" s="655"/>
      <c r="DC45" s="659"/>
      <c r="DD45" s="630">
        <v>532777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356</v>
      </c>
      <c r="CG46" s="619"/>
      <c r="CH46" s="619"/>
      <c r="CI46" s="619"/>
      <c r="CJ46" s="619"/>
      <c r="CK46" s="619"/>
      <c r="CL46" s="619"/>
      <c r="CM46" s="619"/>
      <c r="CN46" s="619"/>
      <c r="CO46" s="619"/>
      <c r="CP46" s="619"/>
      <c r="CQ46" s="620"/>
      <c r="CR46" s="621">
        <v>9829615</v>
      </c>
      <c r="CS46" s="622"/>
      <c r="CT46" s="622"/>
      <c r="CU46" s="622"/>
      <c r="CV46" s="622"/>
      <c r="CW46" s="622"/>
      <c r="CX46" s="622"/>
      <c r="CY46" s="623"/>
      <c r="CZ46" s="626">
        <v>7.9</v>
      </c>
      <c r="DA46" s="627"/>
      <c r="DB46" s="627"/>
      <c r="DC46" s="722"/>
      <c r="DD46" s="630">
        <v>3856248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357</v>
      </c>
      <c r="CG47" s="619"/>
      <c r="CH47" s="619"/>
      <c r="CI47" s="619"/>
      <c r="CJ47" s="619"/>
      <c r="CK47" s="619"/>
      <c r="CL47" s="619"/>
      <c r="CM47" s="619"/>
      <c r="CN47" s="619"/>
      <c r="CO47" s="619"/>
      <c r="CP47" s="619"/>
      <c r="CQ47" s="620"/>
      <c r="CR47" s="621">
        <v>106895</v>
      </c>
      <c r="CS47" s="657"/>
      <c r="CT47" s="657"/>
      <c r="CU47" s="657"/>
      <c r="CV47" s="657"/>
      <c r="CW47" s="657"/>
      <c r="CX47" s="657"/>
      <c r="CY47" s="658"/>
      <c r="CZ47" s="626">
        <v>0.1</v>
      </c>
      <c r="DA47" s="655"/>
      <c r="DB47" s="655"/>
      <c r="DC47" s="659"/>
      <c r="DD47" s="630">
        <v>2584</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358</v>
      </c>
      <c r="CG48" s="619"/>
      <c r="CH48" s="619"/>
      <c r="CI48" s="619"/>
      <c r="CJ48" s="619"/>
      <c r="CK48" s="619"/>
      <c r="CL48" s="619"/>
      <c r="CM48" s="619"/>
      <c r="CN48" s="619"/>
      <c r="CO48" s="619"/>
      <c r="CP48" s="619"/>
      <c r="CQ48" s="620"/>
      <c r="CR48" s="621" t="s">
        <v>131</v>
      </c>
      <c r="CS48" s="622"/>
      <c r="CT48" s="622"/>
      <c r="CU48" s="622"/>
      <c r="CV48" s="622"/>
      <c r="CW48" s="622"/>
      <c r="CX48" s="622"/>
      <c r="CY48" s="623"/>
      <c r="CZ48" s="626" t="s">
        <v>123</v>
      </c>
      <c r="DA48" s="627"/>
      <c r="DB48" s="627"/>
      <c r="DC48" s="722"/>
      <c r="DD48" s="630" t="s">
        <v>131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359</v>
      </c>
      <c r="CE49" s="667"/>
      <c r="CF49" s="667"/>
      <c r="CG49" s="667"/>
      <c r="CH49" s="667"/>
      <c r="CI49" s="667"/>
      <c r="CJ49" s="667"/>
      <c r="CK49" s="667"/>
      <c r="CL49" s="667"/>
      <c r="CM49" s="667"/>
      <c r="CN49" s="667"/>
      <c r="CO49" s="667"/>
      <c r="CP49" s="667"/>
      <c r="CQ49" s="668"/>
      <c r="CR49" s="701">
        <v>125022972</v>
      </c>
      <c r="CS49" s="691"/>
      <c r="CT49" s="691"/>
      <c r="CU49" s="691"/>
      <c r="CV49" s="691"/>
      <c r="CW49" s="691"/>
      <c r="CX49" s="691"/>
      <c r="CY49" s="723"/>
      <c r="CZ49" s="706">
        <v>100</v>
      </c>
      <c r="DA49" s="724"/>
      <c r="DB49" s="724"/>
      <c r="DC49" s="725"/>
      <c r="DD49" s="726">
        <v>79386202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zEGN27VtPwluxrZYEH3JIRvZehIJMfOxyp445mRVIDGHDdpTOpRKBZSYWjB/6SahfNev4q4WcLrPDERLdXCxyw==" saltValue="HOfui/T8hPgf+B6IPQM7D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361</v>
      </c>
      <c r="DK2" s="769"/>
      <c r="DL2" s="769"/>
      <c r="DM2" s="769"/>
      <c r="DN2" s="769"/>
      <c r="DO2" s="770"/>
      <c r="DP2" s="229"/>
      <c r="DQ2" s="768" t="s">
        <v>362</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363</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365</v>
      </c>
      <c r="B5" s="763"/>
      <c r="C5" s="763"/>
      <c r="D5" s="763"/>
      <c r="E5" s="763"/>
      <c r="F5" s="763"/>
      <c r="G5" s="763"/>
      <c r="H5" s="763"/>
      <c r="I5" s="763"/>
      <c r="J5" s="763"/>
      <c r="K5" s="763"/>
      <c r="L5" s="763"/>
      <c r="M5" s="763"/>
      <c r="N5" s="763"/>
      <c r="O5" s="763"/>
      <c r="P5" s="764"/>
      <c r="Q5" s="739" t="s">
        <v>366</v>
      </c>
      <c r="R5" s="740"/>
      <c r="S5" s="740"/>
      <c r="T5" s="740"/>
      <c r="U5" s="741"/>
      <c r="V5" s="739" t="s">
        <v>367</v>
      </c>
      <c r="W5" s="740"/>
      <c r="X5" s="740"/>
      <c r="Y5" s="740"/>
      <c r="Z5" s="741"/>
      <c r="AA5" s="739" t="s">
        <v>368</v>
      </c>
      <c r="AB5" s="740"/>
      <c r="AC5" s="740"/>
      <c r="AD5" s="740"/>
      <c r="AE5" s="740"/>
      <c r="AF5" s="772" t="s">
        <v>369</v>
      </c>
      <c r="AG5" s="740"/>
      <c r="AH5" s="740"/>
      <c r="AI5" s="740"/>
      <c r="AJ5" s="751"/>
      <c r="AK5" s="740" t="s">
        <v>370</v>
      </c>
      <c r="AL5" s="740"/>
      <c r="AM5" s="740"/>
      <c r="AN5" s="740"/>
      <c r="AO5" s="741"/>
      <c r="AP5" s="739" t="s">
        <v>371</v>
      </c>
      <c r="AQ5" s="740"/>
      <c r="AR5" s="740"/>
      <c r="AS5" s="740"/>
      <c r="AT5" s="741"/>
      <c r="AU5" s="739" t="s">
        <v>372</v>
      </c>
      <c r="AV5" s="740"/>
      <c r="AW5" s="740"/>
      <c r="AX5" s="740"/>
      <c r="AY5" s="751"/>
      <c r="AZ5" s="236"/>
      <c r="BA5" s="236"/>
      <c r="BB5" s="236"/>
      <c r="BC5" s="236"/>
      <c r="BD5" s="236"/>
      <c r="BE5" s="237"/>
      <c r="BF5" s="237"/>
      <c r="BG5" s="237"/>
      <c r="BH5" s="237"/>
      <c r="BI5" s="237"/>
      <c r="BJ5" s="237"/>
      <c r="BK5" s="237"/>
      <c r="BL5" s="237"/>
      <c r="BM5" s="237"/>
      <c r="BN5" s="237"/>
      <c r="BO5" s="237"/>
      <c r="BP5" s="237"/>
      <c r="BQ5" s="762" t="s">
        <v>373</v>
      </c>
      <c r="BR5" s="763"/>
      <c r="BS5" s="763"/>
      <c r="BT5" s="763"/>
      <c r="BU5" s="763"/>
      <c r="BV5" s="763"/>
      <c r="BW5" s="763"/>
      <c r="BX5" s="763"/>
      <c r="BY5" s="763"/>
      <c r="BZ5" s="763"/>
      <c r="CA5" s="763"/>
      <c r="CB5" s="763"/>
      <c r="CC5" s="763"/>
      <c r="CD5" s="763"/>
      <c r="CE5" s="763"/>
      <c r="CF5" s="763"/>
      <c r="CG5" s="764"/>
      <c r="CH5" s="739" t="s">
        <v>374</v>
      </c>
      <c r="CI5" s="740"/>
      <c r="CJ5" s="740"/>
      <c r="CK5" s="740"/>
      <c r="CL5" s="741"/>
      <c r="CM5" s="739" t="s">
        <v>375</v>
      </c>
      <c r="CN5" s="740"/>
      <c r="CO5" s="740"/>
      <c r="CP5" s="740"/>
      <c r="CQ5" s="741"/>
      <c r="CR5" s="739" t="s">
        <v>376</v>
      </c>
      <c r="CS5" s="740"/>
      <c r="CT5" s="740"/>
      <c r="CU5" s="740"/>
      <c r="CV5" s="741"/>
      <c r="CW5" s="739" t="s">
        <v>377</v>
      </c>
      <c r="CX5" s="740"/>
      <c r="CY5" s="740"/>
      <c r="CZ5" s="740"/>
      <c r="DA5" s="741"/>
      <c r="DB5" s="739" t="s">
        <v>378</v>
      </c>
      <c r="DC5" s="740"/>
      <c r="DD5" s="740"/>
      <c r="DE5" s="740"/>
      <c r="DF5" s="741"/>
      <c r="DG5" s="745" t="s">
        <v>379</v>
      </c>
      <c r="DH5" s="746"/>
      <c r="DI5" s="746"/>
      <c r="DJ5" s="746"/>
      <c r="DK5" s="747"/>
      <c r="DL5" s="745" t="s">
        <v>380</v>
      </c>
      <c r="DM5" s="746"/>
      <c r="DN5" s="746"/>
      <c r="DO5" s="746"/>
      <c r="DP5" s="747"/>
      <c r="DQ5" s="739" t="s">
        <v>381</v>
      </c>
      <c r="DR5" s="740"/>
      <c r="DS5" s="740"/>
      <c r="DT5" s="740"/>
      <c r="DU5" s="741"/>
      <c r="DV5" s="739" t="s">
        <v>372</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382</v>
      </c>
      <c r="C7" s="754"/>
      <c r="D7" s="754"/>
      <c r="E7" s="754"/>
      <c r="F7" s="754"/>
      <c r="G7" s="754"/>
      <c r="H7" s="754"/>
      <c r="I7" s="754"/>
      <c r="J7" s="754"/>
      <c r="K7" s="754"/>
      <c r="L7" s="754"/>
      <c r="M7" s="754"/>
      <c r="N7" s="754"/>
      <c r="O7" s="754"/>
      <c r="P7" s="755"/>
      <c r="Q7" s="756">
        <v>120634</v>
      </c>
      <c r="R7" s="757"/>
      <c r="S7" s="757"/>
      <c r="T7" s="757"/>
      <c r="U7" s="757"/>
      <c r="V7" s="757">
        <v>118126</v>
      </c>
      <c r="W7" s="757"/>
      <c r="X7" s="757"/>
      <c r="Y7" s="757"/>
      <c r="Z7" s="757"/>
      <c r="AA7" s="757">
        <v>2508</v>
      </c>
      <c r="AB7" s="757"/>
      <c r="AC7" s="757"/>
      <c r="AD7" s="757"/>
      <c r="AE7" s="758"/>
      <c r="AF7" s="759">
        <v>2070</v>
      </c>
      <c r="AG7" s="760"/>
      <c r="AH7" s="760"/>
      <c r="AI7" s="760"/>
      <c r="AJ7" s="761"/>
      <c r="AK7" s="796">
        <v>2978</v>
      </c>
      <c r="AL7" s="797"/>
      <c r="AM7" s="797"/>
      <c r="AN7" s="797"/>
      <c r="AO7" s="797"/>
      <c r="AP7" s="797">
        <v>133758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602</v>
      </c>
      <c r="BT7" s="801"/>
      <c r="BU7" s="801"/>
      <c r="BV7" s="801"/>
      <c r="BW7" s="801"/>
      <c r="BX7" s="801"/>
      <c r="BY7" s="801"/>
      <c r="BZ7" s="801"/>
      <c r="CA7" s="801"/>
      <c r="CB7" s="801"/>
      <c r="CC7" s="801"/>
      <c r="CD7" s="801"/>
      <c r="CE7" s="801"/>
      <c r="CF7" s="801"/>
      <c r="CG7" s="802"/>
      <c r="CH7" s="793">
        <v>12</v>
      </c>
      <c r="CI7" s="794"/>
      <c r="CJ7" s="794"/>
      <c r="CK7" s="794"/>
      <c r="CL7" s="795"/>
      <c r="CM7" s="793">
        <v>67</v>
      </c>
      <c r="CN7" s="794"/>
      <c r="CO7" s="794"/>
      <c r="CP7" s="794"/>
      <c r="CQ7" s="795"/>
      <c r="CR7" s="793">
        <v>11</v>
      </c>
      <c r="CS7" s="794"/>
      <c r="CT7" s="794"/>
      <c r="CU7" s="794"/>
      <c r="CV7" s="795"/>
      <c r="CW7" s="793" t="s">
        <v>546</v>
      </c>
      <c r="CX7" s="794"/>
      <c r="CY7" s="794"/>
      <c r="CZ7" s="794"/>
      <c r="DA7" s="795"/>
      <c r="DB7" s="793" t="s">
        <v>546</v>
      </c>
      <c r="DC7" s="794"/>
      <c r="DD7" s="794"/>
      <c r="DE7" s="794"/>
      <c r="DF7" s="795"/>
      <c r="DG7" s="793" t="s">
        <v>546</v>
      </c>
      <c r="DH7" s="794"/>
      <c r="DI7" s="794"/>
      <c r="DJ7" s="794"/>
      <c r="DK7" s="795"/>
      <c r="DL7" s="793" t="s">
        <v>546</v>
      </c>
      <c r="DM7" s="794"/>
      <c r="DN7" s="794"/>
      <c r="DO7" s="794"/>
      <c r="DP7" s="795"/>
      <c r="DQ7" s="793" t="s">
        <v>546</v>
      </c>
      <c r="DR7" s="794"/>
      <c r="DS7" s="794"/>
      <c r="DT7" s="794"/>
      <c r="DU7" s="795"/>
      <c r="DV7" s="774"/>
      <c r="DW7" s="775"/>
      <c r="DX7" s="775"/>
      <c r="DY7" s="775"/>
      <c r="DZ7" s="776"/>
      <c r="EA7" s="234"/>
    </row>
    <row r="8" spans="1:131" s="235" customFormat="1" ht="26.25" customHeight="1">
      <c r="A8" s="241">
        <v>2</v>
      </c>
      <c r="B8" s="777" t="s">
        <v>383</v>
      </c>
      <c r="C8" s="778"/>
      <c r="D8" s="778"/>
      <c r="E8" s="778"/>
      <c r="F8" s="778"/>
      <c r="G8" s="778"/>
      <c r="H8" s="778"/>
      <c r="I8" s="778"/>
      <c r="J8" s="778"/>
      <c r="K8" s="778"/>
      <c r="L8" s="778"/>
      <c r="M8" s="778"/>
      <c r="N8" s="778"/>
      <c r="O8" s="778"/>
      <c r="P8" s="779"/>
      <c r="Q8" s="780">
        <v>2857</v>
      </c>
      <c r="R8" s="781"/>
      <c r="S8" s="781"/>
      <c r="T8" s="781"/>
      <c r="U8" s="781"/>
      <c r="V8" s="781">
        <v>2782</v>
      </c>
      <c r="W8" s="781"/>
      <c r="X8" s="781"/>
      <c r="Y8" s="781"/>
      <c r="Z8" s="781"/>
      <c r="AA8" s="781">
        <v>75</v>
      </c>
      <c r="AB8" s="781"/>
      <c r="AC8" s="781"/>
      <c r="AD8" s="781"/>
      <c r="AE8" s="782"/>
      <c r="AF8" s="783">
        <v>75</v>
      </c>
      <c r="AG8" s="784"/>
      <c r="AH8" s="784"/>
      <c r="AI8" s="784"/>
      <c r="AJ8" s="785"/>
      <c r="AK8" s="786">
        <v>2736</v>
      </c>
      <c r="AL8" s="787"/>
      <c r="AM8" s="787"/>
      <c r="AN8" s="787"/>
      <c r="AO8" s="787"/>
      <c r="AP8" s="787">
        <v>185</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603</v>
      </c>
      <c r="BT8" s="791"/>
      <c r="BU8" s="791"/>
      <c r="BV8" s="791"/>
      <c r="BW8" s="791"/>
      <c r="BX8" s="791"/>
      <c r="BY8" s="791"/>
      <c r="BZ8" s="791"/>
      <c r="CA8" s="791"/>
      <c r="CB8" s="791"/>
      <c r="CC8" s="791"/>
      <c r="CD8" s="791"/>
      <c r="CE8" s="791"/>
      <c r="CF8" s="791"/>
      <c r="CG8" s="792"/>
      <c r="CH8" s="803">
        <v>2</v>
      </c>
      <c r="CI8" s="804"/>
      <c r="CJ8" s="804"/>
      <c r="CK8" s="804"/>
      <c r="CL8" s="805"/>
      <c r="CM8" s="803">
        <v>19</v>
      </c>
      <c r="CN8" s="804"/>
      <c r="CO8" s="804"/>
      <c r="CP8" s="804"/>
      <c r="CQ8" s="805"/>
      <c r="CR8" s="803">
        <v>10</v>
      </c>
      <c r="CS8" s="804"/>
      <c r="CT8" s="804"/>
      <c r="CU8" s="804"/>
      <c r="CV8" s="805"/>
      <c r="CW8" s="803">
        <v>8</v>
      </c>
      <c r="CX8" s="804"/>
      <c r="CY8" s="804"/>
      <c r="CZ8" s="804"/>
      <c r="DA8" s="805"/>
      <c r="DB8" s="803" t="s">
        <v>546</v>
      </c>
      <c r="DC8" s="804"/>
      <c r="DD8" s="804"/>
      <c r="DE8" s="804"/>
      <c r="DF8" s="805"/>
      <c r="DG8" s="803" t="s">
        <v>546</v>
      </c>
      <c r="DH8" s="804"/>
      <c r="DI8" s="804"/>
      <c r="DJ8" s="804"/>
      <c r="DK8" s="805"/>
      <c r="DL8" s="803" t="s">
        <v>546</v>
      </c>
      <c r="DM8" s="804"/>
      <c r="DN8" s="804"/>
      <c r="DO8" s="804"/>
      <c r="DP8" s="805"/>
      <c r="DQ8" s="803" t="s">
        <v>546</v>
      </c>
      <c r="DR8" s="804"/>
      <c r="DS8" s="804"/>
      <c r="DT8" s="804"/>
      <c r="DU8" s="805"/>
      <c r="DV8" s="806"/>
      <c r="DW8" s="807"/>
      <c r="DX8" s="807"/>
      <c r="DY8" s="807"/>
      <c r="DZ8" s="808"/>
      <c r="EA8" s="234"/>
    </row>
    <row r="9" spans="1:131" s="235" customFormat="1" ht="26.25" customHeight="1">
      <c r="A9" s="241">
        <v>3</v>
      </c>
      <c r="B9" s="777" t="s">
        <v>384</v>
      </c>
      <c r="C9" s="778"/>
      <c r="D9" s="778"/>
      <c r="E9" s="778"/>
      <c r="F9" s="778"/>
      <c r="G9" s="778"/>
      <c r="H9" s="778"/>
      <c r="I9" s="778"/>
      <c r="J9" s="778"/>
      <c r="K9" s="778"/>
      <c r="L9" s="778"/>
      <c r="M9" s="778"/>
      <c r="N9" s="778"/>
      <c r="O9" s="778"/>
      <c r="P9" s="779"/>
      <c r="Q9" s="780">
        <v>84</v>
      </c>
      <c r="R9" s="781"/>
      <c r="S9" s="781"/>
      <c r="T9" s="781"/>
      <c r="U9" s="781"/>
      <c r="V9" s="781">
        <v>79</v>
      </c>
      <c r="W9" s="781"/>
      <c r="X9" s="781"/>
      <c r="Y9" s="781"/>
      <c r="Z9" s="781"/>
      <c r="AA9" s="781">
        <v>5</v>
      </c>
      <c r="AB9" s="781"/>
      <c r="AC9" s="781"/>
      <c r="AD9" s="781"/>
      <c r="AE9" s="782"/>
      <c r="AF9" s="783">
        <v>-3</v>
      </c>
      <c r="AG9" s="784"/>
      <c r="AH9" s="784"/>
      <c r="AI9" s="784"/>
      <c r="AJ9" s="785"/>
      <c r="AK9" s="786">
        <v>7</v>
      </c>
      <c r="AL9" s="787"/>
      <c r="AM9" s="787"/>
      <c r="AN9" s="787"/>
      <c r="AO9" s="787"/>
      <c r="AP9" s="787">
        <v>111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604</v>
      </c>
      <c r="BT9" s="791"/>
      <c r="BU9" s="791"/>
      <c r="BV9" s="791"/>
      <c r="BW9" s="791"/>
      <c r="BX9" s="791"/>
      <c r="BY9" s="791"/>
      <c r="BZ9" s="791"/>
      <c r="CA9" s="791"/>
      <c r="CB9" s="791"/>
      <c r="CC9" s="791"/>
      <c r="CD9" s="791"/>
      <c r="CE9" s="791"/>
      <c r="CF9" s="791"/>
      <c r="CG9" s="792"/>
      <c r="CH9" s="803">
        <v>0</v>
      </c>
      <c r="CI9" s="804"/>
      <c r="CJ9" s="804"/>
      <c r="CK9" s="804"/>
      <c r="CL9" s="805"/>
      <c r="CM9" s="803">
        <v>29</v>
      </c>
      <c r="CN9" s="804"/>
      <c r="CO9" s="804"/>
      <c r="CP9" s="804"/>
      <c r="CQ9" s="805"/>
      <c r="CR9" s="803">
        <v>20</v>
      </c>
      <c r="CS9" s="804"/>
      <c r="CT9" s="804"/>
      <c r="CU9" s="804"/>
      <c r="CV9" s="805"/>
      <c r="CW9" s="803" t="s">
        <v>546</v>
      </c>
      <c r="CX9" s="804"/>
      <c r="CY9" s="804"/>
      <c r="CZ9" s="804"/>
      <c r="DA9" s="805"/>
      <c r="DB9" s="803" t="s">
        <v>546</v>
      </c>
      <c r="DC9" s="804"/>
      <c r="DD9" s="804"/>
      <c r="DE9" s="804"/>
      <c r="DF9" s="805"/>
      <c r="DG9" s="803" t="s">
        <v>546</v>
      </c>
      <c r="DH9" s="804"/>
      <c r="DI9" s="804"/>
      <c r="DJ9" s="804"/>
      <c r="DK9" s="805"/>
      <c r="DL9" s="803" t="s">
        <v>546</v>
      </c>
      <c r="DM9" s="804"/>
      <c r="DN9" s="804"/>
      <c r="DO9" s="804"/>
      <c r="DP9" s="805"/>
      <c r="DQ9" s="803" t="s">
        <v>546</v>
      </c>
      <c r="DR9" s="804"/>
      <c r="DS9" s="804"/>
      <c r="DT9" s="804"/>
      <c r="DU9" s="805"/>
      <c r="DV9" s="806"/>
      <c r="DW9" s="807"/>
      <c r="DX9" s="807"/>
      <c r="DY9" s="807"/>
      <c r="DZ9" s="808"/>
      <c r="EA9" s="234"/>
    </row>
    <row r="10" spans="1:131" s="235" customFormat="1" ht="26.25" customHeight="1">
      <c r="A10" s="241">
        <v>4</v>
      </c>
      <c r="B10" s="777" t="s">
        <v>385</v>
      </c>
      <c r="C10" s="778"/>
      <c r="D10" s="778"/>
      <c r="E10" s="778"/>
      <c r="F10" s="778"/>
      <c r="G10" s="778"/>
      <c r="H10" s="778"/>
      <c r="I10" s="778"/>
      <c r="J10" s="778"/>
      <c r="K10" s="778"/>
      <c r="L10" s="778"/>
      <c r="M10" s="778"/>
      <c r="N10" s="778"/>
      <c r="O10" s="778"/>
      <c r="P10" s="779"/>
      <c r="Q10" s="780">
        <v>6808</v>
      </c>
      <c r="R10" s="781"/>
      <c r="S10" s="781"/>
      <c r="T10" s="781"/>
      <c r="U10" s="781"/>
      <c r="V10" s="781">
        <v>7287</v>
      </c>
      <c r="W10" s="781"/>
      <c r="X10" s="781"/>
      <c r="Y10" s="781"/>
      <c r="Z10" s="781"/>
      <c r="AA10" s="781">
        <v>-480</v>
      </c>
      <c r="AB10" s="781"/>
      <c r="AC10" s="781"/>
      <c r="AD10" s="781"/>
      <c r="AE10" s="782"/>
      <c r="AF10" s="783">
        <v>-495</v>
      </c>
      <c r="AG10" s="784"/>
      <c r="AH10" s="784"/>
      <c r="AI10" s="784"/>
      <c r="AJ10" s="785"/>
      <c r="AK10" s="786">
        <v>2406</v>
      </c>
      <c r="AL10" s="787"/>
      <c r="AM10" s="787"/>
      <c r="AN10" s="787"/>
      <c r="AO10" s="787"/>
      <c r="AP10" s="787">
        <v>25296</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605</v>
      </c>
      <c r="BT10" s="791"/>
      <c r="BU10" s="791"/>
      <c r="BV10" s="791"/>
      <c r="BW10" s="791"/>
      <c r="BX10" s="791"/>
      <c r="BY10" s="791"/>
      <c r="BZ10" s="791"/>
      <c r="CA10" s="791"/>
      <c r="CB10" s="791"/>
      <c r="CC10" s="791"/>
      <c r="CD10" s="791"/>
      <c r="CE10" s="791"/>
      <c r="CF10" s="791"/>
      <c r="CG10" s="792"/>
      <c r="CH10" s="803">
        <v>15</v>
      </c>
      <c r="CI10" s="804"/>
      <c r="CJ10" s="804"/>
      <c r="CK10" s="804"/>
      <c r="CL10" s="805"/>
      <c r="CM10" s="803">
        <v>349</v>
      </c>
      <c r="CN10" s="804"/>
      <c r="CO10" s="804"/>
      <c r="CP10" s="804"/>
      <c r="CQ10" s="805"/>
      <c r="CR10" s="803">
        <v>100</v>
      </c>
      <c r="CS10" s="804"/>
      <c r="CT10" s="804"/>
      <c r="CU10" s="804"/>
      <c r="CV10" s="805"/>
      <c r="CW10" s="803" t="s">
        <v>546</v>
      </c>
      <c r="CX10" s="804"/>
      <c r="CY10" s="804"/>
      <c r="CZ10" s="804"/>
      <c r="DA10" s="805"/>
      <c r="DB10" s="803" t="s">
        <v>546</v>
      </c>
      <c r="DC10" s="804"/>
      <c r="DD10" s="804"/>
      <c r="DE10" s="804"/>
      <c r="DF10" s="805"/>
      <c r="DG10" s="803" t="s">
        <v>546</v>
      </c>
      <c r="DH10" s="804"/>
      <c r="DI10" s="804"/>
      <c r="DJ10" s="804"/>
      <c r="DK10" s="805"/>
      <c r="DL10" s="803" t="s">
        <v>546</v>
      </c>
      <c r="DM10" s="804"/>
      <c r="DN10" s="804"/>
      <c r="DO10" s="804"/>
      <c r="DP10" s="805"/>
      <c r="DQ10" s="803" t="s">
        <v>546</v>
      </c>
      <c r="DR10" s="804"/>
      <c r="DS10" s="804"/>
      <c r="DT10" s="804"/>
      <c r="DU10" s="805"/>
      <c r="DV10" s="806"/>
      <c r="DW10" s="807"/>
      <c r="DX10" s="807"/>
      <c r="DY10" s="807"/>
      <c r="DZ10" s="808"/>
      <c r="EA10" s="234"/>
    </row>
    <row r="11" spans="1:131" s="235" customFormat="1" ht="26.25" customHeight="1">
      <c r="A11" s="241">
        <v>5</v>
      </c>
      <c r="B11" s="777" t="s">
        <v>386</v>
      </c>
      <c r="C11" s="778"/>
      <c r="D11" s="778"/>
      <c r="E11" s="778"/>
      <c r="F11" s="778"/>
      <c r="G11" s="778"/>
      <c r="H11" s="778"/>
      <c r="I11" s="778"/>
      <c r="J11" s="778"/>
      <c r="K11" s="778"/>
      <c r="L11" s="778"/>
      <c r="M11" s="778"/>
      <c r="N11" s="778"/>
      <c r="O11" s="778"/>
      <c r="P11" s="779"/>
      <c r="Q11" s="780">
        <v>1745</v>
      </c>
      <c r="R11" s="781"/>
      <c r="S11" s="781"/>
      <c r="T11" s="781"/>
      <c r="U11" s="781"/>
      <c r="V11" s="781">
        <v>1745</v>
      </c>
      <c r="W11" s="781"/>
      <c r="X11" s="781"/>
      <c r="Y11" s="781"/>
      <c r="Z11" s="781"/>
      <c r="AA11" s="781" t="s">
        <v>546</v>
      </c>
      <c r="AB11" s="781"/>
      <c r="AC11" s="781"/>
      <c r="AD11" s="781"/>
      <c r="AE11" s="782"/>
      <c r="AF11" s="783" t="s">
        <v>387</v>
      </c>
      <c r="AG11" s="784"/>
      <c r="AH11" s="784"/>
      <c r="AI11" s="784"/>
      <c r="AJ11" s="785"/>
      <c r="AK11" s="786" t="s">
        <v>546</v>
      </c>
      <c r="AL11" s="787"/>
      <c r="AM11" s="787"/>
      <c r="AN11" s="787"/>
      <c r="AO11" s="787"/>
      <c r="AP11" s="787">
        <v>4438</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t="s">
        <v>606</v>
      </c>
      <c r="BS11" s="790" t="s">
        <v>607</v>
      </c>
      <c r="BT11" s="791"/>
      <c r="BU11" s="791"/>
      <c r="BV11" s="791"/>
      <c r="BW11" s="791"/>
      <c r="BX11" s="791"/>
      <c r="BY11" s="791"/>
      <c r="BZ11" s="791"/>
      <c r="CA11" s="791"/>
      <c r="CB11" s="791"/>
      <c r="CC11" s="791"/>
      <c r="CD11" s="791"/>
      <c r="CE11" s="791"/>
      <c r="CF11" s="791"/>
      <c r="CG11" s="792"/>
      <c r="CH11" s="803">
        <v>-12</v>
      </c>
      <c r="CI11" s="804"/>
      <c r="CJ11" s="804"/>
      <c r="CK11" s="804"/>
      <c r="CL11" s="805"/>
      <c r="CM11" s="803">
        <v>48</v>
      </c>
      <c r="CN11" s="804"/>
      <c r="CO11" s="804"/>
      <c r="CP11" s="804"/>
      <c r="CQ11" s="805"/>
      <c r="CR11" s="803">
        <v>10</v>
      </c>
      <c r="CS11" s="804"/>
      <c r="CT11" s="804"/>
      <c r="CU11" s="804"/>
      <c r="CV11" s="805"/>
      <c r="CW11" s="803" t="s">
        <v>546</v>
      </c>
      <c r="CX11" s="804"/>
      <c r="CY11" s="804"/>
      <c r="CZ11" s="804"/>
      <c r="DA11" s="805"/>
      <c r="DB11" s="803" t="s">
        <v>546</v>
      </c>
      <c r="DC11" s="804"/>
      <c r="DD11" s="804"/>
      <c r="DE11" s="804"/>
      <c r="DF11" s="805"/>
      <c r="DG11" s="803" t="s">
        <v>546</v>
      </c>
      <c r="DH11" s="804"/>
      <c r="DI11" s="804"/>
      <c r="DJ11" s="804"/>
      <c r="DK11" s="805"/>
      <c r="DL11" s="803" t="s">
        <v>546</v>
      </c>
      <c r="DM11" s="804"/>
      <c r="DN11" s="804"/>
      <c r="DO11" s="804"/>
      <c r="DP11" s="805"/>
      <c r="DQ11" s="803" t="s">
        <v>546</v>
      </c>
      <c r="DR11" s="804"/>
      <c r="DS11" s="804"/>
      <c r="DT11" s="804"/>
      <c r="DU11" s="805"/>
      <c r="DV11" s="806"/>
      <c r="DW11" s="807"/>
      <c r="DX11" s="807"/>
      <c r="DY11" s="807"/>
      <c r="DZ11" s="808"/>
      <c r="EA11" s="234"/>
    </row>
    <row r="12" spans="1:131" s="235" customFormat="1" ht="26.25" customHeight="1">
      <c r="A12" s="241">
        <v>6</v>
      </c>
      <c r="B12" s="777" t="s">
        <v>388</v>
      </c>
      <c r="C12" s="778"/>
      <c r="D12" s="778"/>
      <c r="E12" s="778"/>
      <c r="F12" s="778"/>
      <c r="G12" s="778"/>
      <c r="H12" s="778"/>
      <c r="I12" s="778"/>
      <c r="J12" s="778"/>
      <c r="K12" s="778"/>
      <c r="L12" s="778"/>
      <c r="M12" s="778"/>
      <c r="N12" s="778"/>
      <c r="O12" s="778"/>
      <c r="P12" s="779"/>
      <c r="Q12" s="780">
        <v>17310</v>
      </c>
      <c r="R12" s="781"/>
      <c r="S12" s="781"/>
      <c r="T12" s="781"/>
      <c r="U12" s="781"/>
      <c r="V12" s="781">
        <v>17310</v>
      </c>
      <c r="W12" s="781"/>
      <c r="X12" s="781"/>
      <c r="Y12" s="781"/>
      <c r="Z12" s="781"/>
      <c r="AA12" s="781" t="s">
        <v>546</v>
      </c>
      <c r="AB12" s="781"/>
      <c r="AC12" s="781"/>
      <c r="AD12" s="781"/>
      <c r="AE12" s="782"/>
      <c r="AF12" s="783" t="s">
        <v>387</v>
      </c>
      <c r="AG12" s="784"/>
      <c r="AH12" s="784"/>
      <c r="AI12" s="784"/>
      <c r="AJ12" s="785"/>
      <c r="AK12" s="786" t="s">
        <v>546</v>
      </c>
      <c r="AL12" s="787"/>
      <c r="AM12" s="787"/>
      <c r="AN12" s="787"/>
      <c r="AO12" s="787"/>
      <c r="AP12" s="787" t="s">
        <v>546</v>
      </c>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608</v>
      </c>
      <c r="BT12" s="791"/>
      <c r="BU12" s="791"/>
      <c r="BV12" s="791"/>
      <c r="BW12" s="791"/>
      <c r="BX12" s="791"/>
      <c r="BY12" s="791"/>
      <c r="BZ12" s="791"/>
      <c r="CA12" s="791"/>
      <c r="CB12" s="791"/>
      <c r="CC12" s="791"/>
      <c r="CD12" s="791"/>
      <c r="CE12" s="791"/>
      <c r="CF12" s="791"/>
      <c r="CG12" s="792"/>
      <c r="CH12" s="803">
        <v>0</v>
      </c>
      <c r="CI12" s="804"/>
      <c r="CJ12" s="804"/>
      <c r="CK12" s="804"/>
      <c r="CL12" s="805"/>
      <c r="CM12" s="803">
        <v>26</v>
      </c>
      <c r="CN12" s="804"/>
      <c r="CO12" s="804"/>
      <c r="CP12" s="804"/>
      <c r="CQ12" s="805"/>
      <c r="CR12" s="803">
        <v>10</v>
      </c>
      <c r="CS12" s="804"/>
      <c r="CT12" s="804"/>
      <c r="CU12" s="804"/>
      <c r="CV12" s="805"/>
      <c r="CW12" s="803" t="s">
        <v>546</v>
      </c>
      <c r="CX12" s="804"/>
      <c r="CY12" s="804"/>
      <c r="CZ12" s="804"/>
      <c r="DA12" s="805"/>
      <c r="DB12" s="803" t="s">
        <v>546</v>
      </c>
      <c r="DC12" s="804"/>
      <c r="DD12" s="804"/>
      <c r="DE12" s="804"/>
      <c r="DF12" s="805"/>
      <c r="DG12" s="803" t="s">
        <v>546</v>
      </c>
      <c r="DH12" s="804"/>
      <c r="DI12" s="804"/>
      <c r="DJ12" s="804"/>
      <c r="DK12" s="805"/>
      <c r="DL12" s="803" t="s">
        <v>546</v>
      </c>
      <c r="DM12" s="804"/>
      <c r="DN12" s="804"/>
      <c r="DO12" s="804"/>
      <c r="DP12" s="805"/>
      <c r="DQ12" s="803" t="s">
        <v>546</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609</v>
      </c>
      <c r="BT13" s="791"/>
      <c r="BU13" s="791"/>
      <c r="BV13" s="791"/>
      <c r="BW13" s="791"/>
      <c r="BX13" s="791"/>
      <c r="BY13" s="791"/>
      <c r="BZ13" s="791"/>
      <c r="CA13" s="791"/>
      <c r="CB13" s="791"/>
      <c r="CC13" s="791"/>
      <c r="CD13" s="791"/>
      <c r="CE13" s="791"/>
      <c r="CF13" s="791"/>
      <c r="CG13" s="792"/>
      <c r="CH13" s="803">
        <v>-21</v>
      </c>
      <c r="CI13" s="804"/>
      <c r="CJ13" s="804"/>
      <c r="CK13" s="804"/>
      <c r="CL13" s="805"/>
      <c r="CM13" s="803">
        <v>77</v>
      </c>
      <c r="CN13" s="804"/>
      <c r="CO13" s="804"/>
      <c r="CP13" s="804"/>
      <c r="CQ13" s="805"/>
      <c r="CR13" s="803">
        <v>55</v>
      </c>
      <c r="CS13" s="804"/>
      <c r="CT13" s="804"/>
      <c r="CU13" s="804"/>
      <c r="CV13" s="805"/>
      <c r="CW13" s="803" t="s">
        <v>546</v>
      </c>
      <c r="CX13" s="804"/>
      <c r="CY13" s="804"/>
      <c r="CZ13" s="804"/>
      <c r="DA13" s="805"/>
      <c r="DB13" s="803" t="s">
        <v>546</v>
      </c>
      <c r="DC13" s="804"/>
      <c r="DD13" s="804"/>
      <c r="DE13" s="804"/>
      <c r="DF13" s="805"/>
      <c r="DG13" s="803" t="s">
        <v>546</v>
      </c>
      <c r="DH13" s="804"/>
      <c r="DI13" s="804"/>
      <c r="DJ13" s="804"/>
      <c r="DK13" s="805"/>
      <c r="DL13" s="803" t="s">
        <v>546</v>
      </c>
      <c r="DM13" s="804"/>
      <c r="DN13" s="804"/>
      <c r="DO13" s="804"/>
      <c r="DP13" s="805"/>
      <c r="DQ13" s="803" t="s">
        <v>546</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610</v>
      </c>
      <c r="BT14" s="791"/>
      <c r="BU14" s="791"/>
      <c r="BV14" s="791"/>
      <c r="BW14" s="791"/>
      <c r="BX14" s="791"/>
      <c r="BY14" s="791"/>
      <c r="BZ14" s="791"/>
      <c r="CA14" s="791"/>
      <c r="CB14" s="791"/>
      <c r="CC14" s="791"/>
      <c r="CD14" s="791"/>
      <c r="CE14" s="791"/>
      <c r="CF14" s="791"/>
      <c r="CG14" s="792"/>
      <c r="CH14" s="803">
        <v>4</v>
      </c>
      <c r="CI14" s="804"/>
      <c r="CJ14" s="804"/>
      <c r="CK14" s="804"/>
      <c r="CL14" s="805"/>
      <c r="CM14" s="803">
        <v>20</v>
      </c>
      <c r="CN14" s="804"/>
      <c r="CO14" s="804"/>
      <c r="CP14" s="804"/>
      <c r="CQ14" s="805"/>
      <c r="CR14" s="803">
        <v>9</v>
      </c>
      <c r="CS14" s="804"/>
      <c r="CT14" s="804"/>
      <c r="CU14" s="804"/>
      <c r="CV14" s="805"/>
      <c r="CW14" s="803">
        <v>3</v>
      </c>
      <c r="CX14" s="804"/>
      <c r="CY14" s="804"/>
      <c r="CZ14" s="804"/>
      <c r="DA14" s="805"/>
      <c r="DB14" s="803" t="s">
        <v>546</v>
      </c>
      <c r="DC14" s="804"/>
      <c r="DD14" s="804"/>
      <c r="DE14" s="804"/>
      <c r="DF14" s="805"/>
      <c r="DG14" s="803" t="s">
        <v>546</v>
      </c>
      <c r="DH14" s="804"/>
      <c r="DI14" s="804"/>
      <c r="DJ14" s="804"/>
      <c r="DK14" s="805"/>
      <c r="DL14" s="803" t="s">
        <v>546</v>
      </c>
      <c r="DM14" s="804"/>
      <c r="DN14" s="804"/>
      <c r="DO14" s="804"/>
      <c r="DP14" s="805"/>
      <c r="DQ14" s="803" t="s">
        <v>546</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611</v>
      </c>
      <c r="BT15" s="791"/>
      <c r="BU15" s="791"/>
      <c r="BV15" s="791"/>
      <c r="BW15" s="791"/>
      <c r="BX15" s="791"/>
      <c r="BY15" s="791"/>
      <c r="BZ15" s="791"/>
      <c r="CA15" s="791"/>
      <c r="CB15" s="791"/>
      <c r="CC15" s="791"/>
      <c r="CD15" s="791"/>
      <c r="CE15" s="791"/>
      <c r="CF15" s="791"/>
      <c r="CG15" s="792"/>
      <c r="CH15" s="803">
        <v>0</v>
      </c>
      <c r="CI15" s="804"/>
      <c r="CJ15" s="804"/>
      <c r="CK15" s="804"/>
      <c r="CL15" s="805"/>
      <c r="CM15" s="803">
        <v>54</v>
      </c>
      <c r="CN15" s="804"/>
      <c r="CO15" s="804"/>
      <c r="CP15" s="804"/>
      <c r="CQ15" s="805"/>
      <c r="CR15" s="803">
        <v>50</v>
      </c>
      <c r="CS15" s="804"/>
      <c r="CT15" s="804"/>
      <c r="CU15" s="804"/>
      <c r="CV15" s="805"/>
      <c r="CW15" s="803" t="s">
        <v>546</v>
      </c>
      <c r="CX15" s="804"/>
      <c r="CY15" s="804"/>
      <c r="CZ15" s="804"/>
      <c r="DA15" s="805"/>
      <c r="DB15" s="803" t="s">
        <v>546</v>
      </c>
      <c r="DC15" s="804"/>
      <c r="DD15" s="804"/>
      <c r="DE15" s="804"/>
      <c r="DF15" s="805"/>
      <c r="DG15" s="803" t="s">
        <v>546</v>
      </c>
      <c r="DH15" s="804"/>
      <c r="DI15" s="804"/>
      <c r="DJ15" s="804"/>
      <c r="DK15" s="805"/>
      <c r="DL15" s="803" t="s">
        <v>546</v>
      </c>
      <c r="DM15" s="804"/>
      <c r="DN15" s="804"/>
      <c r="DO15" s="804"/>
      <c r="DP15" s="805"/>
      <c r="DQ15" s="803" t="s">
        <v>546</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612</v>
      </c>
      <c r="BT16" s="791"/>
      <c r="BU16" s="791"/>
      <c r="BV16" s="791"/>
      <c r="BW16" s="791"/>
      <c r="BX16" s="791"/>
      <c r="BY16" s="791"/>
      <c r="BZ16" s="791"/>
      <c r="CA16" s="791"/>
      <c r="CB16" s="791"/>
      <c r="CC16" s="791"/>
      <c r="CD16" s="791"/>
      <c r="CE16" s="791"/>
      <c r="CF16" s="791"/>
      <c r="CG16" s="792"/>
      <c r="CH16" s="803">
        <v>0</v>
      </c>
      <c r="CI16" s="804"/>
      <c r="CJ16" s="804"/>
      <c r="CK16" s="804"/>
      <c r="CL16" s="805"/>
      <c r="CM16" s="803">
        <v>3</v>
      </c>
      <c r="CN16" s="804"/>
      <c r="CO16" s="804"/>
      <c r="CP16" s="804"/>
      <c r="CQ16" s="805"/>
      <c r="CR16" s="803">
        <v>3</v>
      </c>
      <c r="CS16" s="804"/>
      <c r="CT16" s="804"/>
      <c r="CU16" s="804"/>
      <c r="CV16" s="805"/>
      <c r="CW16" s="803" t="s">
        <v>546</v>
      </c>
      <c r="CX16" s="804"/>
      <c r="CY16" s="804"/>
      <c r="CZ16" s="804"/>
      <c r="DA16" s="805"/>
      <c r="DB16" s="803" t="s">
        <v>546</v>
      </c>
      <c r="DC16" s="804"/>
      <c r="DD16" s="804"/>
      <c r="DE16" s="804"/>
      <c r="DF16" s="805"/>
      <c r="DG16" s="803" t="s">
        <v>546</v>
      </c>
      <c r="DH16" s="804"/>
      <c r="DI16" s="804"/>
      <c r="DJ16" s="804"/>
      <c r="DK16" s="805"/>
      <c r="DL16" s="803" t="s">
        <v>546</v>
      </c>
      <c r="DM16" s="804"/>
      <c r="DN16" s="804"/>
      <c r="DO16" s="804"/>
      <c r="DP16" s="805"/>
      <c r="DQ16" s="803" t="s">
        <v>546</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613</v>
      </c>
      <c r="BT17" s="791"/>
      <c r="BU17" s="791"/>
      <c r="BV17" s="791"/>
      <c r="BW17" s="791"/>
      <c r="BX17" s="791"/>
      <c r="BY17" s="791"/>
      <c r="BZ17" s="791"/>
      <c r="CA17" s="791"/>
      <c r="CB17" s="791"/>
      <c r="CC17" s="791"/>
      <c r="CD17" s="791"/>
      <c r="CE17" s="791"/>
      <c r="CF17" s="791"/>
      <c r="CG17" s="792"/>
      <c r="CH17" s="803">
        <v>-1</v>
      </c>
      <c r="CI17" s="804"/>
      <c r="CJ17" s="804"/>
      <c r="CK17" s="804"/>
      <c r="CL17" s="805"/>
      <c r="CM17" s="803">
        <v>53</v>
      </c>
      <c r="CN17" s="804"/>
      <c r="CO17" s="804"/>
      <c r="CP17" s="804"/>
      <c r="CQ17" s="805"/>
      <c r="CR17" s="803">
        <v>50</v>
      </c>
      <c r="CS17" s="804"/>
      <c r="CT17" s="804"/>
      <c r="CU17" s="804"/>
      <c r="CV17" s="805"/>
      <c r="CW17" s="803">
        <v>35</v>
      </c>
      <c r="CX17" s="804"/>
      <c r="CY17" s="804"/>
      <c r="CZ17" s="804"/>
      <c r="DA17" s="805"/>
      <c r="DB17" s="803" t="s">
        <v>546</v>
      </c>
      <c r="DC17" s="804"/>
      <c r="DD17" s="804"/>
      <c r="DE17" s="804"/>
      <c r="DF17" s="805"/>
      <c r="DG17" s="803" t="s">
        <v>546</v>
      </c>
      <c r="DH17" s="804"/>
      <c r="DI17" s="804"/>
      <c r="DJ17" s="804"/>
      <c r="DK17" s="805"/>
      <c r="DL17" s="803" t="s">
        <v>546</v>
      </c>
      <c r="DM17" s="804"/>
      <c r="DN17" s="804"/>
      <c r="DO17" s="804"/>
      <c r="DP17" s="805"/>
      <c r="DQ17" s="803" t="s">
        <v>546</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t="s">
        <v>606</v>
      </c>
      <c r="BS18" s="790" t="s">
        <v>614</v>
      </c>
      <c r="BT18" s="791"/>
      <c r="BU18" s="791"/>
      <c r="BV18" s="791"/>
      <c r="BW18" s="791"/>
      <c r="BX18" s="791"/>
      <c r="BY18" s="791"/>
      <c r="BZ18" s="791"/>
      <c r="CA18" s="791"/>
      <c r="CB18" s="791"/>
      <c r="CC18" s="791"/>
      <c r="CD18" s="791"/>
      <c r="CE18" s="791"/>
      <c r="CF18" s="791"/>
      <c r="CG18" s="792"/>
      <c r="CH18" s="803">
        <v>118</v>
      </c>
      <c r="CI18" s="804"/>
      <c r="CJ18" s="804"/>
      <c r="CK18" s="804"/>
      <c r="CL18" s="805"/>
      <c r="CM18" s="803">
        <v>6289</v>
      </c>
      <c r="CN18" s="804"/>
      <c r="CO18" s="804"/>
      <c r="CP18" s="804"/>
      <c r="CQ18" s="805"/>
      <c r="CR18" s="803">
        <v>5872</v>
      </c>
      <c r="CS18" s="804"/>
      <c r="CT18" s="804"/>
      <c r="CU18" s="804"/>
      <c r="CV18" s="805"/>
      <c r="CW18" s="803">
        <v>219</v>
      </c>
      <c r="CX18" s="804"/>
      <c r="CY18" s="804"/>
      <c r="CZ18" s="804"/>
      <c r="DA18" s="805"/>
      <c r="DB18" s="803" t="s">
        <v>546</v>
      </c>
      <c r="DC18" s="804"/>
      <c r="DD18" s="804"/>
      <c r="DE18" s="804"/>
      <c r="DF18" s="805"/>
      <c r="DG18" s="803" t="s">
        <v>546</v>
      </c>
      <c r="DH18" s="804"/>
      <c r="DI18" s="804"/>
      <c r="DJ18" s="804"/>
      <c r="DK18" s="805"/>
      <c r="DL18" s="803" t="s">
        <v>546</v>
      </c>
      <c r="DM18" s="804"/>
      <c r="DN18" s="804"/>
      <c r="DO18" s="804"/>
      <c r="DP18" s="805"/>
      <c r="DQ18" s="803" t="s">
        <v>546</v>
      </c>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615</v>
      </c>
      <c r="BT19" s="791"/>
      <c r="BU19" s="791"/>
      <c r="BV19" s="791"/>
      <c r="BW19" s="791"/>
      <c r="BX19" s="791"/>
      <c r="BY19" s="791"/>
      <c r="BZ19" s="791"/>
      <c r="CA19" s="791"/>
      <c r="CB19" s="791"/>
      <c r="CC19" s="791"/>
      <c r="CD19" s="791"/>
      <c r="CE19" s="791"/>
      <c r="CF19" s="791"/>
      <c r="CG19" s="792"/>
      <c r="CH19" s="803">
        <v>-371</v>
      </c>
      <c r="CI19" s="804"/>
      <c r="CJ19" s="804"/>
      <c r="CK19" s="804"/>
      <c r="CL19" s="805"/>
      <c r="CM19" s="803">
        <v>974</v>
      </c>
      <c r="CN19" s="804"/>
      <c r="CO19" s="804"/>
      <c r="CP19" s="804"/>
      <c r="CQ19" s="805"/>
      <c r="CR19" s="803">
        <v>0</v>
      </c>
      <c r="CS19" s="804"/>
      <c r="CT19" s="804"/>
      <c r="CU19" s="804"/>
      <c r="CV19" s="805"/>
      <c r="CW19" s="803">
        <v>215</v>
      </c>
      <c r="CX19" s="804"/>
      <c r="CY19" s="804"/>
      <c r="CZ19" s="804"/>
      <c r="DA19" s="805"/>
      <c r="DB19" s="803" t="s">
        <v>546</v>
      </c>
      <c r="DC19" s="804"/>
      <c r="DD19" s="804"/>
      <c r="DE19" s="804"/>
      <c r="DF19" s="805"/>
      <c r="DG19" s="803" t="s">
        <v>546</v>
      </c>
      <c r="DH19" s="804"/>
      <c r="DI19" s="804"/>
      <c r="DJ19" s="804"/>
      <c r="DK19" s="805"/>
      <c r="DL19" s="803" t="s">
        <v>546</v>
      </c>
      <c r="DM19" s="804"/>
      <c r="DN19" s="804"/>
      <c r="DO19" s="804"/>
      <c r="DP19" s="805"/>
      <c r="DQ19" s="803" t="s">
        <v>546</v>
      </c>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t="s">
        <v>606</v>
      </c>
      <c r="BS20" s="790" t="s">
        <v>616</v>
      </c>
      <c r="BT20" s="791"/>
      <c r="BU20" s="791"/>
      <c r="BV20" s="791"/>
      <c r="BW20" s="791"/>
      <c r="BX20" s="791"/>
      <c r="BY20" s="791"/>
      <c r="BZ20" s="791"/>
      <c r="CA20" s="791"/>
      <c r="CB20" s="791"/>
      <c r="CC20" s="791"/>
      <c r="CD20" s="791"/>
      <c r="CE20" s="791"/>
      <c r="CF20" s="791"/>
      <c r="CG20" s="792"/>
      <c r="CH20" s="803">
        <v>14</v>
      </c>
      <c r="CI20" s="804"/>
      <c r="CJ20" s="804"/>
      <c r="CK20" s="804"/>
      <c r="CL20" s="805"/>
      <c r="CM20" s="803">
        <v>835</v>
      </c>
      <c r="CN20" s="804"/>
      <c r="CO20" s="804"/>
      <c r="CP20" s="804"/>
      <c r="CQ20" s="805"/>
      <c r="CR20" s="803">
        <v>777</v>
      </c>
      <c r="CS20" s="804"/>
      <c r="CT20" s="804"/>
      <c r="CU20" s="804"/>
      <c r="CV20" s="805"/>
      <c r="CW20" s="803">
        <v>722</v>
      </c>
      <c r="CX20" s="804"/>
      <c r="CY20" s="804"/>
      <c r="CZ20" s="804"/>
      <c r="DA20" s="805"/>
      <c r="DB20" s="803">
        <v>4438</v>
      </c>
      <c r="DC20" s="804"/>
      <c r="DD20" s="804"/>
      <c r="DE20" s="804"/>
      <c r="DF20" s="805"/>
      <c r="DG20" s="803" t="s">
        <v>546</v>
      </c>
      <c r="DH20" s="804"/>
      <c r="DI20" s="804"/>
      <c r="DJ20" s="804"/>
      <c r="DK20" s="805"/>
      <c r="DL20" s="803" t="s">
        <v>546</v>
      </c>
      <c r="DM20" s="804"/>
      <c r="DN20" s="804"/>
      <c r="DO20" s="804"/>
      <c r="DP20" s="805"/>
      <c r="DQ20" s="803" t="s">
        <v>546</v>
      </c>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t="s">
        <v>617</v>
      </c>
      <c r="BT21" s="791"/>
      <c r="BU21" s="791"/>
      <c r="BV21" s="791"/>
      <c r="BW21" s="791"/>
      <c r="BX21" s="791"/>
      <c r="BY21" s="791"/>
      <c r="BZ21" s="791"/>
      <c r="CA21" s="791"/>
      <c r="CB21" s="791"/>
      <c r="CC21" s="791"/>
      <c r="CD21" s="791"/>
      <c r="CE21" s="791"/>
      <c r="CF21" s="791"/>
      <c r="CG21" s="792"/>
      <c r="CH21" s="803">
        <v>-1</v>
      </c>
      <c r="CI21" s="804"/>
      <c r="CJ21" s="804"/>
      <c r="CK21" s="804"/>
      <c r="CL21" s="805"/>
      <c r="CM21" s="803">
        <v>11963</v>
      </c>
      <c r="CN21" s="804"/>
      <c r="CO21" s="804"/>
      <c r="CP21" s="804"/>
      <c r="CQ21" s="805"/>
      <c r="CR21" s="803">
        <v>1</v>
      </c>
      <c r="CS21" s="804"/>
      <c r="CT21" s="804"/>
      <c r="CU21" s="804"/>
      <c r="CV21" s="805"/>
      <c r="CW21" s="803">
        <v>0</v>
      </c>
      <c r="CX21" s="804"/>
      <c r="CY21" s="804"/>
      <c r="CZ21" s="804"/>
      <c r="DA21" s="805"/>
      <c r="DB21" s="803" t="s">
        <v>546</v>
      </c>
      <c r="DC21" s="804"/>
      <c r="DD21" s="804"/>
      <c r="DE21" s="804"/>
      <c r="DF21" s="805"/>
      <c r="DG21" s="803" t="s">
        <v>546</v>
      </c>
      <c r="DH21" s="804"/>
      <c r="DI21" s="804"/>
      <c r="DJ21" s="804"/>
      <c r="DK21" s="805"/>
      <c r="DL21" s="803" t="s">
        <v>546</v>
      </c>
      <c r="DM21" s="804"/>
      <c r="DN21" s="804"/>
      <c r="DO21" s="804"/>
      <c r="DP21" s="805"/>
      <c r="DQ21" s="803" t="s">
        <v>546</v>
      </c>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390</v>
      </c>
      <c r="B23" s="812" t="s">
        <v>391</v>
      </c>
      <c r="C23" s="813"/>
      <c r="D23" s="813"/>
      <c r="E23" s="813"/>
      <c r="F23" s="813"/>
      <c r="G23" s="813"/>
      <c r="H23" s="813"/>
      <c r="I23" s="813"/>
      <c r="J23" s="813"/>
      <c r="K23" s="813"/>
      <c r="L23" s="813"/>
      <c r="M23" s="813"/>
      <c r="N23" s="813"/>
      <c r="O23" s="813"/>
      <c r="P23" s="814"/>
      <c r="Q23" s="815">
        <v>130085</v>
      </c>
      <c r="R23" s="816"/>
      <c r="S23" s="816"/>
      <c r="T23" s="816"/>
      <c r="U23" s="816"/>
      <c r="V23" s="816">
        <v>127977</v>
      </c>
      <c r="W23" s="816"/>
      <c r="X23" s="816"/>
      <c r="Y23" s="816"/>
      <c r="Z23" s="816"/>
      <c r="AA23" s="816">
        <v>2108</v>
      </c>
      <c r="AB23" s="816"/>
      <c r="AC23" s="816"/>
      <c r="AD23" s="816"/>
      <c r="AE23" s="817"/>
      <c r="AF23" s="818">
        <v>1648</v>
      </c>
      <c r="AG23" s="816"/>
      <c r="AH23" s="816"/>
      <c r="AI23" s="816"/>
      <c r="AJ23" s="819"/>
      <c r="AK23" s="820"/>
      <c r="AL23" s="821"/>
      <c r="AM23" s="821"/>
      <c r="AN23" s="821"/>
      <c r="AO23" s="821"/>
      <c r="AP23" s="816">
        <v>163787</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392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365</v>
      </c>
      <c r="B26" s="763"/>
      <c r="C26" s="763"/>
      <c r="D26" s="763"/>
      <c r="E26" s="763"/>
      <c r="F26" s="763"/>
      <c r="G26" s="763"/>
      <c r="H26" s="763"/>
      <c r="I26" s="763"/>
      <c r="J26" s="763"/>
      <c r="K26" s="763"/>
      <c r="L26" s="763"/>
      <c r="M26" s="763"/>
      <c r="N26" s="763"/>
      <c r="O26" s="763"/>
      <c r="P26" s="764"/>
      <c r="Q26" s="739" t="s">
        <v>394</v>
      </c>
      <c r="R26" s="740"/>
      <c r="S26" s="740"/>
      <c r="T26" s="740"/>
      <c r="U26" s="741"/>
      <c r="V26" s="739" t="s">
        <v>395</v>
      </c>
      <c r="W26" s="740"/>
      <c r="X26" s="740"/>
      <c r="Y26" s="740"/>
      <c r="Z26" s="741"/>
      <c r="AA26" s="739" t="s">
        <v>396</v>
      </c>
      <c r="AB26" s="740"/>
      <c r="AC26" s="740"/>
      <c r="AD26" s="740"/>
      <c r="AE26" s="740"/>
      <c r="AF26" s="834" t="s">
        <v>397</v>
      </c>
      <c r="AG26" s="835"/>
      <c r="AH26" s="835"/>
      <c r="AI26" s="835"/>
      <c r="AJ26" s="836"/>
      <c r="AK26" s="740" t="s">
        <v>398</v>
      </c>
      <c r="AL26" s="740"/>
      <c r="AM26" s="740"/>
      <c r="AN26" s="740"/>
      <c r="AO26" s="741"/>
      <c r="AP26" s="739" t="s">
        <v>399</v>
      </c>
      <c r="AQ26" s="740"/>
      <c r="AR26" s="740"/>
      <c r="AS26" s="740"/>
      <c r="AT26" s="741"/>
      <c r="AU26" s="739" t="s">
        <v>400</v>
      </c>
      <c r="AV26" s="740"/>
      <c r="AW26" s="740"/>
      <c r="AX26" s="740"/>
      <c r="AY26" s="741"/>
      <c r="AZ26" s="739" t="s">
        <v>401</v>
      </c>
      <c r="BA26" s="740"/>
      <c r="BB26" s="740"/>
      <c r="BC26" s="740"/>
      <c r="BD26" s="741"/>
      <c r="BE26" s="739" t="s">
        <v>372</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402</v>
      </c>
      <c r="C28" s="754"/>
      <c r="D28" s="754"/>
      <c r="E28" s="754"/>
      <c r="F28" s="754"/>
      <c r="G28" s="754"/>
      <c r="H28" s="754"/>
      <c r="I28" s="754"/>
      <c r="J28" s="754"/>
      <c r="K28" s="754"/>
      <c r="L28" s="754"/>
      <c r="M28" s="754"/>
      <c r="N28" s="754"/>
      <c r="O28" s="754"/>
      <c r="P28" s="755"/>
      <c r="Q28" s="844">
        <v>39295</v>
      </c>
      <c r="R28" s="845"/>
      <c r="S28" s="845"/>
      <c r="T28" s="845"/>
      <c r="U28" s="845"/>
      <c r="V28" s="845">
        <v>37347</v>
      </c>
      <c r="W28" s="845"/>
      <c r="X28" s="845"/>
      <c r="Y28" s="845"/>
      <c r="Z28" s="845"/>
      <c r="AA28" s="845">
        <v>1948</v>
      </c>
      <c r="AB28" s="845"/>
      <c r="AC28" s="845"/>
      <c r="AD28" s="845"/>
      <c r="AE28" s="846"/>
      <c r="AF28" s="847">
        <v>1948</v>
      </c>
      <c r="AG28" s="845"/>
      <c r="AH28" s="845"/>
      <c r="AI28" s="845"/>
      <c r="AJ28" s="848"/>
      <c r="AK28" s="849">
        <v>3167</v>
      </c>
      <c r="AL28" s="840"/>
      <c r="AM28" s="840"/>
      <c r="AN28" s="840"/>
      <c r="AO28" s="840"/>
      <c r="AP28" s="840" t="s">
        <v>546</v>
      </c>
      <c r="AQ28" s="840"/>
      <c r="AR28" s="840"/>
      <c r="AS28" s="840"/>
      <c r="AT28" s="840"/>
      <c r="AU28" s="840" t="s">
        <v>546</v>
      </c>
      <c r="AV28" s="840"/>
      <c r="AW28" s="840"/>
      <c r="AX28" s="840"/>
      <c r="AY28" s="840"/>
      <c r="AZ28" s="841" t="s">
        <v>546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403</v>
      </c>
      <c r="C29" s="778"/>
      <c r="D29" s="778"/>
      <c r="E29" s="778"/>
      <c r="F29" s="778"/>
      <c r="G29" s="778"/>
      <c r="H29" s="778"/>
      <c r="I29" s="778"/>
      <c r="J29" s="778"/>
      <c r="K29" s="778"/>
      <c r="L29" s="778"/>
      <c r="M29" s="778"/>
      <c r="N29" s="778"/>
      <c r="O29" s="778"/>
      <c r="P29" s="779"/>
      <c r="Q29" s="780">
        <v>27720</v>
      </c>
      <c r="R29" s="781"/>
      <c r="S29" s="781"/>
      <c r="T29" s="781"/>
      <c r="U29" s="781"/>
      <c r="V29" s="781">
        <v>26851</v>
      </c>
      <c r="W29" s="781"/>
      <c r="X29" s="781"/>
      <c r="Y29" s="781"/>
      <c r="Z29" s="781"/>
      <c r="AA29" s="781">
        <v>869</v>
      </c>
      <c r="AB29" s="781"/>
      <c r="AC29" s="781"/>
      <c r="AD29" s="781"/>
      <c r="AE29" s="782"/>
      <c r="AF29" s="783">
        <v>869</v>
      </c>
      <c r="AG29" s="784"/>
      <c r="AH29" s="784"/>
      <c r="AI29" s="784"/>
      <c r="AJ29" s="785"/>
      <c r="AK29" s="852">
        <v>3865</v>
      </c>
      <c r="AL29" s="853"/>
      <c r="AM29" s="853"/>
      <c r="AN29" s="853"/>
      <c r="AO29" s="853"/>
      <c r="AP29" s="853" t="s">
        <v>546</v>
      </c>
      <c r="AQ29" s="853"/>
      <c r="AR29" s="853"/>
      <c r="AS29" s="853"/>
      <c r="AT29" s="853"/>
      <c r="AU29" s="853" t="s">
        <v>546</v>
      </c>
      <c r="AV29" s="853"/>
      <c r="AW29" s="853"/>
      <c r="AX29" s="853"/>
      <c r="AY29" s="853"/>
      <c r="AZ29" s="854" t="s">
        <v>546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404</v>
      </c>
      <c r="C30" s="778"/>
      <c r="D30" s="778"/>
      <c r="E30" s="778"/>
      <c r="F30" s="778"/>
      <c r="G30" s="778"/>
      <c r="H30" s="778"/>
      <c r="I30" s="778"/>
      <c r="J30" s="778"/>
      <c r="K30" s="778"/>
      <c r="L30" s="778"/>
      <c r="M30" s="778"/>
      <c r="N30" s="778"/>
      <c r="O30" s="778"/>
      <c r="P30" s="779"/>
      <c r="Q30" s="780">
        <v>17</v>
      </c>
      <c r="R30" s="781"/>
      <c r="S30" s="781"/>
      <c r="T30" s="781"/>
      <c r="U30" s="781"/>
      <c r="V30" s="781">
        <v>14</v>
      </c>
      <c r="W30" s="781"/>
      <c r="X30" s="781"/>
      <c r="Y30" s="781"/>
      <c r="Z30" s="781"/>
      <c r="AA30" s="781">
        <v>3</v>
      </c>
      <c r="AB30" s="781"/>
      <c r="AC30" s="781"/>
      <c r="AD30" s="781"/>
      <c r="AE30" s="782"/>
      <c r="AF30" s="783">
        <v>3</v>
      </c>
      <c r="AG30" s="784"/>
      <c r="AH30" s="784"/>
      <c r="AI30" s="784"/>
      <c r="AJ30" s="785"/>
      <c r="AK30" s="852" t="s">
        <v>546</v>
      </c>
      <c r="AL30" s="853"/>
      <c r="AM30" s="853"/>
      <c r="AN30" s="853"/>
      <c r="AO30" s="853"/>
      <c r="AP30" s="853" t="s">
        <v>546</v>
      </c>
      <c r="AQ30" s="853"/>
      <c r="AR30" s="853"/>
      <c r="AS30" s="853"/>
      <c r="AT30" s="853"/>
      <c r="AU30" s="853" t="s">
        <v>546</v>
      </c>
      <c r="AV30" s="853"/>
      <c r="AW30" s="853"/>
      <c r="AX30" s="853"/>
      <c r="AY30" s="853"/>
      <c r="AZ30" s="854" t="s">
        <v>546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405</v>
      </c>
      <c r="C31" s="778"/>
      <c r="D31" s="778"/>
      <c r="E31" s="778"/>
      <c r="F31" s="778"/>
      <c r="G31" s="778"/>
      <c r="H31" s="778"/>
      <c r="I31" s="778"/>
      <c r="J31" s="778"/>
      <c r="K31" s="778"/>
      <c r="L31" s="778"/>
      <c r="M31" s="778"/>
      <c r="N31" s="778"/>
      <c r="O31" s="778"/>
      <c r="P31" s="779"/>
      <c r="Q31" s="780">
        <v>4776</v>
      </c>
      <c r="R31" s="781"/>
      <c r="S31" s="781"/>
      <c r="T31" s="781"/>
      <c r="U31" s="781"/>
      <c r="V31" s="781">
        <v>4638</v>
      </c>
      <c r="W31" s="781"/>
      <c r="X31" s="781"/>
      <c r="Y31" s="781"/>
      <c r="Z31" s="781"/>
      <c r="AA31" s="781">
        <v>138</v>
      </c>
      <c r="AB31" s="781"/>
      <c r="AC31" s="781"/>
      <c r="AD31" s="781"/>
      <c r="AE31" s="782"/>
      <c r="AF31" s="783">
        <v>138</v>
      </c>
      <c r="AG31" s="784"/>
      <c r="AH31" s="784"/>
      <c r="AI31" s="784"/>
      <c r="AJ31" s="785"/>
      <c r="AK31" s="852">
        <v>1174</v>
      </c>
      <c r="AL31" s="853"/>
      <c r="AM31" s="853"/>
      <c r="AN31" s="853"/>
      <c r="AO31" s="853"/>
      <c r="AP31" s="853" t="s">
        <v>546</v>
      </c>
      <c r="AQ31" s="853"/>
      <c r="AR31" s="853"/>
      <c r="AS31" s="853"/>
      <c r="AT31" s="853"/>
      <c r="AU31" s="853" t="s">
        <v>546</v>
      </c>
      <c r="AV31" s="853"/>
      <c r="AW31" s="853"/>
      <c r="AX31" s="853"/>
      <c r="AY31" s="853"/>
      <c r="AZ31" s="854" t="s">
        <v>546</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406</v>
      </c>
      <c r="C32" s="778"/>
      <c r="D32" s="778"/>
      <c r="E32" s="778"/>
      <c r="F32" s="778"/>
      <c r="G32" s="778"/>
      <c r="H32" s="778"/>
      <c r="I32" s="778"/>
      <c r="J32" s="778"/>
      <c r="K32" s="778"/>
      <c r="L32" s="778"/>
      <c r="M32" s="778"/>
      <c r="N32" s="778"/>
      <c r="O32" s="778"/>
      <c r="P32" s="779"/>
      <c r="Q32" s="780">
        <v>6704</v>
      </c>
      <c r="R32" s="781"/>
      <c r="S32" s="781"/>
      <c r="T32" s="781"/>
      <c r="U32" s="781"/>
      <c r="V32" s="781">
        <v>5769</v>
      </c>
      <c r="W32" s="781"/>
      <c r="X32" s="781"/>
      <c r="Y32" s="781"/>
      <c r="Z32" s="781"/>
      <c r="AA32" s="781">
        <v>936</v>
      </c>
      <c r="AB32" s="781"/>
      <c r="AC32" s="781"/>
      <c r="AD32" s="781"/>
      <c r="AE32" s="782"/>
      <c r="AF32" s="783">
        <v>4490</v>
      </c>
      <c r="AG32" s="784"/>
      <c r="AH32" s="784"/>
      <c r="AI32" s="784"/>
      <c r="AJ32" s="785"/>
      <c r="AK32" s="852">
        <v>167</v>
      </c>
      <c r="AL32" s="853"/>
      <c r="AM32" s="853"/>
      <c r="AN32" s="853"/>
      <c r="AO32" s="853"/>
      <c r="AP32" s="853">
        <v>12971</v>
      </c>
      <c r="AQ32" s="853"/>
      <c r="AR32" s="853"/>
      <c r="AS32" s="853"/>
      <c r="AT32" s="853"/>
      <c r="AU32" s="853">
        <v>1232</v>
      </c>
      <c r="AV32" s="853"/>
      <c r="AW32" s="853"/>
      <c r="AX32" s="853"/>
      <c r="AY32" s="853"/>
      <c r="AZ32" s="854" t="s">
        <v>546</v>
      </c>
      <c r="BA32" s="854"/>
      <c r="BB32" s="854"/>
      <c r="BC32" s="854"/>
      <c r="BD32" s="854"/>
      <c r="BE32" s="850" t="s">
        <v>407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408</v>
      </c>
      <c r="C33" s="778"/>
      <c r="D33" s="778"/>
      <c r="E33" s="778"/>
      <c r="F33" s="778"/>
      <c r="G33" s="778"/>
      <c r="H33" s="778"/>
      <c r="I33" s="778"/>
      <c r="J33" s="778"/>
      <c r="K33" s="778"/>
      <c r="L33" s="778"/>
      <c r="M33" s="778"/>
      <c r="N33" s="778"/>
      <c r="O33" s="778"/>
      <c r="P33" s="779"/>
      <c r="Q33" s="780">
        <v>231</v>
      </c>
      <c r="R33" s="781"/>
      <c r="S33" s="781"/>
      <c r="T33" s="781"/>
      <c r="U33" s="781"/>
      <c r="V33" s="781">
        <v>245</v>
      </c>
      <c r="W33" s="781"/>
      <c r="X33" s="781"/>
      <c r="Y33" s="781"/>
      <c r="Z33" s="781"/>
      <c r="AA33" s="781">
        <v>-14</v>
      </c>
      <c r="AB33" s="781"/>
      <c r="AC33" s="781"/>
      <c r="AD33" s="781"/>
      <c r="AE33" s="782"/>
      <c r="AF33" s="783">
        <v>354</v>
      </c>
      <c r="AG33" s="784"/>
      <c r="AH33" s="784"/>
      <c r="AI33" s="784"/>
      <c r="AJ33" s="785"/>
      <c r="AK33" s="852" t="s">
        <v>546</v>
      </c>
      <c r="AL33" s="853"/>
      <c r="AM33" s="853"/>
      <c r="AN33" s="853"/>
      <c r="AO33" s="853"/>
      <c r="AP33" s="853" t="s">
        <v>546</v>
      </c>
      <c r="AQ33" s="853"/>
      <c r="AR33" s="853"/>
      <c r="AS33" s="853"/>
      <c r="AT33" s="853"/>
      <c r="AU33" s="853" t="s">
        <v>546</v>
      </c>
      <c r="AV33" s="853"/>
      <c r="AW33" s="853"/>
      <c r="AX33" s="853"/>
      <c r="AY33" s="853"/>
      <c r="AZ33" s="854" t="s">
        <v>546</v>
      </c>
      <c r="BA33" s="854"/>
      <c r="BB33" s="854"/>
      <c r="BC33" s="854"/>
      <c r="BD33" s="854"/>
      <c r="BE33" s="850" t="s">
        <v>409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410</v>
      </c>
      <c r="C34" s="778"/>
      <c r="D34" s="778"/>
      <c r="E34" s="778"/>
      <c r="F34" s="778"/>
      <c r="G34" s="778"/>
      <c r="H34" s="778"/>
      <c r="I34" s="778"/>
      <c r="J34" s="778"/>
      <c r="K34" s="778"/>
      <c r="L34" s="778"/>
      <c r="M34" s="778"/>
      <c r="N34" s="778"/>
      <c r="O34" s="778"/>
      <c r="P34" s="779"/>
      <c r="Q34" s="780">
        <v>8048</v>
      </c>
      <c r="R34" s="781"/>
      <c r="S34" s="781"/>
      <c r="T34" s="781"/>
      <c r="U34" s="781"/>
      <c r="V34" s="781">
        <v>6934</v>
      </c>
      <c r="W34" s="781"/>
      <c r="X34" s="781"/>
      <c r="Y34" s="781"/>
      <c r="Z34" s="781"/>
      <c r="AA34" s="781">
        <v>1114</v>
      </c>
      <c r="AB34" s="781"/>
      <c r="AC34" s="781"/>
      <c r="AD34" s="781"/>
      <c r="AE34" s="782"/>
      <c r="AF34" s="783">
        <v>1675</v>
      </c>
      <c r="AG34" s="784"/>
      <c r="AH34" s="784"/>
      <c r="AI34" s="784"/>
      <c r="AJ34" s="785"/>
      <c r="AK34" s="852">
        <v>3000</v>
      </c>
      <c r="AL34" s="853"/>
      <c r="AM34" s="853"/>
      <c r="AN34" s="853"/>
      <c r="AO34" s="853"/>
      <c r="AP34" s="853">
        <v>52547</v>
      </c>
      <c r="AQ34" s="853"/>
      <c r="AR34" s="853"/>
      <c r="AS34" s="853"/>
      <c r="AT34" s="853"/>
      <c r="AU34" s="853">
        <v>28270</v>
      </c>
      <c r="AV34" s="853"/>
      <c r="AW34" s="853"/>
      <c r="AX34" s="853"/>
      <c r="AY34" s="853"/>
      <c r="AZ34" s="854" t="s">
        <v>546</v>
      </c>
      <c r="BA34" s="854"/>
      <c r="BB34" s="854"/>
      <c r="BC34" s="854"/>
      <c r="BD34" s="854"/>
      <c r="BE34" s="850" t="s">
        <v>409</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411</v>
      </c>
      <c r="C35" s="778"/>
      <c r="D35" s="778"/>
      <c r="E35" s="778"/>
      <c r="F35" s="778"/>
      <c r="G35" s="778"/>
      <c r="H35" s="778"/>
      <c r="I35" s="778"/>
      <c r="J35" s="778"/>
      <c r="K35" s="778"/>
      <c r="L35" s="778"/>
      <c r="M35" s="778"/>
      <c r="N35" s="778"/>
      <c r="O35" s="778"/>
      <c r="P35" s="779"/>
      <c r="Q35" s="780">
        <v>964</v>
      </c>
      <c r="R35" s="781"/>
      <c r="S35" s="781"/>
      <c r="T35" s="781"/>
      <c r="U35" s="781"/>
      <c r="V35" s="781">
        <v>1053</v>
      </c>
      <c r="W35" s="781"/>
      <c r="X35" s="781"/>
      <c r="Y35" s="781"/>
      <c r="Z35" s="781"/>
      <c r="AA35" s="781">
        <v>-89</v>
      </c>
      <c r="AB35" s="781"/>
      <c r="AC35" s="781"/>
      <c r="AD35" s="781"/>
      <c r="AE35" s="782"/>
      <c r="AF35" s="783">
        <v>206</v>
      </c>
      <c r="AG35" s="784"/>
      <c r="AH35" s="784"/>
      <c r="AI35" s="784"/>
      <c r="AJ35" s="785"/>
      <c r="AK35" s="852">
        <v>308</v>
      </c>
      <c r="AL35" s="853"/>
      <c r="AM35" s="853"/>
      <c r="AN35" s="853"/>
      <c r="AO35" s="853"/>
      <c r="AP35" s="853">
        <v>758</v>
      </c>
      <c r="AQ35" s="853"/>
      <c r="AR35" s="853"/>
      <c r="AS35" s="853"/>
      <c r="AT35" s="853"/>
      <c r="AU35" s="853">
        <v>453</v>
      </c>
      <c r="AV35" s="853"/>
      <c r="AW35" s="853"/>
      <c r="AX35" s="853"/>
      <c r="AY35" s="853"/>
      <c r="AZ35" s="854" t="s">
        <v>546</v>
      </c>
      <c r="BA35" s="854"/>
      <c r="BB35" s="854"/>
      <c r="BC35" s="854"/>
      <c r="BD35" s="854"/>
      <c r="BE35" s="850" t="s">
        <v>409</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412</v>
      </c>
      <c r="C36" s="778"/>
      <c r="D36" s="778"/>
      <c r="E36" s="778"/>
      <c r="F36" s="778"/>
      <c r="G36" s="778"/>
      <c r="H36" s="778"/>
      <c r="I36" s="778"/>
      <c r="J36" s="778"/>
      <c r="K36" s="778"/>
      <c r="L36" s="778"/>
      <c r="M36" s="778"/>
      <c r="N36" s="778"/>
      <c r="O36" s="778"/>
      <c r="P36" s="779"/>
      <c r="Q36" s="780">
        <v>70660</v>
      </c>
      <c r="R36" s="781"/>
      <c r="S36" s="781"/>
      <c r="T36" s="781"/>
      <c r="U36" s="781"/>
      <c r="V36" s="781">
        <v>67078</v>
      </c>
      <c r="W36" s="781"/>
      <c r="X36" s="781"/>
      <c r="Y36" s="781"/>
      <c r="Z36" s="781"/>
      <c r="AA36" s="781">
        <v>3582</v>
      </c>
      <c r="AB36" s="781"/>
      <c r="AC36" s="781"/>
      <c r="AD36" s="781"/>
      <c r="AE36" s="782"/>
      <c r="AF36" s="783">
        <v>6321</v>
      </c>
      <c r="AG36" s="784"/>
      <c r="AH36" s="784"/>
      <c r="AI36" s="784"/>
      <c r="AJ36" s="785"/>
      <c r="AK36" s="852" t="s">
        <v>546</v>
      </c>
      <c r="AL36" s="853"/>
      <c r="AM36" s="853"/>
      <c r="AN36" s="853"/>
      <c r="AO36" s="853"/>
      <c r="AP36" s="853" t="s">
        <v>546</v>
      </c>
      <c r="AQ36" s="853"/>
      <c r="AR36" s="853"/>
      <c r="AS36" s="853"/>
      <c r="AT36" s="853"/>
      <c r="AU36" s="853" t="s">
        <v>546</v>
      </c>
      <c r="AV36" s="853"/>
      <c r="AW36" s="853"/>
      <c r="AX36" s="853"/>
      <c r="AY36" s="853"/>
      <c r="AZ36" s="854" t="s">
        <v>546</v>
      </c>
      <c r="BA36" s="854"/>
      <c r="BB36" s="854"/>
      <c r="BC36" s="854"/>
      <c r="BD36" s="854"/>
      <c r="BE36" s="850" t="s">
        <v>409</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413</v>
      </c>
      <c r="C37" s="778"/>
      <c r="D37" s="778"/>
      <c r="E37" s="778"/>
      <c r="F37" s="778"/>
      <c r="G37" s="778"/>
      <c r="H37" s="778"/>
      <c r="I37" s="778"/>
      <c r="J37" s="778"/>
      <c r="K37" s="778"/>
      <c r="L37" s="778"/>
      <c r="M37" s="778"/>
      <c r="N37" s="778"/>
      <c r="O37" s="778"/>
      <c r="P37" s="779"/>
      <c r="Q37" s="780">
        <v>195</v>
      </c>
      <c r="R37" s="781"/>
      <c r="S37" s="781"/>
      <c r="T37" s="781"/>
      <c r="U37" s="781"/>
      <c r="V37" s="781">
        <v>175</v>
      </c>
      <c r="W37" s="781"/>
      <c r="X37" s="781"/>
      <c r="Y37" s="781"/>
      <c r="Z37" s="781"/>
      <c r="AA37" s="781">
        <v>19</v>
      </c>
      <c r="AB37" s="781"/>
      <c r="AC37" s="781"/>
      <c r="AD37" s="781"/>
      <c r="AE37" s="782"/>
      <c r="AF37" s="783">
        <v>19</v>
      </c>
      <c r="AG37" s="784"/>
      <c r="AH37" s="784"/>
      <c r="AI37" s="784"/>
      <c r="AJ37" s="785"/>
      <c r="AK37" s="852">
        <v>1</v>
      </c>
      <c r="AL37" s="853"/>
      <c r="AM37" s="853"/>
      <c r="AN37" s="853"/>
      <c r="AO37" s="853"/>
      <c r="AP37" s="853">
        <v>17</v>
      </c>
      <c r="AQ37" s="853"/>
      <c r="AR37" s="853"/>
      <c r="AS37" s="853"/>
      <c r="AT37" s="853"/>
      <c r="AU37" s="853">
        <v>1</v>
      </c>
      <c r="AV37" s="853"/>
      <c r="AW37" s="853"/>
      <c r="AX37" s="853"/>
      <c r="AY37" s="853"/>
      <c r="AZ37" s="854" t="s">
        <v>546</v>
      </c>
      <c r="BA37" s="854"/>
      <c r="BB37" s="854"/>
      <c r="BC37" s="854"/>
      <c r="BD37" s="854"/>
      <c r="BE37" s="850" t="s">
        <v>414</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415</v>
      </c>
      <c r="C38" s="778"/>
      <c r="D38" s="778"/>
      <c r="E38" s="778"/>
      <c r="F38" s="778"/>
      <c r="G38" s="778"/>
      <c r="H38" s="778"/>
      <c r="I38" s="778"/>
      <c r="J38" s="778"/>
      <c r="K38" s="778"/>
      <c r="L38" s="778"/>
      <c r="M38" s="778"/>
      <c r="N38" s="778"/>
      <c r="O38" s="778"/>
      <c r="P38" s="779"/>
      <c r="Q38" s="780">
        <v>1026</v>
      </c>
      <c r="R38" s="781"/>
      <c r="S38" s="781"/>
      <c r="T38" s="781"/>
      <c r="U38" s="781"/>
      <c r="V38" s="781">
        <v>843</v>
      </c>
      <c r="W38" s="781"/>
      <c r="X38" s="781"/>
      <c r="Y38" s="781"/>
      <c r="Z38" s="781"/>
      <c r="AA38" s="781">
        <v>183</v>
      </c>
      <c r="AB38" s="781"/>
      <c r="AC38" s="781"/>
      <c r="AD38" s="781"/>
      <c r="AE38" s="782"/>
      <c r="AF38" s="783">
        <v>183</v>
      </c>
      <c r="AG38" s="784"/>
      <c r="AH38" s="784"/>
      <c r="AI38" s="784"/>
      <c r="AJ38" s="785"/>
      <c r="AK38" s="852">
        <v>346</v>
      </c>
      <c r="AL38" s="853"/>
      <c r="AM38" s="853"/>
      <c r="AN38" s="853"/>
      <c r="AO38" s="853"/>
      <c r="AP38" s="853">
        <v>2364</v>
      </c>
      <c r="AQ38" s="853"/>
      <c r="AR38" s="853"/>
      <c r="AS38" s="853"/>
      <c r="AT38" s="853"/>
      <c r="AU38" s="853">
        <v>1461</v>
      </c>
      <c r="AV38" s="853"/>
      <c r="AW38" s="853"/>
      <c r="AX38" s="853"/>
      <c r="AY38" s="853"/>
      <c r="AZ38" s="854" t="s">
        <v>546</v>
      </c>
      <c r="BA38" s="854"/>
      <c r="BB38" s="854"/>
      <c r="BC38" s="854"/>
      <c r="BD38" s="854"/>
      <c r="BE38" s="850" t="s">
        <v>416</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417</v>
      </c>
      <c r="C39" s="778"/>
      <c r="D39" s="778"/>
      <c r="E39" s="778"/>
      <c r="F39" s="778"/>
      <c r="G39" s="778"/>
      <c r="H39" s="778"/>
      <c r="I39" s="778"/>
      <c r="J39" s="778"/>
      <c r="K39" s="778"/>
      <c r="L39" s="778"/>
      <c r="M39" s="778"/>
      <c r="N39" s="778"/>
      <c r="O39" s="778"/>
      <c r="P39" s="779"/>
      <c r="Q39" s="780">
        <v>160</v>
      </c>
      <c r="R39" s="781"/>
      <c r="S39" s="781"/>
      <c r="T39" s="781"/>
      <c r="U39" s="781"/>
      <c r="V39" s="781">
        <v>158</v>
      </c>
      <c r="W39" s="781"/>
      <c r="X39" s="781"/>
      <c r="Y39" s="781"/>
      <c r="Z39" s="781"/>
      <c r="AA39" s="781">
        <v>3</v>
      </c>
      <c r="AB39" s="781"/>
      <c r="AC39" s="781"/>
      <c r="AD39" s="781"/>
      <c r="AE39" s="782"/>
      <c r="AF39" s="783">
        <v>3</v>
      </c>
      <c r="AG39" s="784"/>
      <c r="AH39" s="784"/>
      <c r="AI39" s="784"/>
      <c r="AJ39" s="785"/>
      <c r="AK39" s="852">
        <v>95</v>
      </c>
      <c r="AL39" s="853"/>
      <c r="AM39" s="853"/>
      <c r="AN39" s="853"/>
      <c r="AO39" s="853"/>
      <c r="AP39" s="853">
        <v>427</v>
      </c>
      <c r="AQ39" s="853"/>
      <c r="AR39" s="853"/>
      <c r="AS39" s="853"/>
      <c r="AT39" s="853"/>
      <c r="AU39" s="853">
        <v>248</v>
      </c>
      <c r="AV39" s="853"/>
      <c r="AW39" s="853"/>
      <c r="AX39" s="853"/>
      <c r="AY39" s="853"/>
      <c r="AZ39" s="854" t="s">
        <v>546</v>
      </c>
      <c r="BA39" s="854"/>
      <c r="BB39" s="854"/>
      <c r="BC39" s="854"/>
      <c r="BD39" s="854"/>
      <c r="BE39" s="850" t="s">
        <v>414</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418</v>
      </c>
      <c r="C40" s="778"/>
      <c r="D40" s="778"/>
      <c r="E40" s="778"/>
      <c r="F40" s="778"/>
      <c r="G40" s="778"/>
      <c r="H40" s="778"/>
      <c r="I40" s="778"/>
      <c r="J40" s="778"/>
      <c r="K40" s="778"/>
      <c r="L40" s="778"/>
      <c r="M40" s="778"/>
      <c r="N40" s="778"/>
      <c r="O40" s="778"/>
      <c r="P40" s="779"/>
      <c r="Q40" s="780">
        <v>11</v>
      </c>
      <c r="R40" s="781"/>
      <c r="S40" s="781"/>
      <c r="T40" s="781"/>
      <c r="U40" s="781"/>
      <c r="V40" s="781">
        <v>10</v>
      </c>
      <c r="W40" s="781"/>
      <c r="X40" s="781"/>
      <c r="Y40" s="781"/>
      <c r="Z40" s="781"/>
      <c r="AA40" s="781">
        <v>1</v>
      </c>
      <c r="AB40" s="781"/>
      <c r="AC40" s="781"/>
      <c r="AD40" s="781"/>
      <c r="AE40" s="782"/>
      <c r="AF40" s="783">
        <v>1</v>
      </c>
      <c r="AG40" s="784"/>
      <c r="AH40" s="784"/>
      <c r="AI40" s="784"/>
      <c r="AJ40" s="785"/>
      <c r="AK40" s="852">
        <v>8</v>
      </c>
      <c r="AL40" s="853"/>
      <c r="AM40" s="853"/>
      <c r="AN40" s="853"/>
      <c r="AO40" s="853"/>
      <c r="AP40" s="853">
        <v>38</v>
      </c>
      <c r="AQ40" s="853"/>
      <c r="AR40" s="853"/>
      <c r="AS40" s="853"/>
      <c r="AT40" s="853"/>
      <c r="AU40" s="853">
        <v>38</v>
      </c>
      <c r="AV40" s="853"/>
      <c r="AW40" s="853"/>
      <c r="AX40" s="853"/>
      <c r="AY40" s="853"/>
      <c r="AZ40" s="854" t="s">
        <v>546</v>
      </c>
      <c r="BA40" s="854"/>
      <c r="BB40" s="854"/>
      <c r="BC40" s="854"/>
      <c r="BD40" s="854"/>
      <c r="BE40" s="850" t="s">
        <v>416</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t="s">
        <v>419</v>
      </c>
      <c r="C41" s="778"/>
      <c r="D41" s="778"/>
      <c r="E41" s="778"/>
      <c r="F41" s="778"/>
      <c r="G41" s="778"/>
      <c r="H41" s="778"/>
      <c r="I41" s="778"/>
      <c r="J41" s="778"/>
      <c r="K41" s="778"/>
      <c r="L41" s="778"/>
      <c r="M41" s="778"/>
      <c r="N41" s="778"/>
      <c r="O41" s="778"/>
      <c r="P41" s="779"/>
      <c r="Q41" s="780">
        <v>393</v>
      </c>
      <c r="R41" s="781"/>
      <c r="S41" s="781"/>
      <c r="T41" s="781"/>
      <c r="U41" s="781"/>
      <c r="V41" s="781">
        <v>391</v>
      </c>
      <c r="W41" s="781"/>
      <c r="X41" s="781"/>
      <c r="Y41" s="781"/>
      <c r="Z41" s="781"/>
      <c r="AA41" s="781">
        <v>2</v>
      </c>
      <c r="AB41" s="781"/>
      <c r="AC41" s="781"/>
      <c r="AD41" s="781"/>
      <c r="AE41" s="782"/>
      <c r="AF41" s="783">
        <v>2</v>
      </c>
      <c r="AG41" s="784"/>
      <c r="AH41" s="784"/>
      <c r="AI41" s="784"/>
      <c r="AJ41" s="785"/>
      <c r="AK41" s="852">
        <v>283</v>
      </c>
      <c r="AL41" s="853"/>
      <c r="AM41" s="853"/>
      <c r="AN41" s="853"/>
      <c r="AO41" s="853"/>
      <c r="AP41" s="853">
        <v>1888</v>
      </c>
      <c r="AQ41" s="853"/>
      <c r="AR41" s="853"/>
      <c r="AS41" s="853"/>
      <c r="AT41" s="853"/>
      <c r="AU41" s="853">
        <v>1796</v>
      </c>
      <c r="AV41" s="853"/>
      <c r="AW41" s="853"/>
      <c r="AX41" s="853"/>
      <c r="AY41" s="853"/>
      <c r="AZ41" s="854" t="s">
        <v>546</v>
      </c>
      <c r="BA41" s="854"/>
      <c r="BB41" s="854"/>
      <c r="BC41" s="854"/>
      <c r="BD41" s="854"/>
      <c r="BE41" s="850" t="s">
        <v>414</v>
      </c>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t="s">
        <v>420</v>
      </c>
      <c r="C42" s="778"/>
      <c r="D42" s="778"/>
      <c r="E42" s="778"/>
      <c r="F42" s="778"/>
      <c r="G42" s="778"/>
      <c r="H42" s="778"/>
      <c r="I42" s="778"/>
      <c r="J42" s="778"/>
      <c r="K42" s="778"/>
      <c r="L42" s="778"/>
      <c r="M42" s="778"/>
      <c r="N42" s="778"/>
      <c r="O42" s="778"/>
      <c r="P42" s="779"/>
      <c r="Q42" s="780">
        <v>680</v>
      </c>
      <c r="R42" s="781"/>
      <c r="S42" s="781"/>
      <c r="T42" s="781"/>
      <c r="U42" s="781"/>
      <c r="V42" s="781">
        <v>3514</v>
      </c>
      <c r="W42" s="781"/>
      <c r="X42" s="781"/>
      <c r="Y42" s="781"/>
      <c r="Z42" s="781"/>
      <c r="AA42" s="781">
        <v>-2834</v>
      </c>
      <c r="AB42" s="781"/>
      <c r="AC42" s="781"/>
      <c r="AD42" s="781"/>
      <c r="AE42" s="782"/>
      <c r="AF42" s="783">
        <v>-1712</v>
      </c>
      <c r="AG42" s="784"/>
      <c r="AH42" s="784"/>
      <c r="AI42" s="784"/>
      <c r="AJ42" s="785"/>
      <c r="AK42" s="852" t="s">
        <v>546</v>
      </c>
      <c r="AL42" s="853"/>
      <c r="AM42" s="853"/>
      <c r="AN42" s="853"/>
      <c r="AO42" s="853"/>
      <c r="AP42" s="853">
        <v>1879</v>
      </c>
      <c r="AQ42" s="853"/>
      <c r="AR42" s="853"/>
      <c r="AS42" s="853"/>
      <c r="AT42" s="853"/>
      <c r="AU42" s="853">
        <v>281</v>
      </c>
      <c r="AV42" s="853"/>
      <c r="AW42" s="853"/>
      <c r="AX42" s="853"/>
      <c r="AY42" s="853"/>
      <c r="AZ42" s="854">
        <v>30.3</v>
      </c>
      <c r="BA42" s="854"/>
      <c r="BB42" s="854"/>
      <c r="BC42" s="854"/>
      <c r="BD42" s="854"/>
      <c r="BE42" s="850" t="s">
        <v>416</v>
      </c>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421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390</v>
      </c>
      <c r="B63" s="812" t="s">
        <v>422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14500</v>
      </c>
      <c r="AG63" s="864"/>
      <c r="AH63" s="864"/>
      <c r="AI63" s="864"/>
      <c r="AJ63" s="865"/>
      <c r="AK63" s="866"/>
      <c r="AL63" s="861"/>
      <c r="AM63" s="861"/>
      <c r="AN63" s="861"/>
      <c r="AO63" s="861"/>
      <c r="AP63" s="864">
        <v>72890</v>
      </c>
      <c r="AQ63" s="864"/>
      <c r="AR63" s="864"/>
      <c r="AS63" s="864"/>
      <c r="AT63" s="864"/>
      <c r="AU63" s="864">
        <v>33780</v>
      </c>
      <c r="AV63" s="864"/>
      <c r="AW63" s="864"/>
      <c r="AX63" s="864"/>
      <c r="AY63" s="864"/>
      <c r="AZ63" s="868"/>
      <c r="BA63" s="868"/>
      <c r="BB63" s="868"/>
      <c r="BC63" s="868"/>
      <c r="BD63" s="868"/>
      <c r="BE63" s="869"/>
      <c r="BF63" s="869"/>
      <c r="BG63" s="869"/>
      <c r="BH63" s="869"/>
      <c r="BI63" s="870"/>
      <c r="BJ63" s="871" t="s">
        <v>423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425</v>
      </c>
      <c r="B66" s="763"/>
      <c r="C66" s="763"/>
      <c r="D66" s="763"/>
      <c r="E66" s="763"/>
      <c r="F66" s="763"/>
      <c r="G66" s="763"/>
      <c r="H66" s="763"/>
      <c r="I66" s="763"/>
      <c r="J66" s="763"/>
      <c r="K66" s="763"/>
      <c r="L66" s="763"/>
      <c r="M66" s="763"/>
      <c r="N66" s="763"/>
      <c r="O66" s="763"/>
      <c r="P66" s="764"/>
      <c r="Q66" s="739" t="s">
        <v>426</v>
      </c>
      <c r="R66" s="740"/>
      <c r="S66" s="740"/>
      <c r="T66" s="740"/>
      <c r="U66" s="741"/>
      <c r="V66" s="739" t="s">
        <v>427</v>
      </c>
      <c r="W66" s="740"/>
      <c r="X66" s="740"/>
      <c r="Y66" s="740"/>
      <c r="Z66" s="741"/>
      <c r="AA66" s="739" t="s">
        <v>428</v>
      </c>
      <c r="AB66" s="740"/>
      <c r="AC66" s="740"/>
      <c r="AD66" s="740"/>
      <c r="AE66" s="741"/>
      <c r="AF66" s="874" t="s">
        <v>429</v>
      </c>
      <c r="AG66" s="835"/>
      <c r="AH66" s="835"/>
      <c r="AI66" s="835"/>
      <c r="AJ66" s="875"/>
      <c r="AK66" s="739" t="s">
        <v>398</v>
      </c>
      <c r="AL66" s="763"/>
      <c r="AM66" s="763"/>
      <c r="AN66" s="763"/>
      <c r="AO66" s="764"/>
      <c r="AP66" s="739" t="s">
        <v>430</v>
      </c>
      <c r="AQ66" s="740"/>
      <c r="AR66" s="740"/>
      <c r="AS66" s="740"/>
      <c r="AT66" s="741"/>
      <c r="AU66" s="739" t="s">
        <v>431</v>
      </c>
      <c r="AV66" s="740"/>
      <c r="AW66" s="740"/>
      <c r="AX66" s="740"/>
      <c r="AY66" s="741"/>
      <c r="AZ66" s="739" t="s">
        <v>372</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618</v>
      </c>
      <c r="C68" s="892"/>
      <c r="D68" s="892"/>
      <c r="E68" s="892"/>
      <c r="F68" s="892"/>
      <c r="G68" s="892"/>
      <c r="H68" s="892"/>
      <c r="I68" s="892"/>
      <c r="J68" s="892"/>
      <c r="K68" s="892"/>
      <c r="L68" s="892"/>
      <c r="M68" s="892"/>
      <c r="N68" s="892"/>
      <c r="O68" s="892"/>
      <c r="P68" s="893"/>
      <c r="Q68" s="894">
        <v>843</v>
      </c>
      <c r="R68" s="888"/>
      <c r="S68" s="888"/>
      <c r="T68" s="888"/>
      <c r="U68" s="888"/>
      <c r="V68" s="888">
        <v>839</v>
      </c>
      <c r="W68" s="888"/>
      <c r="X68" s="888"/>
      <c r="Y68" s="888"/>
      <c r="Z68" s="888"/>
      <c r="AA68" s="888">
        <v>4</v>
      </c>
      <c r="AB68" s="888"/>
      <c r="AC68" s="888"/>
      <c r="AD68" s="888"/>
      <c r="AE68" s="888"/>
      <c r="AF68" s="888">
        <v>4</v>
      </c>
      <c r="AG68" s="888"/>
      <c r="AH68" s="888"/>
      <c r="AI68" s="888"/>
      <c r="AJ68" s="888"/>
      <c r="AK68" s="888">
        <v>406</v>
      </c>
      <c r="AL68" s="888"/>
      <c r="AM68" s="888"/>
      <c r="AN68" s="888"/>
      <c r="AO68" s="888"/>
      <c r="AP68" s="888" t="s">
        <v>546</v>
      </c>
      <c r="AQ68" s="888"/>
      <c r="AR68" s="888"/>
      <c r="AS68" s="888"/>
      <c r="AT68" s="888"/>
      <c r="AU68" s="888" t="s">
        <v>546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619</v>
      </c>
      <c r="C69" s="896"/>
      <c r="D69" s="896"/>
      <c r="E69" s="896"/>
      <c r="F69" s="896"/>
      <c r="G69" s="896"/>
      <c r="H69" s="896"/>
      <c r="I69" s="896"/>
      <c r="J69" s="896"/>
      <c r="K69" s="896"/>
      <c r="L69" s="896"/>
      <c r="M69" s="896"/>
      <c r="N69" s="896"/>
      <c r="O69" s="896"/>
      <c r="P69" s="897"/>
      <c r="Q69" s="898">
        <v>38</v>
      </c>
      <c r="R69" s="853"/>
      <c r="S69" s="853"/>
      <c r="T69" s="853"/>
      <c r="U69" s="853"/>
      <c r="V69" s="853">
        <v>31</v>
      </c>
      <c r="W69" s="853"/>
      <c r="X69" s="853"/>
      <c r="Y69" s="853"/>
      <c r="Z69" s="853"/>
      <c r="AA69" s="853">
        <v>7</v>
      </c>
      <c r="AB69" s="853"/>
      <c r="AC69" s="853"/>
      <c r="AD69" s="853"/>
      <c r="AE69" s="853"/>
      <c r="AF69" s="853">
        <v>7</v>
      </c>
      <c r="AG69" s="853"/>
      <c r="AH69" s="853"/>
      <c r="AI69" s="853"/>
      <c r="AJ69" s="853"/>
      <c r="AK69" s="853" t="s">
        <v>546</v>
      </c>
      <c r="AL69" s="853"/>
      <c r="AM69" s="853"/>
      <c r="AN69" s="853"/>
      <c r="AO69" s="853"/>
      <c r="AP69" s="853" t="s">
        <v>546</v>
      </c>
      <c r="AQ69" s="853"/>
      <c r="AR69" s="853"/>
      <c r="AS69" s="853"/>
      <c r="AT69" s="853"/>
      <c r="AU69" s="853" t="s">
        <v>546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620</v>
      </c>
      <c r="C70" s="896"/>
      <c r="D70" s="896"/>
      <c r="E70" s="896"/>
      <c r="F70" s="896"/>
      <c r="G70" s="896"/>
      <c r="H70" s="896"/>
      <c r="I70" s="896"/>
      <c r="J70" s="896"/>
      <c r="K70" s="896"/>
      <c r="L70" s="896"/>
      <c r="M70" s="896"/>
      <c r="N70" s="896"/>
      <c r="O70" s="896"/>
      <c r="P70" s="897"/>
      <c r="Q70" s="898">
        <v>86</v>
      </c>
      <c r="R70" s="853"/>
      <c r="S70" s="853"/>
      <c r="T70" s="853"/>
      <c r="U70" s="853"/>
      <c r="V70" s="853">
        <v>84</v>
      </c>
      <c r="W70" s="853"/>
      <c r="X70" s="853"/>
      <c r="Y70" s="853"/>
      <c r="Z70" s="853"/>
      <c r="AA70" s="853">
        <v>2</v>
      </c>
      <c r="AB70" s="853"/>
      <c r="AC70" s="853"/>
      <c r="AD70" s="853"/>
      <c r="AE70" s="853"/>
      <c r="AF70" s="853">
        <v>2</v>
      </c>
      <c r="AG70" s="853"/>
      <c r="AH70" s="853"/>
      <c r="AI70" s="853"/>
      <c r="AJ70" s="853"/>
      <c r="AK70" s="853">
        <v>3</v>
      </c>
      <c r="AL70" s="853"/>
      <c r="AM70" s="853"/>
      <c r="AN70" s="853"/>
      <c r="AO70" s="853"/>
      <c r="AP70" s="853" t="s">
        <v>546</v>
      </c>
      <c r="AQ70" s="853"/>
      <c r="AR70" s="853"/>
      <c r="AS70" s="853"/>
      <c r="AT70" s="853"/>
      <c r="AU70" s="853" t="s">
        <v>546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621</v>
      </c>
      <c r="C71" s="896"/>
      <c r="D71" s="896"/>
      <c r="E71" s="896"/>
      <c r="F71" s="896"/>
      <c r="G71" s="896"/>
      <c r="H71" s="896"/>
      <c r="I71" s="896"/>
      <c r="J71" s="896"/>
      <c r="K71" s="896"/>
      <c r="L71" s="896"/>
      <c r="M71" s="896"/>
      <c r="N71" s="896"/>
      <c r="O71" s="896"/>
      <c r="P71" s="897"/>
      <c r="Q71" s="898">
        <v>238110</v>
      </c>
      <c r="R71" s="853"/>
      <c r="S71" s="853"/>
      <c r="T71" s="853"/>
      <c r="U71" s="853"/>
      <c r="V71" s="853">
        <v>233075</v>
      </c>
      <c r="W71" s="853"/>
      <c r="X71" s="853"/>
      <c r="Y71" s="853"/>
      <c r="Z71" s="853"/>
      <c r="AA71" s="853">
        <v>5035</v>
      </c>
      <c r="AB71" s="853"/>
      <c r="AC71" s="853"/>
      <c r="AD71" s="853"/>
      <c r="AE71" s="853"/>
      <c r="AF71" s="853">
        <v>5035</v>
      </c>
      <c r="AG71" s="853"/>
      <c r="AH71" s="853"/>
      <c r="AI71" s="853"/>
      <c r="AJ71" s="853"/>
      <c r="AK71" s="853" t="s">
        <v>546</v>
      </c>
      <c r="AL71" s="853"/>
      <c r="AM71" s="853"/>
      <c r="AN71" s="853"/>
      <c r="AO71" s="853"/>
      <c r="AP71" s="853" t="s">
        <v>546</v>
      </c>
      <c r="AQ71" s="853"/>
      <c r="AR71" s="853"/>
      <c r="AS71" s="853"/>
      <c r="AT71" s="853"/>
      <c r="AU71" s="853" t="s">
        <v>546</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390</v>
      </c>
      <c r="B88" s="812" t="s">
        <v>432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5048</v>
      </c>
      <c r="AG88" s="864"/>
      <c r="AH88" s="864"/>
      <c r="AI88" s="864"/>
      <c r="AJ88" s="864"/>
      <c r="AK88" s="861"/>
      <c r="AL88" s="861"/>
      <c r="AM88" s="861"/>
      <c r="AN88" s="861"/>
      <c r="AO88" s="861"/>
      <c r="AP88" s="864" t="s">
        <v>546</v>
      </c>
      <c r="AQ88" s="864"/>
      <c r="AR88" s="864"/>
      <c r="AS88" s="864"/>
      <c r="AT88" s="864"/>
      <c r="AU88" s="864" t="s">
        <v>546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812" t="s">
        <v>433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6977</v>
      </c>
      <c r="CS102" s="872"/>
      <c r="CT102" s="872"/>
      <c r="CU102" s="872"/>
      <c r="CV102" s="915"/>
      <c r="CW102" s="914">
        <v>1202</v>
      </c>
      <c r="CX102" s="872"/>
      <c r="CY102" s="872"/>
      <c r="CZ102" s="872"/>
      <c r="DA102" s="915"/>
      <c r="DB102" s="914">
        <v>4438</v>
      </c>
      <c r="DC102" s="872"/>
      <c r="DD102" s="872"/>
      <c r="DE102" s="872"/>
      <c r="DF102" s="915"/>
      <c r="DG102" s="914" t="s">
        <v>546</v>
      </c>
      <c r="DH102" s="872"/>
      <c r="DI102" s="872"/>
      <c r="DJ102" s="872"/>
      <c r="DK102" s="915"/>
      <c r="DL102" s="914" t="s">
        <v>546</v>
      </c>
      <c r="DM102" s="872"/>
      <c r="DN102" s="872"/>
      <c r="DO102" s="872"/>
      <c r="DP102" s="915"/>
      <c r="DQ102" s="914" t="s">
        <v>546</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434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438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440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441</v>
      </c>
      <c r="AB109" s="917"/>
      <c r="AC109" s="917"/>
      <c r="AD109" s="917"/>
      <c r="AE109" s="918"/>
      <c r="AF109" s="916" t="s">
        <v>303</v>
      </c>
      <c r="AG109" s="917"/>
      <c r="AH109" s="917"/>
      <c r="AI109" s="917"/>
      <c r="AJ109" s="918"/>
      <c r="AK109" s="916" t="s">
        <v>302</v>
      </c>
      <c r="AL109" s="917"/>
      <c r="AM109" s="917"/>
      <c r="AN109" s="917"/>
      <c r="AO109" s="918"/>
      <c r="AP109" s="916" t="s">
        <v>442</v>
      </c>
      <c r="AQ109" s="917"/>
      <c r="AR109" s="917"/>
      <c r="AS109" s="917"/>
      <c r="AT109" s="919"/>
      <c r="AU109" s="936" t="s">
        <v>440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441</v>
      </c>
      <c r="BR109" s="917"/>
      <c r="BS109" s="917"/>
      <c r="BT109" s="917"/>
      <c r="BU109" s="918"/>
      <c r="BV109" s="916" t="s">
        <v>303</v>
      </c>
      <c r="BW109" s="917"/>
      <c r="BX109" s="917"/>
      <c r="BY109" s="917"/>
      <c r="BZ109" s="918"/>
      <c r="CA109" s="916" t="s">
        <v>302</v>
      </c>
      <c r="CB109" s="917"/>
      <c r="CC109" s="917"/>
      <c r="CD109" s="917"/>
      <c r="CE109" s="918"/>
      <c r="CF109" s="937" t="s">
        <v>442</v>
      </c>
      <c r="CG109" s="937"/>
      <c r="CH109" s="937"/>
      <c r="CI109" s="937"/>
      <c r="CJ109" s="937"/>
      <c r="CK109" s="916" t="s">
        <v>443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441</v>
      </c>
      <c r="DH109" s="917"/>
      <c r="DI109" s="917"/>
      <c r="DJ109" s="917"/>
      <c r="DK109" s="918"/>
      <c r="DL109" s="916" t="s">
        <v>303</v>
      </c>
      <c r="DM109" s="917"/>
      <c r="DN109" s="917"/>
      <c r="DO109" s="917"/>
      <c r="DP109" s="918"/>
      <c r="DQ109" s="916" t="s">
        <v>302</v>
      </c>
      <c r="DR109" s="917"/>
      <c r="DS109" s="917"/>
      <c r="DT109" s="917"/>
      <c r="DU109" s="918"/>
      <c r="DV109" s="916" t="s">
        <v>442</v>
      </c>
      <c r="DW109" s="917"/>
      <c r="DX109" s="917"/>
      <c r="DY109" s="917"/>
      <c r="DZ109" s="919"/>
    </row>
    <row r="110" spans="1:131" s="226" customFormat="1" ht="26.25" customHeight="1">
      <c r="A110" s="920" t="s">
        <v>444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17425261</v>
      </c>
      <c r="AB110" s="924"/>
      <c r="AC110" s="924"/>
      <c r="AD110" s="924"/>
      <c r="AE110" s="925"/>
      <c r="AF110" s="926">
        <v>17058057</v>
      </c>
      <c r="AG110" s="924"/>
      <c r="AH110" s="924"/>
      <c r="AI110" s="924"/>
      <c r="AJ110" s="925"/>
      <c r="AK110" s="926">
        <v>16932402</v>
      </c>
      <c r="AL110" s="924"/>
      <c r="AM110" s="924"/>
      <c r="AN110" s="924"/>
      <c r="AO110" s="925"/>
      <c r="AP110" s="927">
        <v>31.5</v>
      </c>
      <c r="AQ110" s="928"/>
      <c r="AR110" s="928"/>
      <c r="AS110" s="928"/>
      <c r="AT110" s="929"/>
      <c r="AU110" s="930" t="s">
        <v>67</v>
      </c>
      <c r="AV110" s="931"/>
      <c r="AW110" s="931"/>
      <c r="AX110" s="931"/>
      <c r="AY110" s="931"/>
      <c r="AZ110" s="972" t="s">
        <v>445</v>
      </c>
      <c r="BA110" s="921"/>
      <c r="BB110" s="921"/>
      <c r="BC110" s="921"/>
      <c r="BD110" s="921"/>
      <c r="BE110" s="921"/>
      <c r="BF110" s="921"/>
      <c r="BG110" s="921"/>
      <c r="BH110" s="921"/>
      <c r="BI110" s="921"/>
      <c r="BJ110" s="921"/>
      <c r="BK110" s="921"/>
      <c r="BL110" s="921"/>
      <c r="BM110" s="921"/>
      <c r="BN110" s="921"/>
      <c r="BO110" s="921"/>
      <c r="BP110" s="922"/>
      <c r="BQ110" s="958">
        <v>166807093</v>
      </c>
      <c r="BR110" s="959"/>
      <c r="BS110" s="959"/>
      <c r="BT110" s="959"/>
      <c r="BU110" s="959"/>
      <c r="BV110" s="959">
        <v>162758106</v>
      </c>
      <c r="BW110" s="959"/>
      <c r="BX110" s="959"/>
      <c r="BY110" s="959"/>
      <c r="BZ110" s="959"/>
      <c r="CA110" s="959">
        <v>163786961</v>
      </c>
      <c r="CB110" s="959"/>
      <c r="CC110" s="959"/>
      <c r="CD110" s="959"/>
      <c r="CE110" s="959"/>
      <c r="CF110" s="973">
        <v>304.2</v>
      </c>
      <c r="CG110" s="974"/>
      <c r="CH110" s="974"/>
      <c r="CI110" s="974"/>
      <c r="CJ110" s="974"/>
      <c r="CK110" s="975" t="s">
        <v>446</v>
      </c>
      <c r="CL110" s="976"/>
      <c r="CM110" s="955" t="s">
        <v>447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123</v>
      </c>
      <c r="DH110" s="959"/>
      <c r="DI110" s="959"/>
      <c r="DJ110" s="959"/>
      <c r="DK110" s="959"/>
      <c r="DL110" s="959" t="s">
        <v>448</v>
      </c>
      <c r="DM110" s="959"/>
      <c r="DN110" s="959"/>
      <c r="DO110" s="959"/>
      <c r="DP110" s="959"/>
      <c r="DQ110" s="959" t="s">
        <v>123</v>
      </c>
      <c r="DR110" s="959"/>
      <c r="DS110" s="959"/>
      <c r="DT110" s="959"/>
      <c r="DU110" s="959"/>
      <c r="DV110" s="960" t="s">
        <v>449</v>
      </c>
      <c r="DW110" s="960"/>
      <c r="DX110" s="960"/>
      <c r="DY110" s="960"/>
      <c r="DZ110" s="961"/>
    </row>
    <row r="111" spans="1:131" s="226" customFormat="1" ht="26.25" customHeight="1">
      <c r="A111" s="962" t="s">
        <v>450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451</v>
      </c>
      <c r="AG111" s="966"/>
      <c r="AH111" s="966"/>
      <c r="AI111" s="966"/>
      <c r="AJ111" s="967"/>
      <c r="AK111" s="968" t="s">
        <v>451</v>
      </c>
      <c r="AL111" s="966"/>
      <c r="AM111" s="966"/>
      <c r="AN111" s="966"/>
      <c r="AO111" s="967"/>
      <c r="AP111" s="969" t="s">
        <v>452</v>
      </c>
      <c r="AQ111" s="970"/>
      <c r="AR111" s="970"/>
      <c r="AS111" s="970"/>
      <c r="AT111" s="971"/>
      <c r="AU111" s="932"/>
      <c r="AV111" s="933"/>
      <c r="AW111" s="933"/>
      <c r="AX111" s="933"/>
      <c r="AY111" s="933"/>
      <c r="AZ111" s="981" t="s">
        <v>453</v>
      </c>
      <c r="BA111" s="982"/>
      <c r="BB111" s="982"/>
      <c r="BC111" s="982"/>
      <c r="BD111" s="982"/>
      <c r="BE111" s="982"/>
      <c r="BF111" s="982"/>
      <c r="BG111" s="982"/>
      <c r="BH111" s="982"/>
      <c r="BI111" s="982"/>
      <c r="BJ111" s="982"/>
      <c r="BK111" s="982"/>
      <c r="BL111" s="982"/>
      <c r="BM111" s="982"/>
      <c r="BN111" s="982"/>
      <c r="BO111" s="982"/>
      <c r="BP111" s="983"/>
      <c r="BQ111" s="951">
        <v>80003</v>
      </c>
      <c r="BR111" s="952"/>
      <c r="BS111" s="952"/>
      <c r="BT111" s="952"/>
      <c r="BU111" s="952"/>
      <c r="BV111" s="952">
        <v>42613</v>
      </c>
      <c r="BW111" s="952"/>
      <c r="BX111" s="952"/>
      <c r="BY111" s="952"/>
      <c r="BZ111" s="952"/>
      <c r="CA111" s="952">
        <v>25846</v>
      </c>
      <c r="CB111" s="952"/>
      <c r="CC111" s="952"/>
      <c r="CD111" s="952"/>
      <c r="CE111" s="952"/>
      <c r="CF111" s="946">
        <v>0</v>
      </c>
      <c r="CG111" s="947"/>
      <c r="CH111" s="947"/>
      <c r="CI111" s="947"/>
      <c r="CJ111" s="947"/>
      <c r="CK111" s="977"/>
      <c r="CL111" s="978"/>
      <c r="CM111" s="948" t="s">
        <v>454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451</v>
      </c>
      <c r="DH111" s="952"/>
      <c r="DI111" s="952"/>
      <c r="DJ111" s="952"/>
      <c r="DK111" s="952"/>
      <c r="DL111" s="952" t="s">
        <v>449</v>
      </c>
      <c r="DM111" s="952"/>
      <c r="DN111" s="952"/>
      <c r="DO111" s="952"/>
      <c r="DP111" s="952"/>
      <c r="DQ111" s="952" t="s">
        <v>451</v>
      </c>
      <c r="DR111" s="952"/>
      <c r="DS111" s="952"/>
      <c r="DT111" s="952"/>
      <c r="DU111" s="952"/>
      <c r="DV111" s="953" t="s">
        <v>448</v>
      </c>
      <c r="DW111" s="953"/>
      <c r="DX111" s="953"/>
      <c r="DY111" s="953"/>
      <c r="DZ111" s="954"/>
    </row>
    <row r="112" spans="1:131" s="226" customFormat="1" ht="26.25" customHeight="1">
      <c r="A112" s="984" t="s">
        <v>455</v>
      </c>
      <c r="B112" s="985"/>
      <c r="C112" s="982" t="s">
        <v>456</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451</v>
      </c>
      <c r="AB112" s="991"/>
      <c r="AC112" s="991"/>
      <c r="AD112" s="991"/>
      <c r="AE112" s="992"/>
      <c r="AF112" s="993" t="s">
        <v>449</v>
      </c>
      <c r="AG112" s="991"/>
      <c r="AH112" s="991"/>
      <c r="AI112" s="991"/>
      <c r="AJ112" s="992"/>
      <c r="AK112" s="993" t="s">
        <v>457</v>
      </c>
      <c r="AL112" s="991"/>
      <c r="AM112" s="991"/>
      <c r="AN112" s="991"/>
      <c r="AO112" s="992"/>
      <c r="AP112" s="994" t="s">
        <v>451</v>
      </c>
      <c r="AQ112" s="995"/>
      <c r="AR112" s="995"/>
      <c r="AS112" s="995"/>
      <c r="AT112" s="996"/>
      <c r="AU112" s="932"/>
      <c r="AV112" s="933"/>
      <c r="AW112" s="933"/>
      <c r="AX112" s="933"/>
      <c r="AY112" s="933"/>
      <c r="AZ112" s="981" t="s">
        <v>458</v>
      </c>
      <c r="BA112" s="982"/>
      <c r="BB112" s="982"/>
      <c r="BC112" s="982"/>
      <c r="BD112" s="982"/>
      <c r="BE112" s="982"/>
      <c r="BF112" s="982"/>
      <c r="BG112" s="982"/>
      <c r="BH112" s="982"/>
      <c r="BI112" s="982"/>
      <c r="BJ112" s="982"/>
      <c r="BK112" s="982"/>
      <c r="BL112" s="982"/>
      <c r="BM112" s="982"/>
      <c r="BN112" s="982"/>
      <c r="BO112" s="982"/>
      <c r="BP112" s="983"/>
      <c r="BQ112" s="951">
        <v>35504611</v>
      </c>
      <c r="BR112" s="952"/>
      <c r="BS112" s="952"/>
      <c r="BT112" s="952"/>
      <c r="BU112" s="952"/>
      <c r="BV112" s="952">
        <v>34437022</v>
      </c>
      <c r="BW112" s="952"/>
      <c r="BX112" s="952"/>
      <c r="BY112" s="952"/>
      <c r="BZ112" s="952"/>
      <c r="CA112" s="952">
        <v>33779998</v>
      </c>
      <c r="CB112" s="952"/>
      <c r="CC112" s="952"/>
      <c r="CD112" s="952"/>
      <c r="CE112" s="952"/>
      <c r="CF112" s="946">
        <v>62.7</v>
      </c>
      <c r="CG112" s="947"/>
      <c r="CH112" s="947"/>
      <c r="CI112" s="947"/>
      <c r="CJ112" s="947"/>
      <c r="CK112" s="977"/>
      <c r="CL112" s="978"/>
      <c r="CM112" s="948" t="s">
        <v>459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v>679</v>
      </c>
      <c r="DH112" s="952"/>
      <c r="DI112" s="952"/>
      <c r="DJ112" s="952"/>
      <c r="DK112" s="952"/>
      <c r="DL112" s="952">
        <v>355</v>
      </c>
      <c r="DM112" s="952"/>
      <c r="DN112" s="952"/>
      <c r="DO112" s="952"/>
      <c r="DP112" s="952"/>
      <c r="DQ112" s="952">
        <v>123</v>
      </c>
      <c r="DR112" s="952"/>
      <c r="DS112" s="952"/>
      <c r="DT112" s="952"/>
      <c r="DU112" s="952"/>
      <c r="DV112" s="953">
        <v>0</v>
      </c>
      <c r="DW112" s="953"/>
      <c r="DX112" s="953"/>
      <c r="DY112" s="953"/>
      <c r="DZ112" s="954"/>
    </row>
    <row r="113" spans="1:130" s="226" customFormat="1" ht="26.25" customHeight="1">
      <c r="A113" s="986"/>
      <c r="B113" s="987"/>
      <c r="C113" s="982" t="s">
        <v>460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3333092</v>
      </c>
      <c r="AB113" s="966"/>
      <c r="AC113" s="966"/>
      <c r="AD113" s="966"/>
      <c r="AE113" s="967"/>
      <c r="AF113" s="968">
        <v>3313442</v>
      </c>
      <c r="AG113" s="966"/>
      <c r="AH113" s="966"/>
      <c r="AI113" s="966"/>
      <c r="AJ113" s="967"/>
      <c r="AK113" s="968">
        <v>3193683</v>
      </c>
      <c r="AL113" s="966"/>
      <c r="AM113" s="966"/>
      <c r="AN113" s="966"/>
      <c r="AO113" s="967"/>
      <c r="AP113" s="969">
        <v>5.9</v>
      </c>
      <c r="AQ113" s="970"/>
      <c r="AR113" s="970"/>
      <c r="AS113" s="970"/>
      <c r="AT113" s="971"/>
      <c r="AU113" s="932"/>
      <c r="AV113" s="933"/>
      <c r="AW113" s="933"/>
      <c r="AX113" s="933"/>
      <c r="AY113" s="933"/>
      <c r="AZ113" s="981" t="s">
        <v>461</v>
      </c>
      <c r="BA113" s="982"/>
      <c r="BB113" s="982"/>
      <c r="BC113" s="982"/>
      <c r="BD113" s="982"/>
      <c r="BE113" s="982"/>
      <c r="BF113" s="982"/>
      <c r="BG113" s="982"/>
      <c r="BH113" s="982"/>
      <c r="BI113" s="982"/>
      <c r="BJ113" s="982"/>
      <c r="BK113" s="982"/>
      <c r="BL113" s="982"/>
      <c r="BM113" s="982"/>
      <c r="BN113" s="982"/>
      <c r="BO113" s="982"/>
      <c r="BP113" s="983"/>
      <c r="BQ113" s="951">
        <v>82934</v>
      </c>
      <c r="BR113" s="952"/>
      <c r="BS113" s="952"/>
      <c r="BT113" s="952"/>
      <c r="BU113" s="952"/>
      <c r="BV113" s="952" t="s">
        <v>451</v>
      </c>
      <c r="BW113" s="952"/>
      <c r="BX113" s="952"/>
      <c r="BY113" s="952"/>
      <c r="BZ113" s="952"/>
      <c r="CA113" s="952" t="s">
        <v>123</v>
      </c>
      <c r="CB113" s="952"/>
      <c r="CC113" s="952"/>
      <c r="CD113" s="952"/>
      <c r="CE113" s="952"/>
      <c r="CF113" s="946" t="s">
        <v>451</v>
      </c>
      <c r="CG113" s="947"/>
      <c r="CH113" s="947"/>
      <c r="CI113" s="947"/>
      <c r="CJ113" s="947"/>
      <c r="CK113" s="977"/>
      <c r="CL113" s="978"/>
      <c r="CM113" s="948" t="s">
        <v>462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463</v>
      </c>
      <c r="DH113" s="991"/>
      <c r="DI113" s="991"/>
      <c r="DJ113" s="991"/>
      <c r="DK113" s="992"/>
      <c r="DL113" s="993" t="s">
        <v>449</v>
      </c>
      <c r="DM113" s="991"/>
      <c r="DN113" s="991"/>
      <c r="DO113" s="991"/>
      <c r="DP113" s="992"/>
      <c r="DQ113" s="993" t="s">
        <v>123</v>
      </c>
      <c r="DR113" s="991"/>
      <c r="DS113" s="991"/>
      <c r="DT113" s="991"/>
      <c r="DU113" s="992"/>
      <c r="DV113" s="994" t="s">
        <v>451</v>
      </c>
      <c r="DW113" s="995"/>
      <c r="DX113" s="995"/>
      <c r="DY113" s="995"/>
      <c r="DZ113" s="996"/>
    </row>
    <row r="114" spans="1:130" s="226" customFormat="1" ht="26.25" customHeight="1">
      <c r="A114" s="986"/>
      <c r="B114" s="987"/>
      <c r="C114" s="982" t="s">
        <v>464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129503</v>
      </c>
      <c r="AB114" s="991"/>
      <c r="AC114" s="991"/>
      <c r="AD114" s="991"/>
      <c r="AE114" s="992"/>
      <c r="AF114" s="993">
        <v>71065</v>
      </c>
      <c r="AG114" s="991"/>
      <c r="AH114" s="991"/>
      <c r="AI114" s="991"/>
      <c r="AJ114" s="992"/>
      <c r="AK114" s="993" t="s">
        <v>457</v>
      </c>
      <c r="AL114" s="991"/>
      <c r="AM114" s="991"/>
      <c r="AN114" s="991"/>
      <c r="AO114" s="992"/>
      <c r="AP114" s="994" t="s">
        <v>123</v>
      </c>
      <c r="AQ114" s="995"/>
      <c r="AR114" s="995"/>
      <c r="AS114" s="995"/>
      <c r="AT114" s="996"/>
      <c r="AU114" s="932"/>
      <c r="AV114" s="933"/>
      <c r="AW114" s="933"/>
      <c r="AX114" s="933"/>
      <c r="AY114" s="933"/>
      <c r="AZ114" s="981" t="s">
        <v>465</v>
      </c>
      <c r="BA114" s="982"/>
      <c r="BB114" s="982"/>
      <c r="BC114" s="982"/>
      <c r="BD114" s="982"/>
      <c r="BE114" s="982"/>
      <c r="BF114" s="982"/>
      <c r="BG114" s="982"/>
      <c r="BH114" s="982"/>
      <c r="BI114" s="982"/>
      <c r="BJ114" s="982"/>
      <c r="BK114" s="982"/>
      <c r="BL114" s="982"/>
      <c r="BM114" s="982"/>
      <c r="BN114" s="982"/>
      <c r="BO114" s="982"/>
      <c r="BP114" s="983"/>
      <c r="BQ114" s="951">
        <v>17775888</v>
      </c>
      <c r="BR114" s="952"/>
      <c r="BS114" s="952"/>
      <c r="BT114" s="952"/>
      <c r="BU114" s="952"/>
      <c r="BV114" s="952">
        <v>18481117</v>
      </c>
      <c r="BW114" s="952"/>
      <c r="BX114" s="952"/>
      <c r="BY114" s="952"/>
      <c r="BZ114" s="952"/>
      <c r="CA114" s="952">
        <v>18262373</v>
      </c>
      <c r="CB114" s="952"/>
      <c r="CC114" s="952"/>
      <c r="CD114" s="952"/>
      <c r="CE114" s="952"/>
      <c r="CF114" s="946">
        <v>33.9</v>
      </c>
      <c r="CG114" s="947"/>
      <c r="CH114" s="947"/>
      <c r="CI114" s="947"/>
      <c r="CJ114" s="947"/>
      <c r="CK114" s="977"/>
      <c r="CL114" s="978"/>
      <c r="CM114" s="948" t="s">
        <v>466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v>22241</v>
      </c>
      <c r="DH114" s="991"/>
      <c r="DI114" s="991"/>
      <c r="DJ114" s="991"/>
      <c r="DK114" s="992"/>
      <c r="DL114" s="993">
        <v>18725</v>
      </c>
      <c r="DM114" s="991"/>
      <c r="DN114" s="991"/>
      <c r="DO114" s="991"/>
      <c r="DP114" s="992"/>
      <c r="DQ114" s="993">
        <v>15135</v>
      </c>
      <c r="DR114" s="991"/>
      <c r="DS114" s="991"/>
      <c r="DT114" s="991"/>
      <c r="DU114" s="992"/>
      <c r="DV114" s="994">
        <v>0</v>
      </c>
      <c r="DW114" s="995"/>
      <c r="DX114" s="995"/>
      <c r="DY114" s="995"/>
      <c r="DZ114" s="996"/>
    </row>
    <row r="115" spans="1:130" s="226" customFormat="1" ht="26.25" customHeight="1">
      <c r="A115" s="986"/>
      <c r="B115" s="987"/>
      <c r="C115" s="982" t="s">
        <v>467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97376</v>
      </c>
      <c r="AB115" s="966"/>
      <c r="AC115" s="966"/>
      <c r="AD115" s="966"/>
      <c r="AE115" s="967"/>
      <c r="AF115" s="968">
        <v>70412</v>
      </c>
      <c r="AG115" s="966"/>
      <c r="AH115" s="966"/>
      <c r="AI115" s="966"/>
      <c r="AJ115" s="967"/>
      <c r="AK115" s="968">
        <v>48400</v>
      </c>
      <c r="AL115" s="966"/>
      <c r="AM115" s="966"/>
      <c r="AN115" s="966"/>
      <c r="AO115" s="967"/>
      <c r="AP115" s="969">
        <v>0.1</v>
      </c>
      <c r="AQ115" s="970"/>
      <c r="AR115" s="970"/>
      <c r="AS115" s="970"/>
      <c r="AT115" s="971"/>
      <c r="AU115" s="932"/>
      <c r="AV115" s="933"/>
      <c r="AW115" s="933"/>
      <c r="AX115" s="933"/>
      <c r="AY115" s="933"/>
      <c r="AZ115" s="981" t="s">
        <v>468</v>
      </c>
      <c r="BA115" s="982"/>
      <c r="BB115" s="982"/>
      <c r="BC115" s="982"/>
      <c r="BD115" s="982"/>
      <c r="BE115" s="982"/>
      <c r="BF115" s="982"/>
      <c r="BG115" s="982"/>
      <c r="BH115" s="982"/>
      <c r="BI115" s="982"/>
      <c r="BJ115" s="982"/>
      <c r="BK115" s="982"/>
      <c r="BL115" s="982"/>
      <c r="BM115" s="982"/>
      <c r="BN115" s="982"/>
      <c r="BO115" s="982"/>
      <c r="BP115" s="983"/>
      <c r="BQ115" s="951">
        <v>2072937</v>
      </c>
      <c r="BR115" s="952"/>
      <c r="BS115" s="952"/>
      <c r="BT115" s="952"/>
      <c r="BU115" s="952"/>
      <c r="BV115" s="952">
        <v>1786290</v>
      </c>
      <c r="BW115" s="952"/>
      <c r="BX115" s="952"/>
      <c r="BY115" s="952"/>
      <c r="BZ115" s="952"/>
      <c r="CA115" s="952" t="s">
        <v>123</v>
      </c>
      <c r="CB115" s="952"/>
      <c r="CC115" s="952"/>
      <c r="CD115" s="952"/>
      <c r="CE115" s="952"/>
      <c r="CF115" s="946" t="s">
        <v>123</v>
      </c>
      <c r="CG115" s="947"/>
      <c r="CH115" s="947"/>
      <c r="CI115" s="947"/>
      <c r="CJ115" s="947"/>
      <c r="CK115" s="977"/>
      <c r="CL115" s="978"/>
      <c r="CM115" s="981" t="s">
        <v>469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451</v>
      </c>
      <c r="DH115" s="991"/>
      <c r="DI115" s="991"/>
      <c r="DJ115" s="991"/>
      <c r="DK115" s="992"/>
      <c r="DL115" s="993" t="s">
        <v>123</v>
      </c>
      <c r="DM115" s="991"/>
      <c r="DN115" s="991"/>
      <c r="DO115" s="991"/>
      <c r="DP115" s="992"/>
      <c r="DQ115" s="993" t="s">
        <v>123</v>
      </c>
      <c r="DR115" s="991"/>
      <c r="DS115" s="991"/>
      <c r="DT115" s="991"/>
      <c r="DU115" s="992"/>
      <c r="DV115" s="994" t="s">
        <v>451</v>
      </c>
      <c r="DW115" s="995"/>
      <c r="DX115" s="995"/>
      <c r="DY115" s="995"/>
      <c r="DZ115" s="996"/>
    </row>
    <row r="116" spans="1:130" s="226" customFormat="1" ht="26.25" customHeight="1">
      <c r="A116" s="988"/>
      <c r="B116" s="989"/>
      <c r="C116" s="997" t="s">
        <v>470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451</v>
      </c>
      <c r="AB116" s="991"/>
      <c r="AC116" s="991"/>
      <c r="AD116" s="991"/>
      <c r="AE116" s="992"/>
      <c r="AF116" s="993" t="s">
        <v>451</v>
      </c>
      <c r="AG116" s="991"/>
      <c r="AH116" s="991"/>
      <c r="AI116" s="991"/>
      <c r="AJ116" s="992"/>
      <c r="AK116" s="993" t="s">
        <v>451</v>
      </c>
      <c r="AL116" s="991"/>
      <c r="AM116" s="991"/>
      <c r="AN116" s="991"/>
      <c r="AO116" s="992"/>
      <c r="AP116" s="994" t="s">
        <v>451</v>
      </c>
      <c r="AQ116" s="995"/>
      <c r="AR116" s="995"/>
      <c r="AS116" s="995"/>
      <c r="AT116" s="996"/>
      <c r="AU116" s="932"/>
      <c r="AV116" s="933"/>
      <c r="AW116" s="933"/>
      <c r="AX116" s="933"/>
      <c r="AY116" s="933"/>
      <c r="AZ116" s="999" t="s">
        <v>471</v>
      </c>
      <c r="BA116" s="1000"/>
      <c r="BB116" s="1000"/>
      <c r="BC116" s="1000"/>
      <c r="BD116" s="1000"/>
      <c r="BE116" s="1000"/>
      <c r="BF116" s="1000"/>
      <c r="BG116" s="1000"/>
      <c r="BH116" s="1000"/>
      <c r="BI116" s="1000"/>
      <c r="BJ116" s="1000"/>
      <c r="BK116" s="1000"/>
      <c r="BL116" s="1000"/>
      <c r="BM116" s="1000"/>
      <c r="BN116" s="1000"/>
      <c r="BO116" s="1000"/>
      <c r="BP116" s="1001"/>
      <c r="BQ116" s="951" t="s">
        <v>451</v>
      </c>
      <c r="BR116" s="952"/>
      <c r="BS116" s="952"/>
      <c r="BT116" s="952"/>
      <c r="BU116" s="952"/>
      <c r="BV116" s="952" t="s">
        <v>472</v>
      </c>
      <c r="BW116" s="952"/>
      <c r="BX116" s="952"/>
      <c r="BY116" s="952"/>
      <c r="BZ116" s="952"/>
      <c r="CA116" s="952" t="s">
        <v>451</v>
      </c>
      <c r="CB116" s="952"/>
      <c r="CC116" s="952"/>
      <c r="CD116" s="952"/>
      <c r="CE116" s="952"/>
      <c r="CF116" s="946" t="s">
        <v>448</v>
      </c>
      <c r="CG116" s="947"/>
      <c r="CH116" s="947"/>
      <c r="CI116" s="947"/>
      <c r="CJ116" s="947"/>
      <c r="CK116" s="977"/>
      <c r="CL116" s="978"/>
      <c r="CM116" s="948" t="s">
        <v>473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14970</v>
      </c>
      <c r="DH116" s="991"/>
      <c r="DI116" s="991"/>
      <c r="DJ116" s="991"/>
      <c r="DK116" s="992"/>
      <c r="DL116" s="993" t="s">
        <v>123</v>
      </c>
      <c r="DM116" s="991"/>
      <c r="DN116" s="991"/>
      <c r="DO116" s="991"/>
      <c r="DP116" s="992"/>
      <c r="DQ116" s="993" t="s">
        <v>451</v>
      </c>
      <c r="DR116" s="991"/>
      <c r="DS116" s="991"/>
      <c r="DT116" s="991"/>
      <c r="DU116" s="992"/>
      <c r="DV116" s="994" t="s">
        <v>451</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474</v>
      </c>
      <c r="Z117" s="918"/>
      <c r="AA117" s="1008">
        <v>20985232</v>
      </c>
      <c r="AB117" s="1009"/>
      <c r="AC117" s="1009"/>
      <c r="AD117" s="1009"/>
      <c r="AE117" s="1010"/>
      <c r="AF117" s="1011">
        <v>20512976</v>
      </c>
      <c r="AG117" s="1009"/>
      <c r="AH117" s="1009"/>
      <c r="AI117" s="1009"/>
      <c r="AJ117" s="1010"/>
      <c r="AK117" s="1011">
        <v>20174485</v>
      </c>
      <c r="AL117" s="1009"/>
      <c r="AM117" s="1009"/>
      <c r="AN117" s="1009"/>
      <c r="AO117" s="1010"/>
      <c r="AP117" s="1012"/>
      <c r="AQ117" s="1013"/>
      <c r="AR117" s="1013"/>
      <c r="AS117" s="1013"/>
      <c r="AT117" s="1014"/>
      <c r="AU117" s="932"/>
      <c r="AV117" s="933"/>
      <c r="AW117" s="933"/>
      <c r="AX117" s="933"/>
      <c r="AY117" s="933"/>
      <c r="AZ117" s="999" t="s">
        <v>475</v>
      </c>
      <c r="BA117" s="1000"/>
      <c r="BB117" s="1000"/>
      <c r="BC117" s="1000"/>
      <c r="BD117" s="1000"/>
      <c r="BE117" s="1000"/>
      <c r="BF117" s="1000"/>
      <c r="BG117" s="1000"/>
      <c r="BH117" s="1000"/>
      <c r="BI117" s="1000"/>
      <c r="BJ117" s="1000"/>
      <c r="BK117" s="1000"/>
      <c r="BL117" s="1000"/>
      <c r="BM117" s="1000"/>
      <c r="BN117" s="1000"/>
      <c r="BO117" s="1000"/>
      <c r="BP117" s="1001"/>
      <c r="BQ117" s="951" t="s">
        <v>448</v>
      </c>
      <c r="BR117" s="952"/>
      <c r="BS117" s="952"/>
      <c r="BT117" s="952"/>
      <c r="BU117" s="952"/>
      <c r="BV117" s="952" t="s">
        <v>123</v>
      </c>
      <c r="BW117" s="952"/>
      <c r="BX117" s="952"/>
      <c r="BY117" s="952"/>
      <c r="BZ117" s="952"/>
      <c r="CA117" s="952" t="s">
        <v>451</v>
      </c>
      <c r="CB117" s="952"/>
      <c r="CC117" s="952"/>
      <c r="CD117" s="952"/>
      <c r="CE117" s="952"/>
      <c r="CF117" s="946" t="s">
        <v>123</v>
      </c>
      <c r="CG117" s="947"/>
      <c r="CH117" s="947"/>
      <c r="CI117" s="947"/>
      <c r="CJ117" s="947"/>
      <c r="CK117" s="977"/>
      <c r="CL117" s="978"/>
      <c r="CM117" s="948" t="s">
        <v>476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451</v>
      </c>
      <c r="DH117" s="991"/>
      <c r="DI117" s="991"/>
      <c r="DJ117" s="991"/>
      <c r="DK117" s="992"/>
      <c r="DL117" s="993" t="s">
        <v>123</v>
      </c>
      <c r="DM117" s="991"/>
      <c r="DN117" s="991"/>
      <c r="DO117" s="991"/>
      <c r="DP117" s="992"/>
      <c r="DQ117" s="993" t="s">
        <v>451</v>
      </c>
      <c r="DR117" s="991"/>
      <c r="DS117" s="991"/>
      <c r="DT117" s="991"/>
      <c r="DU117" s="992"/>
      <c r="DV117" s="994" t="s">
        <v>123</v>
      </c>
      <c r="DW117" s="995"/>
      <c r="DX117" s="995"/>
      <c r="DY117" s="995"/>
      <c r="DZ117" s="996"/>
    </row>
    <row r="118" spans="1:130" s="226" customFormat="1" ht="26.25" customHeight="1">
      <c r="A118" s="936" t="s">
        <v>443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441</v>
      </c>
      <c r="AB118" s="917"/>
      <c r="AC118" s="917"/>
      <c r="AD118" s="917"/>
      <c r="AE118" s="918"/>
      <c r="AF118" s="916" t="s">
        <v>303</v>
      </c>
      <c r="AG118" s="917"/>
      <c r="AH118" s="917"/>
      <c r="AI118" s="917"/>
      <c r="AJ118" s="918"/>
      <c r="AK118" s="916" t="s">
        <v>302</v>
      </c>
      <c r="AL118" s="917"/>
      <c r="AM118" s="917"/>
      <c r="AN118" s="917"/>
      <c r="AO118" s="918"/>
      <c r="AP118" s="1003" t="s">
        <v>442</v>
      </c>
      <c r="AQ118" s="1004"/>
      <c r="AR118" s="1004"/>
      <c r="AS118" s="1004"/>
      <c r="AT118" s="1005"/>
      <c r="AU118" s="932"/>
      <c r="AV118" s="933"/>
      <c r="AW118" s="933"/>
      <c r="AX118" s="933"/>
      <c r="AY118" s="933"/>
      <c r="AZ118" s="1006" t="s">
        <v>477</v>
      </c>
      <c r="BA118" s="997"/>
      <c r="BB118" s="997"/>
      <c r="BC118" s="997"/>
      <c r="BD118" s="997"/>
      <c r="BE118" s="997"/>
      <c r="BF118" s="997"/>
      <c r="BG118" s="997"/>
      <c r="BH118" s="997"/>
      <c r="BI118" s="997"/>
      <c r="BJ118" s="997"/>
      <c r="BK118" s="997"/>
      <c r="BL118" s="997"/>
      <c r="BM118" s="997"/>
      <c r="BN118" s="997"/>
      <c r="BO118" s="997"/>
      <c r="BP118" s="998"/>
      <c r="BQ118" s="1029" t="s">
        <v>123</v>
      </c>
      <c r="BR118" s="1030"/>
      <c r="BS118" s="1030"/>
      <c r="BT118" s="1030"/>
      <c r="BU118" s="1030"/>
      <c r="BV118" s="1030" t="s">
        <v>451</v>
      </c>
      <c r="BW118" s="1030"/>
      <c r="BX118" s="1030"/>
      <c r="BY118" s="1030"/>
      <c r="BZ118" s="1030"/>
      <c r="CA118" s="1030" t="s">
        <v>472</v>
      </c>
      <c r="CB118" s="1030"/>
      <c r="CC118" s="1030"/>
      <c r="CD118" s="1030"/>
      <c r="CE118" s="1030"/>
      <c r="CF118" s="946" t="s">
        <v>123</v>
      </c>
      <c r="CG118" s="947"/>
      <c r="CH118" s="947"/>
      <c r="CI118" s="947"/>
      <c r="CJ118" s="947"/>
      <c r="CK118" s="977"/>
      <c r="CL118" s="978"/>
      <c r="CM118" s="948" t="s">
        <v>478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451</v>
      </c>
      <c r="DH118" s="991"/>
      <c r="DI118" s="991"/>
      <c r="DJ118" s="991"/>
      <c r="DK118" s="992"/>
      <c r="DL118" s="993" t="s">
        <v>457</v>
      </c>
      <c r="DM118" s="991"/>
      <c r="DN118" s="991"/>
      <c r="DO118" s="991"/>
      <c r="DP118" s="992"/>
      <c r="DQ118" s="993" t="s">
        <v>123</v>
      </c>
      <c r="DR118" s="991"/>
      <c r="DS118" s="991"/>
      <c r="DT118" s="991"/>
      <c r="DU118" s="992"/>
      <c r="DV118" s="994" t="s">
        <v>123</v>
      </c>
      <c r="DW118" s="995"/>
      <c r="DX118" s="995"/>
      <c r="DY118" s="995"/>
      <c r="DZ118" s="996"/>
    </row>
    <row r="119" spans="1:130" s="226" customFormat="1" ht="26.25" customHeight="1">
      <c r="A119" s="1090" t="s">
        <v>446</v>
      </c>
      <c r="B119" s="976"/>
      <c r="C119" s="955" t="s">
        <v>447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451</v>
      </c>
      <c r="AB119" s="924"/>
      <c r="AC119" s="924"/>
      <c r="AD119" s="924"/>
      <c r="AE119" s="925"/>
      <c r="AF119" s="926" t="s">
        <v>123</v>
      </c>
      <c r="AG119" s="924"/>
      <c r="AH119" s="924"/>
      <c r="AI119" s="924"/>
      <c r="AJ119" s="925"/>
      <c r="AK119" s="926" t="s">
        <v>451</v>
      </c>
      <c r="AL119" s="924"/>
      <c r="AM119" s="924"/>
      <c r="AN119" s="924"/>
      <c r="AO119" s="925"/>
      <c r="AP119" s="927" t="s">
        <v>451</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479</v>
      </c>
      <c r="BP119" s="1038"/>
      <c r="BQ119" s="1029">
        <v>222323466</v>
      </c>
      <c r="BR119" s="1030"/>
      <c r="BS119" s="1030"/>
      <c r="BT119" s="1030"/>
      <c r="BU119" s="1030"/>
      <c r="BV119" s="1030">
        <v>217505148</v>
      </c>
      <c r="BW119" s="1030"/>
      <c r="BX119" s="1030"/>
      <c r="BY119" s="1030"/>
      <c r="BZ119" s="1030"/>
      <c r="CA119" s="1030">
        <v>215855178</v>
      </c>
      <c r="CB119" s="1030"/>
      <c r="CC119" s="1030"/>
      <c r="CD119" s="1030"/>
      <c r="CE119" s="1030"/>
      <c r="CF119" s="1031"/>
      <c r="CG119" s="1032"/>
      <c r="CH119" s="1032"/>
      <c r="CI119" s="1032"/>
      <c r="CJ119" s="1033"/>
      <c r="CK119" s="979"/>
      <c r="CL119" s="980"/>
      <c r="CM119" s="1034" t="s">
        <v>480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42113</v>
      </c>
      <c r="DH119" s="1016"/>
      <c r="DI119" s="1016"/>
      <c r="DJ119" s="1016"/>
      <c r="DK119" s="1017"/>
      <c r="DL119" s="1015">
        <v>23533</v>
      </c>
      <c r="DM119" s="1016"/>
      <c r="DN119" s="1016"/>
      <c r="DO119" s="1016"/>
      <c r="DP119" s="1017"/>
      <c r="DQ119" s="1015">
        <v>10588</v>
      </c>
      <c r="DR119" s="1016"/>
      <c r="DS119" s="1016"/>
      <c r="DT119" s="1016"/>
      <c r="DU119" s="1017"/>
      <c r="DV119" s="1018">
        <v>0</v>
      </c>
      <c r="DW119" s="1019"/>
      <c r="DX119" s="1019"/>
      <c r="DY119" s="1019"/>
      <c r="DZ119" s="1020"/>
    </row>
    <row r="120" spans="1:130" s="226" customFormat="1" ht="26.25" customHeight="1">
      <c r="A120" s="1091"/>
      <c r="B120" s="978"/>
      <c r="C120" s="948" t="s">
        <v>454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451</v>
      </c>
      <c r="AB120" s="991"/>
      <c r="AC120" s="991"/>
      <c r="AD120" s="991"/>
      <c r="AE120" s="992"/>
      <c r="AF120" s="993" t="s">
        <v>123</v>
      </c>
      <c r="AG120" s="991"/>
      <c r="AH120" s="991"/>
      <c r="AI120" s="991"/>
      <c r="AJ120" s="992"/>
      <c r="AK120" s="993" t="s">
        <v>123</v>
      </c>
      <c r="AL120" s="991"/>
      <c r="AM120" s="991"/>
      <c r="AN120" s="991"/>
      <c r="AO120" s="992"/>
      <c r="AP120" s="994" t="s">
        <v>451</v>
      </c>
      <c r="AQ120" s="995"/>
      <c r="AR120" s="995"/>
      <c r="AS120" s="995"/>
      <c r="AT120" s="996"/>
      <c r="AU120" s="1021" t="s">
        <v>481</v>
      </c>
      <c r="AV120" s="1022"/>
      <c r="AW120" s="1022"/>
      <c r="AX120" s="1022"/>
      <c r="AY120" s="1023"/>
      <c r="AZ120" s="972" t="s">
        <v>482</v>
      </c>
      <c r="BA120" s="921"/>
      <c r="BB120" s="921"/>
      <c r="BC120" s="921"/>
      <c r="BD120" s="921"/>
      <c r="BE120" s="921"/>
      <c r="BF120" s="921"/>
      <c r="BG120" s="921"/>
      <c r="BH120" s="921"/>
      <c r="BI120" s="921"/>
      <c r="BJ120" s="921"/>
      <c r="BK120" s="921"/>
      <c r="BL120" s="921"/>
      <c r="BM120" s="921"/>
      <c r="BN120" s="921"/>
      <c r="BO120" s="921"/>
      <c r="BP120" s="922"/>
      <c r="BQ120" s="958">
        <v>14609325</v>
      </c>
      <c r="BR120" s="959"/>
      <c r="BS120" s="959"/>
      <c r="BT120" s="959"/>
      <c r="BU120" s="959"/>
      <c r="BV120" s="959">
        <v>16290314</v>
      </c>
      <c r="BW120" s="959"/>
      <c r="BX120" s="959"/>
      <c r="BY120" s="959"/>
      <c r="BZ120" s="959"/>
      <c r="CA120" s="959">
        <v>13114252</v>
      </c>
      <c r="CB120" s="959"/>
      <c r="CC120" s="959"/>
      <c r="CD120" s="959"/>
      <c r="CE120" s="959"/>
      <c r="CF120" s="973">
        <v>24.4</v>
      </c>
      <c r="CG120" s="974"/>
      <c r="CH120" s="974"/>
      <c r="CI120" s="974"/>
      <c r="CJ120" s="974"/>
      <c r="CK120" s="1039" t="s">
        <v>483</v>
      </c>
      <c r="CL120" s="1040"/>
      <c r="CM120" s="1040"/>
      <c r="CN120" s="1040"/>
      <c r="CO120" s="1041"/>
      <c r="CP120" s="1047" t="s">
        <v>484</v>
      </c>
      <c r="CQ120" s="1048"/>
      <c r="CR120" s="1048"/>
      <c r="CS120" s="1048"/>
      <c r="CT120" s="1048"/>
      <c r="CU120" s="1048"/>
      <c r="CV120" s="1048"/>
      <c r="CW120" s="1048"/>
      <c r="CX120" s="1048"/>
      <c r="CY120" s="1048"/>
      <c r="CZ120" s="1048"/>
      <c r="DA120" s="1048"/>
      <c r="DB120" s="1048"/>
      <c r="DC120" s="1048"/>
      <c r="DD120" s="1048"/>
      <c r="DE120" s="1048"/>
      <c r="DF120" s="1049"/>
      <c r="DG120" s="958">
        <v>29267548</v>
      </c>
      <c r="DH120" s="959"/>
      <c r="DI120" s="959"/>
      <c r="DJ120" s="959"/>
      <c r="DK120" s="959"/>
      <c r="DL120" s="959">
        <v>28613083</v>
      </c>
      <c r="DM120" s="959"/>
      <c r="DN120" s="959"/>
      <c r="DO120" s="959"/>
      <c r="DP120" s="959"/>
      <c r="DQ120" s="959">
        <v>28270381</v>
      </c>
      <c r="DR120" s="959"/>
      <c r="DS120" s="959"/>
      <c r="DT120" s="959"/>
      <c r="DU120" s="959"/>
      <c r="DV120" s="960">
        <v>52.5</v>
      </c>
      <c r="DW120" s="960"/>
      <c r="DX120" s="960"/>
      <c r="DY120" s="960"/>
      <c r="DZ120" s="961"/>
    </row>
    <row r="121" spans="1:130" s="226" customFormat="1" ht="26.25" customHeight="1">
      <c r="A121" s="1091"/>
      <c r="B121" s="978"/>
      <c r="C121" s="999" t="s">
        <v>485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310</v>
      </c>
      <c r="AB121" s="991"/>
      <c r="AC121" s="991"/>
      <c r="AD121" s="991"/>
      <c r="AE121" s="992"/>
      <c r="AF121" s="993">
        <v>324</v>
      </c>
      <c r="AG121" s="991"/>
      <c r="AH121" s="991"/>
      <c r="AI121" s="991"/>
      <c r="AJ121" s="992"/>
      <c r="AK121" s="993">
        <v>232</v>
      </c>
      <c r="AL121" s="991"/>
      <c r="AM121" s="991"/>
      <c r="AN121" s="991"/>
      <c r="AO121" s="992"/>
      <c r="AP121" s="994">
        <v>0</v>
      </c>
      <c r="AQ121" s="995"/>
      <c r="AR121" s="995"/>
      <c r="AS121" s="995"/>
      <c r="AT121" s="996"/>
      <c r="AU121" s="1024"/>
      <c r="AV121" s="1025"/>
      <c r="AW121" s="1025"/>
      <c r="AX121" s="1025"/>
      <c r="AY121" s="1026"/>
      <c r="AZ121" s="981" t="s">
        <v>486</v>
      </c>
      <c r="BA121" s="982"/>
      <c r="BB121" s="982"/>
      <c r="BC121" s="982"/>
      <c r="BD121" s="982"/>
      <c r="BE121" s="982"/>
      <c r="BF121" s="982"/>
      <c r="BG121" s="982"/>
      <c r="BH121" s="982"/>
      <c r="BI121" s="982"/>
      <c r="BJ121" s="982"/>
      <c r="BK121" s="982"/>
      <c r="BL121" s="982"/>
      <c r="BM121" s="982"/>
      <c r="BN121" s="982"/>
      <c r="BO121" s="982"/>
      <c r="BP121" s="983"/>
      <c r="BQ121" s="951">
        <v>18012239</v>
      </c>
      <c r="BR121" s="952"/>
      <c r="BS121" s="952"/>
      <c r="BT121" s="952"/>
      <c r="BU121" s="952"/>
      <c r="BV121" s="952">
        <v>17694949</v>
      </c>
      <c r="BW121" s="952"/>
      <c r="BX121" s="952"/>
      <c r="BY121" s="952"/>
      <c r="BZ121" s="952"/>
      <c r="CA121" s="952">
        <v>18008383</v>
      </c>
      <c r="CB121" s="952"/>
      <c r="CC121" s="952"/>
      <c r="CD121" s="952"/>
      <c r="CE121" s="952"/>
      <c r="CF121" s="946">
        <v>33.5</v>
      </c>
      <c r="CG121" s="947"/>
      <c r="CH121" s="947"/>
      <c r="CI121" s="947"/>
      <c r="CJ121" s="947"/>
      <c r="CK121" s="1042"/>
      <c r="CL121" s="1043"/>
      <c r="CM121" s="1043"/>
      <c r="CN121" s="1043"/>
      <c r="CO121" s="1044"/>
      <c r="CP121" s="1052" t="s">
        <v>487</v>
      </c>
      <c r="CQ121" s="1053"/>
      <c r="CR121" s="1053"/>
      <c r="CS121" s="1053"/>
      <c r="CT121" s="1053"/>
      <c r="CU121" s="1053"/>
      <c r="CV121" s="1053"/>
      <c r="CW121" s="1053"/>
      <c r="CX121" s="1053"/>
      <c r="CY121" s="1053"/>
      <c r="CZ121" s="1053"/>
      <c r="DA121" s="1053"/>
      <c r="DB121" s="1053"/>
      <c r="DC121" s="1053"/>
      <c r="DD121" s="1053"/>
      <c r="DE121" s="1053"/>
      <c r="DF121" s="1054"/>
      <c r="DG121" s="951">
        <v>1874655</v>
      </c>
      <c r="DH121" s="952"/>
      <c r="DI121" s="952"/>
      <c r="DJ121" s="952"/>
      <c r="DK121" s="952"/>
      <c r="DL121" s="952">
        <v>1852050</v>
      </c>
      <c r="DM121" s="952"/>
      <c r="DN121" s="952"/>
      <c r="DO121" s="952"/>
      <c r="DP121" s="952"/>
      <c r="DQ121" s="952">
        <v>1795622</v>
      </c>
      <c r="DR121" s="952"/>
      <c r="DS121" s="952"/>
      <c r="DT121" s="952"/>
      <c r="DU121" s="952"/>
      <c r="DV121" s="953">
        <v>3.3</v>
      </c>
      <c r="DW121" s="953"/>
      <c r="DX121" s="953"/>
      <c r="DY121" s="953"/>
      <c r="DZ121" s="954"/>
    </row>
    <row r="122" spans="1:130" s="226" customFormat="1" ht="26.25" customHeight="1">
      <c r="A122" s="1091"/>
      <c r="B122" s="978"/>
      <c r="C122" s="948" t="s">
        <v>466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v>2758</v>
      </c>
      <c r="AB122" s="991"/>
      <c r="AC122" s="991"/>
      <c r="AD122" s="991"/>
      <c r="AE122" s="992"/>
      <c r="AF122" s="993">
        <v>2743</v>
      </c>
      <c r="AG122" s="991"/>
      <c r="AH122" s="991"/>
      <c r="AI122" s="991"/>
      <c r="AJ122" s="992"/>
      <c r="AK122" s="993">
        <v>2386</v>
      </c>
      <c r="AL122" s="991"/>
      <c r="AM122" s="991"/>
      <c r="AN122" s="991"/>
      <c r="AO122" s="992"/>
      <c r="AP122" s="994">
        <v>0</v>
      </c>
      <c r="AQ122" s="995"/>
      <c r="AR122" s="995"/>
      <c r="AS122" s="995"/>
      <c r="AT122" s="996"/>
      <c r="AU122" s="1024"/>
      <c r="AV122" s="1025"/>
      <c r="AW122" s="1025"/>
      <c r="AX122" s="1025"/>
      <c r="AY122" s="1026"/>
      <c r="AZ122" s="1006" t="s">
        <v>488</v>
      </c>
      <c r="BA122" s="997"/>
      <c r="BB122" s="997"/>
      <c r="BC122" s="997"/>
      <c r="BD122" s="997"/>
      <c r="BE122" s="997"/>
      <c r="BF122" s="997"/>
      <c r="BG122" s="997"/>
      <c r="BH122" s="997"/>
      <c r="BI122" s="997"/>
      <c r="BJ122" s="997"/>
      <c r="BK122" s="997"/>
      <c r="BL122" s="997"/>
      <c r="BM122" s="997"/>
      <c r="BN122" s="997"/>
      <c r="BO122" s="997"/>
      <c r="BP122" s="998"/>
      <c r="BQ122" s="1029">
        <v>134831601</v>
      </c>
      <c r="BR122" s="1030"/>
      <c r="BS122" s="1030"/>
      <c r="BT122" s="1030"/>
      <c r="BU122" s="1030"/>
      <c r="BV122" s="1030">
        <v>132670777</v>
      </c>
      <c r="BW122" s="1030"/>
      <c r="BX122" s="1030"/>
      <c r="BY122" s="1030"/>
      <c r="BZ122" s="1030"/>
      <c r="CA122" s="1030">
        <v>130274121</v>
      </c>
      <c r="CB122" s="1030"/>
      <c r="CC122" s="1030"/>
      <c r="CD122" s="1030"/>
      <c r="CE122" s="1030"/>
      <c r="CF122" s="1050">
        <v>242</v>
      </c>
      <c r="CG122" s="1051"/>
      <c r="CH122" s="1051"/>
      <c r="CI122" s="1051"/>
      <c r="CJ122" s="1051"/>
      <c r="CK122" s="1042"/>
      <c r="CL122" s="1043"/>
      <c r="CM122" s="1043"/>
      <c r="CN122" s="1043"/>
      <c r="CO122" s="1044"/>
      <c r="CP122" s="1052" t="s">
        <v>489</v>
      </c>
      <c r="CQ122" s="1053"/>
      <c r="CR122" s="1053"/>
      <c r="CS122" s="1053"/>
      <c r="CT122" s="1053"/>
      <c r="CU122" s="1053"/>
      <c r="CV122" s="1053"/>
      <c r="CW122" s="1053"/>
      <c r="CX122" s="1053"/>
      <c r="CY122" s="1053"/>
      <c r="CZ122" s="1053"/>
      <c r="DA122" s="1053"/>
      <c r="DB122" s="1053"/>
      <c r="DC122" s="1053"/>
      <c r="DD122" s="1053"/>
      <c r="DE122" s="1053"/>
      <c r="DF122" s="1054"/>
      <c r="DG122" s="951">
        <v>1904328</v>
      </c>
      <c r="DH122" s="952"/>
      <c r="DI122" s="952"/>
      <c r="DJ122" s="952"/>
      <c r="DK122" s="952"/>
      <c r="DL122" s="952">
        <v>1684468</v>
      </c>
      <c r="DM122" s="952"/>
      <c r="DN122" s="952"/>
      <c r="DO122" s="952"/>
      <c r="DP122" s="952"/>
      <c r="DQ122" s="952">
        <v>1460719</v>
      </c>
      <c r="DR122" s="952"/>
      <c r="DS122" s="952"/>
      <c r="DT122" s="952"/>
      <c r="DU122" s="952"/>
      <c r="DV122" s="953">
        <v>2.7</v>
      </c>
      <c r="DW122" s="953"/>
      <c r="DX122" s="953"/>
      <c r="DY122" s="953"/>
      <c r="DZ122" s="954"/>
    </row>
    <row r="123" spans="1:130" s="226" customFormat="1" ht="26.25" customHeight="1">
      <c r="A123" s="1091"/>
      <c r="B123" s="978"/>
      <c r="C123" s="948" t="s">
        <v>473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14735</v>
      </c>
      <c r="AB123" s="991"/>
      <c r="AC123" s="991"/>
      <c r="AD123" s="991"/>
      <c r="AE123" s="992"/>
      <c r="AF123" s="993">
        <v>14735</v>
      </c>
      <c r="AG123" s="991"/>
      <c r="AH123" s="991"/>
      <c r="AI123" s="991"/>
      <c r="AJ123" s="992"/>
      <c r="AK123" s="993" t="s">
        <v>123</v>
      </c>
      <c r="AL123" s="991"/>
      <c r="AM123" s="991"/>
      <c r="AN123" s="991"/>
      <c r="AO123" s="992"/>
      <c r="AP123" s="994" t="s">
        <v>123</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490</v>
      </c>
      <c r="BP123" s="1038"/>
      <c r="BQ123" s="1097">
        <v>167453165</v>
      </c>
      <c r="BR123" s="1098"/>
      <c r="BS123" s="1098"/>
      <c r="BT123" s="1098"/>
      <c r="BU123" s="1098"/>
      <c r="BV123" s="1098">
        <v>166656040</v>
      </c>
      <c r="BW123" s="1098"/>
      <c r="BX123" s="1098"/>
      <c r="BY123" s="1098"/>
      <c r="BZ123" s="1098"/>
      <c r="CA123" s="1098">
        <v>161396756</v>
      </c>
      <c r="CB123" s="1098"/>
      <c r="CC123" s="1098"/>
      <c r="CD123" s="1098"/>
      <c r="CE123" s="1098"/>
      <c r="CF123" s="1031"/>
      <c r="CG123" s="1032"/>
      <c r="CH123" s="1032"/>
      <c r="CI123" s="1032"/>
      <c r="CJ123" s="1033"/>
      <c r="CK123" s="1042"/>
      <c r="CL123" s="1043"/>
      <c r="CM123" s="1043"/>
      <c r="CN123" s="1043"/>
      <c r="CO123" s="1044"/>
      <c r="CP123" s="1052" t="s">
        <v>491</v>
      </c>
      <c r="CQ123" s="1053"/>
      <c r="CR123" s="1053"/>
      <c r="CS123" s="1053"/>
      <c r="CT123" s="1053"/>
      <c r="CU123" s="1053"/>
      <c r="CV123" s="1053"/>
      <c r="CW123" s="1053"/>
      <c r="CX123" s="1053"/>
      <c r="CY123" s="1053"/>
      <c r="CZ123" s="1053"/>
      <c r="DA123" s="1053"/>
      <c r="DB123" s="1053"/>
      <c r="DC123" s="1053"/>
      <c r="DD123" s="1053"/>
      <c r="DE123" s="1053"/>
      <c r="DF123" s="1054"/>
      <c r="DG123" s="990">
        <v>1659305</v>
      </c>
      <c r="DH123" s="991"/>
      <c r="DI123" s="991"/>
      <c r="DJ123" s="991"/>
      <c r="DK123" s="992"/>
      <c r="DL123" s="993">
        <v>1431805</v>
      </c>
      <c r="DM123" s="991"/>
      <c r="DN123" s="991"/>
      <c r="DO123" s="991"/>
      <c r="DP123" s="992"/>
      <c r="DQ123" s="993">
        <v>1232263</v>
      </c>
      <c r="DR123" s="991"/>
      <c r="DS123" s="991"/>
      <c r="DT123" s="991"/>
      <c r="DU123" s="992"/>
      <c r="DV123" s="994">
        <v>2.2999999999999998</v>
      </c>
      <c r="DW123" s="995"/>
      <c r="DX123" s="995"/>
      <c r="DY123" s="995"/>
      <c r="DZ123" s="996"/>
    </row>
    <row r="124" spans="1:130" s="226" customFormat="1" ht="26.25" customHeight="1" thickBot="1">
      <c r="A124" s="1091"/>
      <c r="B124" s="978"/>
      <c r="C124" s="948" t="s">
        <v>476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492</v>
      </c>
      <c r="AB124" s="991"/>
      <c r="AC124" s="991"/>
      <c r="AD124" s="991"/>
      <c r="AE124" s="992"/>
      <c r="AF124" s="993" t="s">
        <v>123</v>
      </c>
      <c r="AG124" s="991"/>
      <c r="AH124" s="991"/>
      <c r="AI124" s="991"/>
      <c r="AJ124" s="992"/>
      <c r="AK124" s="993" t="s">
        <v>448</v>
      </c>
      <c r="AL124" s="991"/>
      <c r="AM124" s="991"/>
      <c r="AN124" s="991"/>
      <c r="AO124" s="992"/>
      <c r="AP124" s="994" t="s">
        <v>492</v>
      </c>
      <c r="AQ124" s="995"/>
      <c r="AR124" s="995"/>
      <c r="AS124" s="995"/>
      <c r="AT124" s="996"/>
      <c r="AU124" s="1093" t="s">
        <v>493</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100</v>
      </c>
      <c r="BR124" s="1060"/>
      <c r="BS124" s="1060"/>
      <c r="BT124" s="1060"/>
      <c r="BU124" s="1060"/>
      <c r="BV124" s="1060">
        <v>93.8</v>
      </c>
      <c r="BW124" s="1060"/>
      <c r="BX124" s="1060"/>
      <c r="BY124" s="1060"/>
      <c r="BZ124" s="1060"/>
      <c r="CA124" s="1060">
        <v>101.1</v>
      </c>
      <c r="CB124" s="1060"/>
      <c r="CC124" s="1060"/>
      <c r="CD124" s="1060"/>
      <c r="CE124" s="1060"/>
      <c r="CF124" s="1061"/>
      <c r="CG124" s="1062"/>
      <c r="CH124" s="1062"/>
      <c r="CI124" s="1062"/>
      <c r="CJ124" s="1063"/>
      <c r="CK124" s="1045"/>
      <c r="CL124" s="1045"/>
      <c r="CM124" s="1045"/>
      <c r="CN124" s="1045"/>
      <c r="CO124" s="1046"/>
      <c r="CP124" s="1052" t="s">
        <v>494</v>
      </c>
      <c r="CQ124" s="1053"/>
      <c r="CR124" s="1053"/>
      <c r="CS124" s="1053"/>
      <c r="CT124" s="1053"/>
      <c r="CU124" s="1053"/>
      <c r="CV124" s="1053"/>
      <c r="CW124" s="1053"/>
      <c r="CX124" s="1053"/>
      <c r="CY124" s="1053"/>
      <c r="CZ124" s="1053"/>
      <c r="DA124" s="1053"/>
      <c r="DB124" s="1053"/>
      <c r="DC124" s="1053"/>
      <c r="DD124" s="1053"/>
      <c r="DE124" s="1053"/>
      <c r="DF124" s="1054"/>
      <c r="DG124" s="1037">
        <v>798775</v>
      </c>
      <c r="DH124" s="1016"/>
      <c r="DI124" s="1016"/>
      <c r="DJ124" s="1016"/>
      <c r="DK124" s="1017"/>
      <c r="DL124" s="1015">
        <v>855616</v>
      </c>
      <c r="DM124" s="1016"/>
      <c r="DN124" s="1016"/>
      <c r="DO124" s="1016"/>
      <c r="DP124" s="1017"/>
      <c r="DQ124" s="1015">
        <v>1021013</v>
      </c>
      <c r="DR124" s="1016"/>
      <c r="DS124" s="1016"/>
      <c r="DT124" s="1016"/>
      <c r="DU124" s="1017"/>
      <c r="DV124" s="1018">
        <v>1.9</v>
      </c>
      <c r="DW124" s="1019"/>
      <c r="DX124" s="1019"/>
      <c r="DY124" s="1019"/>
      <c r="DZ124" s="1020"/>
    </row>
    <row r="125" spans="1:130" s="226" customFormat="1" ht="26.25" customHeight="1">
      <c r="A125" s="1091"/>
      <c r="B125" s="978"/>
      <c r="C125" s="948" t="s">
        <v>478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448</v>
      </c>
      <c r="AB125" s="991"/>
      <c r="AC125" s="991"/>
      <c r="AD125" s="991"/>
      <c r="AE125" s="992"/>
      <c r="AF125" s="993" t="s">
        <v>123</v>
      </c>
      <c r="AG125" s="991"/>
      <c r="AH125" s="991"/>
      <c r="AI125" s="991"/>
      <c r="AJ125" s="992"/>
      <c r="AK125" s="993" t="s">
        <v>451</v>
      </c>
      <c r="AL125" s="991"/>
      <c r="AM125" s="991"/>
      <c r="AN125" s="991"/>
      <c r="AO125" s="992"/>
      <c r="AP125" s="994" t="s">
        <v>451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495</v>
      </c>
      <c r="CL125" s="1040"/>
      <c r="CM125" s="1040"/>
      <c r="CN125" s="1040"/>
      <c r="CO125" s="1041"/>
      <c r="CP125" s="972" t="s">
        <v>496</v>
      </c>
      <c r="CQ125" s="921"/>
      <c r="CR125" s="921"/>
      <c r="CS125" s="921"/>
      <c r="CT125" s="921"/>
      <c r="CU125" s="921"/>
      <c r="CV125" s="921"/>
      <c r="CW125" s="921"/>
      <c r="CX125" s="921"/>
      <c r="CY125" s="921"/>
      <c r="CZ125" s="921"/>
      <c r="DA125" s="921"/>
      <c r="DB125" s="921"/>
      <c r="DC125" s="921"/>
      <c r="DD125" s="921"/>
      <c r="DE125" s="921"/>
      <c r="DF125" s="922"/>
      <c r="DG125" s="958" t="s">
        <v>448</v>
      </c>
      <c r="DH125" s="959"/>
      <c r="DI125" s="959"/>
      <c r="DJ125" s="959"/>
      <c r="DK125" s="959"/>
      <c r="DL125" s="959" t="s">
        <v>448</v>
      </c>
      <c r="DM125" s="959"/>
      <c r="DN125" s="959"/>
      <c r="DO125" s="959"/>
      <c r="DP125" s="959"/>
      <c r="DQ125" s="959" t="s">
        <v>123</v>
      </c>
      <c r="DR125" s="959"/>
      <c r="DS125" s="959"/>
      <c r="DT125" s="959"/>
      <c r="DU125" s="959"/>
      <c r="DV125" s="960" t="s">
        <v>472</v>
      </c>
      <c r="DW125" s="960"/>
      <c r="DX125" s="960"/>
      <c r="DY125" s="960"/>
      <c r="DZ125" s="961"/>
    </row>
    <row r="126" spans="1:130" s="226" customFormat="1" ht="26.25" customHeight="1" thickBot="1">
      <c r="A126" s="1091"/>
      <c r="B126" s="978"/>
      <c r="C126" s="948" t="s">
        <v>480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70865</v>
      </c>
      <c r="AB126" s="991"/>
      <c r="AC126" s="991"/>
      <c r="AD126" s="991"/>
      <c r="AE126" s="992"/>
      <c r="AF126" s="993">
        <v>46265</v>
      </c>
      <c r="AG126" s="991"/>
      <c r="AH126" s="991"/>
      <c r="AI126" s="991"/>
      <c r="AJ126" s="992"/>
      <c r="AK126" s="993">
        <v>40629</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497</v>
      </c>
      <c r="CQ126" s="982"/>
      <c r="CR126" s="982"/>
      <c r="CS126" s="982"/>
      <c r="CT126" s="982"/>
      <c r="CU126" s="982"/>
      <c r="CV126" s="982"/>
      <c r="CW126" s="982"/>
      <c r="CX126" s="982"/>
      <c r="CY126" s="982"/>
      <c r="CZ126" s="982"/>
      <c r="DA126" s="982"/>
      <c r="DB126" s="982"/>
      <c r="DC126" s="982"/>
      <c r="DD126" s="982"/>
      <c r="DE126" s="982"/>
      <c r="DF126" s="983"/>
      <c r="DG126" s="951">
        <v>1986859</v>
      </c>
      <c r="DH126" s="952"/>
      <c r="DI126" s="952"/>
      <c r="DJ126" s="952"/>
      <c r="DK126" s="952"/>
      <c r="DL126" s="952">
        <v>1786290</v>
      </c>
      <c r="DM126" s="952"/>
      <c r="DN126" s="952"/>
      <c r="DO126" s="952"/>
      <c r="DP126" s="952"/>
      <c r="DQ126" s="952" t="s">
        <v>448</v>
      </c>
      <c r="DR126" s="952"/>
      <c r="DS126" s="952"/>
      <c r="DT126" s="952"/>
      <c r="DU126" s="952"/>
      <c r="DV126" s="953" t="s">
        <v>451</v>
      </c>
      <c r="DW126" s="953"/>
      <c r="DX126" s="953"/>
      <c r="DY126" s="953"/>
      <c r="DZ126" s="954"/>
    </row>
    <row r="127" spans="1:130" s="226" customFormat="1" ht="26.25" customHeight="1">
      <c r="A127" s="1092"/>
      <c r="B127" s="980"/>
      <c r="C127" s="1034" t="s">
        <v>498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8708</v>
      </c>
      <c r="AB127" s="991"/>
      <c r="AC127" s="991"/>
      <c r="AD127" s="991"/>
      <c r="AE127" s="992"/>
      <c r="AF127" s="993">
        <v>6345</v>
      </c>
      <c r="AG127" s="991"/>
      <c r="AH127" s="991"/>
      <c r="AI127" s="991"/>
      <c r="AJ127" s="992"/>
      <c r="AK127" s="993">
        <v>5153</v>
      </c>
      <c r="AL127" s="991"/>
      <c r="AM127" s="991"/>
      <c r="AN127" s="991"/>
      <c r="AO127" s="992"/>
      <c r="AP127" s="994">
        <v>0</v>
      </c>
      <c r="AQ127" s="995"/>
      <c r="AR127" s="995"/>
      <c r="AS127" s="995"/>
      <c r="AT127" s="996"/>
      <c r="AU127" s="262"/>
      <c r="AV127" s="262"/>
      <c r="AW127" s="262"/>
      <c r="AX127" s="1064" t="s">
        <v>499</v>
      </c>
      <c r="AY127" s="1065"/>
      <c r="AZ127" s="1065"/>
      <c r="BA127" s="1065"/>
      <c r="BB127" s="1065"/>
      <c r="BC127" s="1065"/>
      <c r="BD127" s="1065"/>
      <c r="BE127" s="1066"/>
      <c r="BF127" s="1067" t="s">
        <v>500</v>
      </c>
      <c r="BG127" s="1065"/>
      <c r="BH127" s="1065"/>
      <c r="BI127" s="1065"/>
      <c r="BJ127" s="1065"/>
      <c r="BK127" s="1065"/>
      <c r="BL127" s="1066"/>
      <c r="BM127" s="1067" t="s">
        <v>501</v>
      </c>
      <c r="BN127" s="1065"/>
      <c r="BO127" s="1065"/>
      <c r="BP127" s="1065"/>
      <c r="BQ127" s="1065"/>
      <c r="BR127" s="1065"/>
      <c r="BS127" s="1066"/>
      <c r="BT127" s="1067" t="s">
        <v>502</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503</v>
      </c>
      <c r="CQ127" s="982"/>
      <c r="CR127" s="982"/>
      <c r="CS127" s="982"/>
      <c r="CT127" s="982"/>
      <c r="CU127" s="982"/>
      <c r="CV127" s="982"/>
      <c r="CW127" s="982"/>
      <c r="CX127" s="982"/>
      <c r="CY127" s="982"/>
      <c r="CZ127" s="982"/>
      <c r="DA127" s="982"/>
      <c r="DB127" s="982"/>
      <c r="DC127" s="982"/>
      <c r="DD127" s="982"/>
      <c r="DE127" s="982"/>
      <c r="DF127" s="983"/>
      <c r="DG127" s="951" t="s">
        <v>448</v>
      </c>
      <c r="DH127" s="952"/>
      <c r="DI127" s="952"/>
      <c r="DJ127" s="952"/>
      <c r="DK127" s="952"/>
      <c r="DL127" s="952" t="s">
        <v>448</v>
      </c>
      <c r="DM127" s="952"/>
      <c r="DN127" s="952"/>
      <c r="DO127" s="952"/>
      <c r="DP127" s="952"/>
      <c r="DQ127" s="952" t="s">
        <v>451</v>
      </c>
      <c r="DR127" s="952"/>
      <c r="DS127" s="952"/>
      <c r="DT127" s="952"/>
      <c r="DU127" s="952"/>
      <c r="DV127" s="953" t="s">
        <v>451</v>
      </c>
      <c r="DW127" s="953"/>
      <c r="DX127" s="953"/>
      <c r="DY127" s="953"/>
      <c r="DZ127" s="954"/>
    </row>
    <row r="128" spans="1:130" s="226" customFormat="1" ht="26.25" customHeight="1" thickBot="1">
      <c r="A128" s="1075" t="s">
        <v>504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505</v>
      </c>
      <c r="X128" s="1077"/>
      <c r="Y128" s="1077"/>
      <c r="Z128" s="1078"/>
      <c r="AA128" s="1079">
        <v>2522710</v>
      </c>
      <c r="AB128" s="1080"/>
      <c r="AC128" s="1080"/>
      <c r="AD128" s="1080"/>
      <c r="AE128" s="1081"/>
      <c r="AF128" s="1082">
        <v>2494972</v>
      </c>
      <c r="AG128" s="1080"/>
      <c r="AH128" s="1080"/>
      <c r="AI128" s="1080"/>
      <c r="AJ128" s="1081"/>
      <c r="AK128" s="1082">
        <v>2003421</v>
      </c>
      <c r="AL128" s="1080"/>
      <c r="AM128" s="1080"/>
      <c r="AN128" s="1080"/>
      <c r="AO128" s="1081"/>
      <c r="AP128" s="1083"/>
      <c r="AQ128" s="1084"/>
      <c r="AR128" s="1084"/>
      <c r="AS128" s="1084"/>
      <c r="AT128" s="1085"/>
      <c r="AU128" s="262"/>
      <c r="AV128" s="262"/>
      <c r="AW128" s="262"/>
      <c r="AX128" s="920" t="s">
        <v>506</v>
      </c>
      <c r="AY128" s="921"/>
      <c r="AZ128" s="921"/>
      <c r="BA128" s="921"/>
      <c r="BB128" s="921"/>
      <c r="BC128" s="921"/>
      <c r="BD128" s="921"/>
      <c r="BE128" s="922"/>
      <c r="BF128" s="1086" t="s">
        <v>123</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507</v>
      </c>
      <c r="CQ128" s="1069"/>
      <c r="CR128" s="1069"/>
      <c r="CS128" s="1069"/>
      <c r="CT128" s="1069"/>
      <c r="CU128" s="1069"/>
      <c r="CV128" s="1069"/>
      <c r="CW128" s="1069"/>
      <c r="CX128" s="1069"/>
      <c r="CY128" s="1069"/>
      <c r="CZ128" s="1069"/>
      <c r="DA128" s="1069"/>
      <c r="DB128" s="1069"/>
      <c r="DC128" s="1069"/>
      <c r="DD128" s="1069"/>
      <c r="DE128" s="1069"/>
      <c r="DF128" s="1070"/>
      <c r="DG128" s="1071" t="s">
        <v>472</v>
      </c>
      <c r="DH128" s="1072"/>
      <c r="DI128" s="1072"/>
      <c r="DJ128" s="1072"/>
      <c r="DK128" s="1072"/>
      <c r="DL128" s="1072" t="s">
        <v>492</v>
      </c>
      <c r="DM128" s="1072"/>
      <c r="DN128" s="1072"/>
      <c r="DO128" s="1072"/>
      <c r="DP128" s="1072"/>
      <c r="DQ128" s="1072" t="s">
        <v>492</v>
      </c>
      <c r="DR128" s="1072"/>
      <c r="DS128" s="1072"/>
      <c r="DT128" s="1072"/>
      <c r="DU128" s="1072"/>
      <c r="DV128" s="1073" t="s">
        <v>492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508</v>
      </c>
      <c r="X129" s="1106"/>
      <c r="Y129" s="1106"/>
      <c r="Z129" s="1107"/>
      <c r="AA129" s="990">
        <v>67905571</v>
      </c>
      <c r="AB129" s="991"/>
      <c r="AC129" s="991"/>
      <c r="AD129" s="991"/>
      <c r="AE129" s="992"/>
      <c r="AF129" s="993">
        <v>66743226</v>
      </c>
      <c r="AG129" s="991"/>
      <c r="AH129" s="991"/>
      <c r="AI129" s="991"/>
      <c r="AJ129" s="992"/>
      <c r="AK129" s="993">
        <v>66481626</v>
      </c>
      <c r="AL129" s="991"/>
      <c r="AM129" s="991"/>
      <c r="AN129" s="991"/>
      <c r="AO129" s="992"/>
      <c r="AP129" s="1108"/>
      <c r="AQ129" s="1109"/>
      <c r="AR129" s="1109"/>
      <c r="AS129" s="1109"/>
      <c r="AT129" s="1110"/>
      <c r="AU129" s="264"/>
      <c r="AV129" s="264"/>
      <c r="AW129" s="264"/>
      <c r="AX129" s="1099" t="s">
        <v>509</v>
      </c>
      <c r="AY129" s="982"/>
      <c r="AZ129" s="982"/>
      <c r="BA129" s="982"/>
      <c r="BB129" s="982"/>
      <c r="BC129" s="982"/>
      <c r="BD129" s="982"/>
      <c r="BE129" s="983"/>
      <c r="BF129" s="1100" t="s">
        <v>463</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510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511</v>
      </c>
      <c r="X130" s="1106"/>
      <c r="Y130" s="1106"/>
      <c r="Z130" s="1107"/>
      <c r="AA130" s="990">
        <v>13039397</v>
      </c>
      <c r="AB130" s="991"/>
      <c r="AC130" s="991"/>
      <c r="AD130" s="991"/>
      <c r="AE130" s="992"/>
      <c r="AF130" s="993">
        <v>12569843</v>
      </c>
      <c r="AG130" s="991"/>
      <c r="AH130" s="991"/>
      <c r="AI130" s="991"/>
      <c r="AJ130" s="992"/>
      <c r="AK130" s="993">
        <v>12645641</v>
      </c>
      <c r="AL130" s="991"/>
      <c r="AM130" s="991"/>
      <c r="AN130" s="991"/>
      <c r="AO130" s="992"/>
      <c r="AP130" s="1108"/>
      <c r="AQ130" s="1109"/>
      <c r="AR130" s="1109"/>
      <c r="AS130" s="1109"/>
      <c r="AT130" s="1110"/>
      <c r="AU130" s="264"/>
      <c r="AV130" s="264"/>
      <c r="AW130" s="264"/>
      <c r="AX130" s="1099" t="s">
        <v>512</v>
      </c>
      <c r="AY130" s="982"/>
      <c r="AZ130" s="982"/>
      <c r="BA130" s="982"/>
      <c r="BB130" s="982"/>
      <c r="BC130" s="982"/>
      <c r="BD130" s="982"/>
      <c r="BE130" s="983"/>
      <c r="BF130" s="1136">
        <v>10</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513</v>
      </c>
      <c r="X131" s="1144"/>
      <c r="Y131" s="1144"/>
      <c r="Z131" s="1145"/>
      <c r="AA131" s="1037">
        <v>54866174</v>
      </c>
      <c r="AB131" s="1016"/>
      <c r="AC131" s="1016"/>
      <c r="AD131" s="1016"/>
      <c r="AE131" s="1017"/>
      <c r="AF131" s="1015">
        <v>54173383</v>
      </c>
      <c r="AG131" s="1016"/>
      <c r="AH131" s="1016"/>
      <c r="AI131" s="1016"/>
      <c r="AJ131" s="1017"/>
      <c r="AK131" s="1015">
        <v>53835985</v>
      </c>
      <c r="AL131" s="1016"/>
      <c r="AM131" s="1016"/>
      <c r="AN131" s="1016"/>
      <c r="AO131" s="1017"/>
      <c r="AP131" s="1146"/>
      <c r="AQ131" s="1147"/>
      <c r="AR131" s="1147"/>
      <c r="AS131" s="1147"/>
      <c r="AT131" s="1148"/>
      <c r="AU131" s="264"/>
      <c r="AV131" s="264"/>
      <c r="AW131" s="264"/>
      <c r="AX131" s="1118" t="s">
        <v>514</v>
      </c>
      <c r="AY131" s="1069"/>
      <c r="AZ131" s="1069"/>
      <c r="BA131" s="1069"/>
      <c r="BB131" s="1069"/>
      <c r="BC131" s="1069"/>
      <c r="BD131" s="1069"/>
      <c r="BE131" s="1070"/>
      <c r="BF131" s="1119">
        <v>101.1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515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516</v>
      </c>
      <c r="W132" s="1129"/>
      <c r="X132" s="1129"/>
      <c r="Y132" s="1129"/>
      <c r="Z132" s="1130"/>
      <c r="AA132" s="1131">
        <v>9.8842776969999999</v>
      </c>
      <c r="AB132" s="1132"/>
      <c r="AC132" s="1132"/>
      <c r="AD132" s="1132"/>
      <c r="AE132" s="1133"/>
      <c r="AF132" s="1134">
        <v>10.05689639</v>
      </c>
      <c r="AG132" s="1132"/>
      <c r="AH132" s="1132"/>
      <c r="AI132" s="1132"/>
      <c r="AJ132" s="1133"/>
      <c r="AK132" s="1134">
        <v>10.263438109999999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517</v>
      </c>
      <c r="W133" s="1112"/>
      <c r="X133" s="1112"/>
      <c r="Y133" s="1112"/>
      <c r="Z133" s="1113"/>
      <c r="AA133" s="1114">
        <v>10.199999999999999</v>
      </c>
      <c r="AB133" s="1115"/>
      <c r="AC133" s="1115"/>
      <c r="AD133" s="1115"/>
      <c r="AE133" s="1116"/>
      <c r="AF133" s="1114">
        <v>9.9</v>
      </c>
      <c r="AG133" s="1115"/>
      <c r="AH133" s="1115"/>
      <c r="AI133" s="1115"/>
      <c r="AJ133" s="1116"/>
      <c r="AK133" s="1114">
        <v>10</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JJmSijdoMj8bwA+O+SBg7EA5i3x1fZ990QUrZ1dbGjawpSlAvqwboPinGWciUrOpVfFkVDK1o2fF9gIfw3uRQ==" saltValue="9bALIQZ/zua9XhszY2e6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Upx2XCcHRuClC+T3V2mnGs1JijyEhAnn+Ze+3PYXN50VDPMMcXTykY7yOHXsC2AAI1yYobYmeztI75KKrFS+Q==" saltValue="0zSD7ozLsjioRDiCguGg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2LsN/8qUyPQwJ5uzfn91Nq3CPdU7qVbmvKOgz4wYBesCtbJDuKYUgbpMicKZg4vsijexo66GRgOnnqJ8UDEUA==" saltValue="YQahSSSYeCkIE+o8Gqp/3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521</v>
      </c>
      <c r="AP7" s="283"/>
      <c r="AQ7" s="284" t="s">
        <v>522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523</v>
      </c>
      <c r="AQ8" s="290" t="s">
        <v>524</v>
      </c>
      <c r="AR8" s="291" t="s">
        <v>525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526</v>
      </c>
      <c r="AL9" s="1155"/>
      <c r="AM9" s="1155"/>
      <c r="AN9" s="1156"/>
      <c r="AO9" s="292">
        <v>21136573</v>
      </c>
      <c r="AP9" s="292">
        <v>79333</v>
      </c>
      <c r="AQ9" s="293">
        <v>57800</v>
      </c>
      <c r="AR9" s="294">
        <v>37.299999999999997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527</v>
      </c>
      <c r="AL10" s="1155"/>
      <c r="AM10" s="1155"/>
      <c r="AN10" s="1156"/>
      <c r="AO10" s="295">
        <v>260109</v>
      </c>
      <c r="AP10" s="295">
        <v>976</v>
      </c>
      <c r="AQ10" s="296">
        <v>2573</v>
      </c>
      <c r="AR10" s="297">
        <v>-62.1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528</v>
      </c>
      <c r="AL11" s="1155"/>
      <c r="AM11" s="1155"/>
      <c r="AN11" s="1156"/>
      <c r="AO11" s="295">
        <v>603</v>
      </c>
      <c r="AP11" s="295">
        <v>2</v>
      </c>
      <c r="AQ11" s="296">
        <v>1586</v>
      </c>
      <c r="AR11" s="297">
        <v>-99.9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529</v>
      </c>
      <c r="AL12" s="1155"/>
      <c r="AM12" s="1155"/>
      <c r="AN12" s="1156"/>
      <c r="AO12" s="295">
        <v>118865</v>
      </c>
      <c r="AP12" s="295">
        <v>446</v>
      </c>
      <c r="AQ12" s="296">
        <v>532</v>
      </c>
      <c r="AR12" s="297">
        <v>-16.2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530</v>
      </c>
      <c r="AL13" s="1155"/>
      <c r="AM13" s="1155"/>
      <c r="AN13" s="1156"/>
      <c r="AO13" s="295">
        <v>3250</v>
      </c>
      <c r="AP13" s="295">
        <v>12</v>
      </c>
      <c r="AQ13" s="296">
        <v>18</v>
      </c>
      <c r="AR13" s="297">
        <v>-33.299999999999997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531</v>
      </c>
      <c r="AL14" s="1155"/>
      <c r="AM14" s="1155"/>
      <c r="AN14" s="1156"/>
      <c r="AO14" s="295">
        <v>680271</v>
      </c>
      <c r="AP14" s="295">
        <v>2553</v>
      </c>
      <c r="AQ14" s="296">
        <v>1833</v>
      </c>
      <c r="AR14" s="297">
        <v>39.299999999999997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532</v>
      </c>
      <c r="AL15" s="1155"/>
      <c r="AM15" s="1155"/>
      <c r="AN15" s="1156"/>
      <c r="AO15" s="295">
        <v>487487</v>
      </c>
      <c r="AP15" s="295">
        <v>1830</v>
      </c>
      <c r="AQ15" s="296">
        <v>1281</v>
      </c>
      <c r="AR15" s="297">
        <v>42.9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533</v>
      </c>
      <c r="AL16" s="1158"/>
      <c r="AM16" s="1158"/>
      <c r="AN16" s="1159"/>
      <c r="AO16" s="295">
        <v>-1561302</v>
      </c>
      <c r="AP16" s="295">
        <v>-5860</v>
      </c>
      <c r="AQ16" s="296">
        <v>-4437</v>
      </c>
      <c r="AR16" s="297">
        <v>32.1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21125856</v>
      </c>
      <c r="AP17" s="295">
        <v>79293</v>
      </c>
      <c r="AQ17" s="296">
        <v>61185</v>
      </c>
      <c r="AR17" s="297">
        <v>29.6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535</v>
      </c>
      <c r="AP20" s="303" t="s">
        <v>536</v>
      </c>
      <c r="AQ20" s="304" t="s">
        <v>537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538</v>
      </c>
      <c r="AL21" s="1150"/>
      <c r="AM21" s="1150"/>
      <c r="AN21" s="1151"/>
      <c r="AO21" s="307">
        <v>8.4</v>
      </c>
      <c r="AP21" s="308">
        <v>6.2</v>
      </c>
      <c r="AQ21" s="309">
        <v>2.2000000000000002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539</v>
      </c>
      <c r="AL22" s="1150"/>
      <c r="AM22" s="1150"/>
      <c r="AN22" s="1151"/>
      <c r="AO22" s="312">
        <v>100.7</v>
      </c>
      <c r="AP22" s="313">
        <v>100.2</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541</v>
      </c>
      <c r="AO27" s="273"/>
      <c r="AP27" s="273"/>
      <c r="AQ27" s="273"/>
      <c r="AR27" s="273"/>
      <c r="AS27" s="273"/>
      <c r="AT27" s="273"/>
    </row>
    <row r="28" spans="1:46" ht="17.25">
      <c r="A28" s="274" t="s">
        <v>542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521</v>
      </c>
      <c r="AP30" s="283"/>
      <c r="AQ30" s="284" t="s">
        <v>522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523</v>
      </c>
      <c r="AQ31" s="290" t="s">
        <v>524</v>
      </c>
      <c r="AR31" s="291" t="s">
        <v>525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544</v>
      </c>
      <c r="AL32" s="1166"/>
      <c r="AM32" s="1166"/>
      <c r="AN32" s="1167"/>
      <c r="AO32" s="322">
        <v>16932402</v>
      </c>
      <c r="AP32" s="322">
        <v>63553</v>
      </c>
      <c r="AQ32" s="323">
        <v>37891</v>
      </c>
      <c r="AR32" s="324">
        <v>67.7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545</v>
      </c>
      <c r="AL33" s="1166"/>
      <c r="AM33" s="1166"/>
      <c r="AN33" s="1167"/>
      <c r="AO33" s="322" t="s">
        <v>546</v>
      </c>
      <c r="AP33" s="322" t="s">
        <v>546</v>
      </c>
      <c r="AQ33" s="323">
        <v>3</v>
      </c>
      <c r="AR33" s="324" t="s">
        <v>546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547</v>
      </c>
      <c r="AL34" s="1166"/>
      <c r="AM34" s="1166"/>
      <c r="AN34" s="1167"/>
      <c r="AO34" s="322" t="s">
        <v>546</v>
      </c>
      <c r="AP34" s="322" t="s">
        <v>546</v>
      </c>
      <c r="AQ34" s="323">
        <v>103</v>
      </c>
      <c r="AR34" s="324" t="s">
        <v>546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548</v>
      </c>
      <c r="AL35" s="1166"/>
      <c r="AM35" s="1166"/>
      <c r="AN35" s="1167"/>
      <c r="AO35" s="322">
        <v>3193683</v>
      </c>
      <c r="AP35" s="322">
        <v>11987</v>
      </c>
      <c r="AQ35" s="323">
        <v>9138</v>
      </c>
      <c r="AR35" s="324">
        <v>31.2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549</v>
      </c>
      <c r="AL36" s="1166"/>
      <c r="AM36" s="1166"/>
      <c r="AN36" s="1167"/>
      <c r="AO36" s="322" t="s">
        <v>546</v>
      </c>
      <c r="AP36" s="322" t="s">
        <v>546</v>
      </c>
      <c r="AQ36" s="323">
        <v>348</v>
      </c>
      <c r="AR36" s="324" t="s">
        <v>546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550</v>
      </c>
      <c r="AL37" s="1166"/>
      <c r="AM37" s="1166"/>
      <c r="AN37" s="1167"/>
      <c r="AO37" s="322">
        <v>48400</v>
      </c>
      <c r="AP37" s="322">
        <v>182</v>
      </c>
      <c r="AQ37" s="323">
        <v>851</v>
      </c>
      <c r="AR37" s="324">
        <v>-78.599999999999994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551</v>
      </c>
      <c r="AL38" s="1169"/>
      <c r="AM38" s="1169"/>
      <c r="AN38" s="1170"/>
      <c r="AO38" s="325" t="s">
        <v>546</v>
      </c>
      <c r="AP38" s="325" t="s">
        <v>546</v>
      </c>
      <c r="AQ38" s="326">
        <v>1</v>
      </c>
      <c r="AR38" s="314" t="s">
        <v>546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552</v>
      </c>
      <c r="AL39" s="1169"/>
      <c r="AM39" s="1169"/>
      <c r="AN39" s="1170"/>
      <c r="AO39" s="322">
        <v>-2003421</v>
      </c>
      <c r="AP39" s="322">
        <v>-7520</v>
      </c>
      <c r="AQ39" s="323">
        <v>-8418</v>
      </c>
      <c r="AR39" s="324">
        <v>-10.7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553</v>
      </c>
      <c r="AL40" s="1166"/>
      <c r="AM40" s="1166"/>
      <c r="AN40" s="1167"/>
      <c r="AO40" s="322">
        <v>-12645641</v>
      </c>
      <c r="AP40" s="322">
        <v>-47463</v>
      </c>
      <c r="AQ40" s="323">
        <v>-29250</v>
      </c>
      <c r="AR40" s="324">
        <v>62.3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297</v>
      </c>
      <c r="AL41" s="1172"/>
      <c r="AM41" s="1172"/>
      <c r="AN41" s="1173"/>
      <c r="AO41" s="322">
        <v>5525423</v>
      </c>
      <c r="AP41" s="322">
        <v>20739</v>
      </c>
      <c r="AQ41" s="323">
        <v>10666</v>
      </c>
      <c r="AR41" s="324">
        <v>94.4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521</v>
      </c>
      <c r="AN49" s="1162" t="s">
        <v>557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558</v>
      </c>
      <c r="AO50" s="339" t="s">
        <v>559</v>
      </c>
      <c r="AP50" s="340" t="s">
        <v>560</v>
      </c>
      <c r="AQ50" s="341" t="s">
        <v>561</v>
      </c>
      <c r="AR50" s="342" t="s">
        <v>562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563</v>
      </c>
      <c r="AL51" s="335"/>
      <c r="AM51" s="343">
        <v>23240963</v>
      </c>
      <c r="AN51" s="344">
        <v>83685</v>
      </c>
      <c r="AO51" s="345">
        <v>80.900000000000006</v>
      </c>
      <c r="AP51" s="346">
        <v>47677</v>
      </c>
      <c r="AQ51" s="347">
        <v>14.3</v>
      </c>
      <c r="AR51" s="348">
        <v>66.599999999999994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564</v>
      </c>
      <c r="AM52" s="351">
        <v>13211065</v>
      </c>
      <c r="AN52" s="352">
        <v>47570</v>
      </c>
      <c r="AO52" s="353">
        <v>108.6</v>
      </c>
      <c r="AP52" s="354">
        <v>23360</v>
      </c>
      <c r="AQ52" s="355">
        <v>2.7</v>
      </c>
      <c r="AR52" s="356">
        <v>105.9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565</v>
      </c>
      <c r="AL53" s="335"/>
      <c r="AM53" s="343">
        <v>17151648</v>
      </c>
      <c r="AN53" s="344">
        <v>62315</v>
      </c>
      <c r="AO53" s="345">
        <v>-25.5</v>
      </c>
      <c r="AP53" s="346">
        <v>51613</v>
      </c>
      <c r="AQ53" s="347">
        <v>8.3000000000000007</v>
      </c>
      <c r="AR53" s="348">
        <v>-33.799999999999997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564</v>
      </c>
      <c r="AM54" s="351">
        <v>8017403</v>
      </c>
      <c r="AN54" s="352">
        <v>29129</v>
      </c>
      <c r="AO54" s="353">
        <v>-38.799999999999997</v>
      </c>
      <c r="AP54" s="354">
        <v>25872</v>
      </c>
      <c r="AQ54" s="355">
        <v>10.8</v>
      </c>
      <c r="AR54" s="356">
        <v>-49.6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566</v>
      </c>
      <c r="AL55" s="335"/>
      <c r="AM55" s="343">
        <v>18697473</v>
      </c>
      <c r="AN55" s="344">
        <v>68650</v>
      </c>
      <c r="AO55" s="345">
        <v>10.199999999999999</v>
      </c>
      <c r="AP55" s="346">
        <v>50880</v>
      </c>
      <c r="AQ55" s="347">
        <v>-1.4</v>
      </c>
      <c r="AR55" s="348">
        <v>11.6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564</v>
      </c>
      <c r="AM56" s="351">
        <v>10291274</v>
      </c>
      <c r="AN56" s="352">
        <v>37786</v>
      </c>
      <c r="AO56" s="353">
        <v>29.7</v>
      </c>
      <c r="AP56" s="354">
        <v>27819</v>
      </c>
      <c r="AQ56" s="355">
        <v>7.5</v>
      </c>
      <c r="AR56" s="356">
        <v>22.2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567</v>
      </c>
      <c r="AL57" s="335"/>
      <c r="AM57" s="343">
        <v>11566842</v>
      </c>
      <c r="AN57" s="344">
        <v>42922</v>
      </c>
      <c r="AO57" s="345">
        <v>-37.5</v>
      </c>
      <c r="AP57" s="346">
        <v>46395</v>
      </c>
      <c r="AQ57" s="347">
        <v>-8.8000000000000007</v>
      </c>
      <c r="AR57" s="348">
        <v>-28.7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564</v>
      </c>
      <c r="AM58" s="351">
        <v>5660164</v>
      </c>
      <c r="AN58" s="352">
        <v>21004</v>
      </c>
      <c r="AO58" s="353">
        <v>-44.4</v>
      </c>
      <c r="AP58" s="354">
        <v>26304</v>
      </c>
      <c r="AQ58" s="355">
        <v>-5.4</v>
      </c>
      <c r="AR58" s="356">
        <v>-39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568</v>
      </c>
      <c r="AL59" s="335"/>
      <c r="AM59" s="343">
        <v>17395543</v>
      </c>
      <c r="AN59" s="344">
        <v>65291</v>
      </c>
      <c r="AO59" s="345">
        <v>52.1</v>
      </c>
      <c r="AP59" s="346">
        <v>48088</v>
      </c>
      <c r="AQ59" s="347">
        <v>3.6</v>
      </c>
      <c r="AR59" s="348">
        <v>48.5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564</v>
      </c>
      <c r="AM60" s="351">
        <v>9829615</v>
      </c>
      <c r="AN60" s="352">
        <v>36894</v>
      </c>
      <c r="AO60" s="353">
        <v>75.7</v>
      </c>
      <c r="AP60" s="354">
        <v>25183</v>
      </c>
      <c r="AQ60" s="355">
        <v>-4.3</v>
      </c>
      <c r="AR60" s="356">
        <v>80</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569</v>
      </c>
      <c r="AL61" s="357"/>
      <c r="AM61" s="358">
        <v>17610494</v>
      </c>
      <c r="AN61" s="359">
        <v>64573</v>
      </c>
      <c r="AO61" s="360">
        <v>16</v>
      </c>
      <c r="AP61" s="361">
        <v>48931</v>
      </c>
      <c r="AQ61" s="362">
        <v>3.2</v>
      </c>
      <c r="AR61" s="348">
        <v>12.8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564</v>
      </c>
      <c r="AM62" s="351">
        <v>9401904</v>
      </c>
      <c r="AN62" s="352">
        <v>34477</v>
      </c>
      <c r="AO62" s="353">
        <v>26.2</v>
      </c>
      <c r="AP62" s="354">
        <v>25708</v>
      </c>
      <c r="AQ62" s="355">
        <v>2.2999999999999998</v>
      </c>
      <c r="AR62" s="356">
        <v>23.9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uke9hxDt0wcMy6DtzxKKm64CnPRkEU1b8Hvo5U9lZZTprveX385TlZnSQs5Fn5uUXbA6u+UcX2wWeV07zs1Yw==" saltValue="yV203s/jIALbXYlx+uwG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lnz09+By6TRBO5LqxeL7eWOwB5VvvcHvUpi4YEJZqvft9lKSNyNeiWC52//xW9J5Ql0svzcJHWIia5xYQzmhg==" saltValue="HtMQNOyNea/Og/dy9THX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m8TVAPqkWbQtzmctITuO6eV8YjbBAMjSotc+vJr0+motr7ZXtZmER9Ewj/M/n0dAMPHRRZ9IOusfYt7rhU8Ag==" saltValue="PWiJle3Q8+IrL1crhPa1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74" t="s">
        <v>3</v>
      </c>
      <c r="D47" s="1174"/>
      <c r="E47" s="1175"/>
      <c r="F47" s="11">
        <v>14.93</v>
      </c>
      <c r="G47" s="12">
        <v>15.02</v>
      </c>
      <c r="H47" s="12">
        <v>15.08</v>
      </c>
      <c r="I47" s="12">
        <v>13.3</v>
      </c>
      <c r="J47" s="13">
        <v>12.79</v>
      </c>
    </row>
    <row r="48" spans="2:10" ht="57.75" customHeight="1">
      <c r="B48" s="14"/>
      <c r="C48" s="1176" t="s">
        <v>4</v>
      </c>
      <c r="D48" s="1176"/>
      <c r="E48" s="1177"/>
      <c r="F48" s="15">
        <v>4.93</v>
      </c>
      <c r="G48" s="16">
        <v>4.0199999999999996</v>
      </c>
      <c r="H48" s="16">
        <v>4.17</v>
      </c>
      <c r="I48" s="16">
        <v>3.25</v>
      </c>
      <c r="J48" s="17">
        <v>3.22</v>
      </c>
    </row>
    <row r="49" spans="2:10" ht="57.75" customHeight="1" thickBot="1">
      <c r="B49" s="18"/>
      <c r="C49" s="1178" t="s">
        <v>5</v>
      </c>
      <c r="D49" s="1178"/>
      <c r="E49" s="1179"/>
      <c r="F49" s="19">
        <v>0.46</v>
      </c>
      <c r="G49" s="20" t="s">
        <v>578</v>
      </c>
      <c r="H49" s="20">
        <v>0.11</v>
      </c>
      <c r="I49" s="20" t="s">
        <v>579</v>
      </c>
      <c r="J49" s="21" t="s">
        <v>580</v>
      </c>
    </row>
    <row r="50" spans="2:10" ht="13.5" customHeight="1"/>
    <row r="51" spans="2:10" ht="13.5" hidden="1" customHeight="1"/>
    <row r="52" spans="2:10" ht="13.5" hidden="1" customHeight="1"/>
    <row r="53" spans="2:10" ht="13.5" hidden="1" customHeight="1"/>
  </sheetData>
  <sheetProtection algorithmName="SHA-512" hashValue="V9Djc5AFMlgaPDi8Uwi7q4Of3QExYF57/ndcGHyzXmFjAamTO/zwR1cmYkXcTehL/0eGSqLA1vZkhGeU61YE/w==" saltValue="qffxDQtiy5G76bCQycw5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下関市情報政策課</cp:lastModifiedBy>
  <cp:lastPrinted>2019-03-28T02:53:54Z</cp:lastPrinted>
  <dcterms:created xsi:type="dcterms:W3CDTF">2019-02-14T04:22:55Z</dcterms:created>
  <dcterms:modified xsi:type="dcterms:W3CDTF">2019-10-29T01:27:08Z</dcterms:modified>
  <cp:category/>
</cp:coreProperties>
</file>