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C5F12964-2D28-477C-AB74-A268FC612ED0}" xr6:coauthVersionLast="47" xr6:coauthVersionMax="47" xr10:uidLastSave="{00000000-0000-0000-0000-000000000000}"/>
  <bookViews>
    <workbookView xWindow="-108" yWindow="-108" windowWidth="23256" windowHeight="12576" tabRatio="85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<sst xmlns="http://schemas.openxmlformats.org/spreadsheetml/2006/main" count="1109" uniqueCount="611">
  <si>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</si>
  <si>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</si>
  <si>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</si>
  <si>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</si>
  <si>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</si>
  <si>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</si>
  <si>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</si>
  <si>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</si>
  <si>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</si>
  <si>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</si>
  <si>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</si>
  <si>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</si>
  <si>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</si>
  <si>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</si>
  <si>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</si>
  <si>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</si>
  <si>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</si>
  <si>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</si>
  <si>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</si>
  <si>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</si>
  <si>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</si>
  <si>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</si>
  <si>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</si>
  <si>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</si>
  <si>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</si>
  <si>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</si>
  <si>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</si>
  <si>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</si>
  <si>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</si>
  <si>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</si>
  <si>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</si>
  <si>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</si>
  <si>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</si>
  <si>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</si>
  <si>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</si>
  <si>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</si>
  <si>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</si>
  <si>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</si>
  <si>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</si>
  <si>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</si>
  <si>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</si>
  <si>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</si>
  <si>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</si>
  <si>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</si>
  <si>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</si>
  <si>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</si>
  <si>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</si>
  <si>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</si>
  <si>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</si>
  <si>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</si>
  <si>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</si>
  <si>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</si>
  <si>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</si>
  <si>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</si>
  <si>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</si>
  <si>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</si>
  <si>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</si>
  <si>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</si>
  <si>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</si>
  <si>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</si>
  <si>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</si>
  <si>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</si>
  <si>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</si>
  <si>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</si>
  <si>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</si>
  <si>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</si>
  <si>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</si>
  <si>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</si>
  <si>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</si>
  <si>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</si>
  <si>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</si>
  <si>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</si>
  <si>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</si>
  <si>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</si>
  <si>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</si>
  <si>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</si>
  <si>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</si>
  <si>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</si>
  <si>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</si>
  <si>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</si>
  <si>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</si>
  <si>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</si>
  <si>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</si>
  <si>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</si>
  <si>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</si>
  <si>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</si>
  <si>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</si>
  <si>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</si>
  <si>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</si>
  <si>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</si>
  <si>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</si>
  <si>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</si>
  <si>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</si>
  <si>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</si>
  <si>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</si>
  <si>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</si>
  <si>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</si>
  <si>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</si>
  <si>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</si>
  <si>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</si>
  <si>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</si>
  <si>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</si>
  <si>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</si>
  <si>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</si>
  <si>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</si>
  <si>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</si>
  <si>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</si>
  <si>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</si>
  <si>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</si>
  <si>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</si>
  <si>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</si>
  <si>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</si>
  <si>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</si>
  <si>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</si>
  <si>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</si>
  <si>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</si>
  <si>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</si>
  <si>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</si>
  <si>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</si>
  <si>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</si>
  <si>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</si>
  <si>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</si>
  <si>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</si>
  <si>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</si>
  <si>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</si>
  <si>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</si>
  <si>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</si>
  <si>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</si>
  <si>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</si>
  <si>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</si>
  <si>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</si>
  <si>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</si>
  <si>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</si>
  <si>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</si>
  <si>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</si>
  <si>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</si>
  <si>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</si>
  <si>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</si>
  <si>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</si>
  <si>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</si>
  <si>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</si>
  <si>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</si>
  <si>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</si>
  <si>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</si>
  <si>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</si>
  <si>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</si>
  <si>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</si>
  <si>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</si>
  <si>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</si>
  <si>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</si>
  <si>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</si>
  <si>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</si>
  <si>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</si>
  <si>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</si>
  <si>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</si>
  <si>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</si>
  <si>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</si>
  <si>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</si>
  <si>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</si>
  <si>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</si>
  <si>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</si>
  <si>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</si>
  <si>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</si>
  <si>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</si>
  <si>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</si>
  <si>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</si>
  <si>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</si>
  <si>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</si>
  <si>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</si>
  <si>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</si>
  <si>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</si>
  <si>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</si>
  <si>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</si>
  <si>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</si>
  <si>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</si>
  <si>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</si>
  <si>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</si>
  <si>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</si>
  <si>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</si>
  <si>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</si>
  <si>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</si>
  <si>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</si>
  <si>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</si>
  <si>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</si>
  <si>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</si>
  <si>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</si>
  <si>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</si>
  <si>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</si>
  <si>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</si>
  <si>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</si>
  <si>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</si>
  <si>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</si>
  <si>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</si>
  <si>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</si>
  <si>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</si>
  <si>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</si>
  <si>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</si>
  <si>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</si>
  <si>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</si>
  <si>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</si>
  <si>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</si>
  <si>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</si>
  <si>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</si>
  <si>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</si>
  <si>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</si>
  <si>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</si>
  <si>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</si>
  <si>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</si>
  <si>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</si>
  <si>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</si>
  <si>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</si>
  <si>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</si>
  <si>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</si>
  <si>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</si>
  <si>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山口県柳井市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</si>
  <si>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</si>
  <si>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</si>
  <si>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</si>
  <si>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</si>
  <si>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</si>
  <si>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</si>
  <si>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</si>
  <si>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</si>
  <si>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</si>
  <si>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</si>
  <si>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</si>
  <si>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</si>
  <si>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</si>
  <si>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</si>
  <si>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</si>
  <si>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</si>
  <si>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</si>
  <si>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</si>
  <si>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</si>
  <si>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</si>
  <si>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</si>
  <si>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</si>
  <si>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</si>
  <si>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</si>
  <si>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</si>
  <si>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</si>
  <si>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</si>
  <si>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</si>
  <si>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</si>
  <si>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</si>
  <si>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</si>
  <si>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</si>
  <si>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</si>
  <si>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</si>
  <si>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</si>
  <si>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</si>
  <si>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</si>
  <si>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</si>
  <si>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</si>
  <si>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</si>
  <si>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</si>
  <si>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</si>
  <si>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</si>
  <si>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</si>
  <si>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</si>
  <si>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</si>
  <si>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</si>
  <si>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</si>
  <si>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</si>
  <si>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</si>
  <si>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</si>
  <si>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</si>
  <si>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</si>
  <si>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</si>
  <si>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</si>
  <si>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</si>
  <si>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</si>
  <si>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</si>
  <si>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</si>
  <si>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</si>
  <si>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</si>
  <si>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</si>
  <si>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</si>
  <si>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</si>
  <si>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</si>
  <si>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</si>
  <si>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</si>
  <si>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</si>
  <si>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</si>
  <si>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</si>
  <si>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</si>
  <si>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</si>
  <si>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</si>
  <si>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</si>
  <si>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</si>
  <si>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</si>
  <si>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</si>
  <si>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</si>
  <si>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</si>
  <si>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</si>
  <si>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</si>
  <si>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</si>
  <si>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</si>
  <si>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</si>
  <si>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</si>
  <si>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</si>
  <si>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</si>
  <si>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</si>
  <si>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</si>
  <si>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</si>
  <si>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</si>
  <si>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</si>
  <si>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</si>
  <si>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</si>
  <si>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</si>
  <si>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</si>
  <si>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</si>
  <si>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</si>
  <si>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</si>
  <si>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</si>
  <si>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</si>
  <si>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</si>
  <si>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</si>
  <si>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</si>
  <si>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</si>
  <si>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</si>
  <si>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</si>
  <si>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</si>
  <si>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</si>
  <si>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</si>
  <si>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</si>
  <si>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</si>
  <si>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</si>
  <si>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</si>
  <si>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</si>
  <si>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</si>
  <si>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</si>
  <si>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</si>
  <si>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</si>
  <si>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</si>
  <si>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</si>
  <si>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</si>
  <si>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</si>
  <si>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</si>
  <si>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</si>
  <si>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</si>
  <si>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</si>
  <si>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</si>
  <si>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</si>
  <si>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</si>
  <si>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</si>
  <si>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</si>
  <si>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</si>
  <si>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</si>
  <si>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</si>
  <si>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</si>
  <si>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</si>
  <si>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</si>
  <si>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</si>
  <si>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</si>
  <si>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</si>
  <si>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</si>
  <si>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</si>
  <si>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</si>
  <si>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</si>
  <si>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</si>
  <si>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</si>
  <si>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</si>
  <si>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</si>
  <si>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</si>
  <si>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</si>
  <si>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</si>
  <si>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</si>
  <si>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</si>
  <si>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</si>
  <si>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山口県柳井市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</si>
  <si>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</si>
  <si>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</si>
  <si>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</si>
  <si>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</si>
  <si>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</si>
  <si>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</si>
  <si>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</si>
  <si>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</si>
  <si>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</si>
  <si>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</si>
  <si>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</si>
  <si>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</si>
  <si>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</si>
  <si>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</si>
  <si>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</si>
  <si>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</si>
  <si>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</si>
  <si>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</si>
  <si>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</si>
  <si>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</si>
  <si>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市有林野区事業特別会計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</si>
  <si>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</si>
  <si>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</si>
  <si>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</si>
  <si>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</si>
  <si>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</si>
  <si>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</si>
  <si>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</si>
  <si>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</si>
  <si>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</si>
  <si>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</si>
  <si>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</si>
  <si>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</si>
  <si>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</si>
  <si>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</si>
  <si>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</si>
  <si>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</si>
  <si>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</si>
  <si>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</si>
  <si>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</si>
  <si>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</si>
  <si>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</si>
  <si>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</si>
  <si>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</si>
  <si>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</si>
  <si>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</si>
  <si>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</si>
  <si>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</si>
  <si>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</si>
  <si>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</si>
  <si>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</si>
  <si>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</si>
  <si>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</si>
  <si>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</si>
  <si>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</si>
  <si>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</si>
  <si>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</si>
  <si>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</si>
  <si>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</si>
  <si>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</si>
  <si>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</si>
  <si>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</si>
  <si>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</si>
  <si>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</si>
  <si>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</si>
  <si>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</si>
  <si>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</si>
  <si>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</si>
  <si>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</si>
  <si>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</si>
  <si>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</si>
  <si>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</si>
  <si>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</si>
  <si>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</si>
  <si>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</si>
  <si>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</si>
  <si>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</si>
  <si>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</si>
  <si>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</si>
  <si>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</si>
  <si>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</si>
  <si>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</si>
  <si>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</si>
  <si>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</si>
  <si>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</si>
  <si>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</si>
  <si>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</si>
  <si>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</si>
  <si>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</si>
  <si>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</si>
  <si>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</si>
  <si>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</si>
  <si>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</si>
  <si>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</si>
  <si>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</si>
  <si>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</si>
  <si>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</si>
  <si>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</si>
  <si>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</si>
  <si>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</si>
  <si>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</si>
  <si>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</si>
  <si>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</si>
  <si>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</si>
  <si>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</si>
  <si>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</si>
  <si>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</si>
  <si>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</si>
  <si>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</si>
  <si>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</si>
  <si>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</si>
  <si>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</si>
  <si>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</si>
  <si>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</si>
  <si>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</si>
  <si>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</si>
  <si>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</si>
  <si>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</si>
  <si>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</si>
  <si>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</si>
  <si>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</si>
  <si>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</si>
  <si>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</si>
  <si>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</si>
  <si>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</si>
  <si>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</si>
  <si>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</si>
  <si>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</si>
  <si>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</si>
  <si>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</si>
  <si>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</si>
  <si>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</si>
  <si>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</si>
  <si>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</si>
  <si>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</si>
  <si>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</si>
  <si>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</si>
  <si>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</si>
  <si>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</si>
  <si>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</si>
  <si>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</si>
  <si>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</si>
  <si>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</si>
  <si>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</si>
  <si>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</si>
  <si>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</si>
  <si>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</si>
  <si>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</si>
  <si>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</si>
  <si>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</si>
  <si>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</si>
  <si>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</si>
  <si>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</si>
  <si>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</si>
  <si>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</si>
  <si>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</si>
  <si>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</si>
  <si>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</si>
  <si>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</si>
  <si>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</si>
  <si>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</si>
  <si>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</si>
  <si>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</si>
  <si>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</si>
  <si>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</si>
  <si>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</si>
  <si>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</si>
  <si>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</si>
  <si>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</si>
  <si>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</si>
  <si>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</si>
  <si>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</si>
  <si>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</si>
  <si>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</si>
  <si>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</si>
  <si>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</si>
  <si>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</si>
  <si>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</si>
  <si>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</si>
  <si>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</si>
  <si>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</si>
  <si>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</si>
  <si>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</si>
  <si>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</si>
  <si>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</si>
  <si>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0.70</t>
  </si>
  <si>
    <t>▲ 1.30</t>
  </si>
  <si>
    <t>▲ 0.10</t>
  </si>
  <si>
    <t>水道事業会計</t>
  </si>
  <si>
    <t>一般会計</t>
  </si>
  <si>
    <t>国民健康保険事業特別会計</t>
  </si>
  <si>
    <t>下水道事業会計</t>
  </si>
  <si>
    <t>介護保険事業特別会計</t>
  </si>
  <si>
    <t>後期高齢者医療事業特別会計</t>
  </si>
  <si>
    <t>市有林野区事業特別会計</t>
  </si>
  <si>
    <t>市営駐車場事業特別会計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</si>
  <si>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</si>
  <si>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</si>
  <si>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</si>
  <si>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</si>
  <si>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</si>
  <si>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</si>
  <si>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</si>
  <si>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</si>
  <si>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柳井市土地開発公社</t>
    <rPh sb="0" eb="3">
      <t>ヤナイシ</t>
    </rPh>
    <rPh sb="3" eb="5">
      <t>トチ</t>
    </rPh>
    <rPh sb="5" eb="7">
      <t>カイハツ</t>
    </rPh>
    <rPh sb="7" eb="9">
      <t>コウシャ</t>
    </rPh>
    <phoneticPr fontId="2"/>
  </si>
  <si>
    <t>平郡航路</t>
    <rPh sb="0" eb="2">
      <t>ヘイグン</t>
    </rPh>
    <rPh sb="2" eb="4">
      <t>コウロ</t>
    </rPh>
    <phoneticPr fontId="2"/>
  </si>
  <si>
    <t>〇</t>
    <phoneticPr fontId="2"/>
  </si>
  <si>
    <t>-</t>
    <phoneticPr fontId="2"/>
  </si>
  <si>
    <t>法適用企業</t>
    <rPh sb="0" eb="1">
      <t>ホウ</t>
    </rPh>
    <rPh sb="1" eb="3">
      <t>テキヨウ</t>
    </rPh>
    <rPh sb="3" eb="5">
      <t>キギョウ</t>
    </rPh>
    <phoneticPr fontId="2"/>
  </si>
  <si>
    <t>合併地域振興基金（R02年度末現在）</t>
    <rPh sb="0" eb="2">
      <t>ガッペイ</t>
    </rPh>
    <rPh sb="2" eb="4">
      <t>チイキ</t>
    </rPh>
    <rPh sb="4" eb="6">
      <t>シンコウ</t>
    </rPh>
    <rPh sb="6" eb="8">
      <t>キキン</t>
    </rPh>
    <rPh sb="12" eb="15">
      <t>ネンドマツ</t>
    </rPh>
    <rPh sb="15" eb="17">
      <t>ゲンザイ</t>
    </rPh>
    <phoneticPr fontId="5"/>
  </si>
  <si>
    <t>公共施設整備基金（R02年度末現在）</t>
    <rPh sb="0" eb="2">
      <t>コウキョウ</t>
    </rPh>
    <rPh sb="2" eb="4">
      <t>シセツ</t>
    </rPh>
    <rPh sb="4" eb="6">
      <t>セイビ</t>
    </rPh>
    <rPh sb="6" eb="8">
      <t>キキン</t>
    </rPh>
    <rPh sb="12" eb="15">
      <t>ネンドマツ</t>
    </rPh>
    <rPh sb="15" eb="17">
      <t>ゲンザイ</t>
    </rPh>
    <phoneticPr fontId="5"/>
  </si>
  <si>
    <t>ふるさと振興基金（R02年度末現在）</t>
    <rPh sb="4" eb="6">
      <t>シンコウ</t>
    </rPh>
    <rPh sb="6" eb="8">
      <t>キキン</t>
    </rPh>
    <rPh sb="12" eb="15">
      <t>ネンドマツ</t>
    </rPh>
    <rPh sb="15" eb="17">
      <t>ゲンザイ</t>
    </rPh>
    <phoneticPr fontId="5"/>
  </si>
  <si>
    <t>地域福祉基金（R02年度末現在）</t>
    <rPh sb="0" eb="2">
      <t>チイキ</t>
    </rPh>
    <rPh sb="2" eb="4">
      <t>フクシ</t>
    </rPh>
    <rPh sb="4" eb="6">
      <t>キキン</t>
    </rPh>
    <rPh sb="10" eb="13">
      <t>ネンドマツ</t>
    </rPh>
    <rPh sb="13" eb="15">
      <t>ゲンザイ</t>
    </rPh>
    <phoneticPr fontId="5"/>
  </si>
  <si>
    <t>サンビームやない運営基金（R02年度末現在）</t>
    <rPh sb="8" eb="10">
      <t>ウンエイ</t>
    </rPh>
    <rPh sb="10" eb="12">
      <t>キキン</t>
    </rPh>
    <rPh sb="16" eb="19">
      <t>ネンドマツ</t>
    </rPh>
    <rPh sb="19" eb="21">
      <t>ゲンザイ</t>
    </rPh>
    <phoneticPr fontId="5"/>
  </si>
  <si>
    <t>-</t>
    <phoneticPr fontId="2"/>
  </si>
  <si>
    <t>-</t>
    <phoneticPr fontId="2"/>
  </si>
  <si>
    <t>やない花のまちづくり振興財団</t>
    <rPh sb="3" eb="4">
      <t>ハナ</t>
    </rPh>
    <rPh sb="10" eb="12">
      <t>シンコウ</t>
    </rPh>
    <rPh sb="12" eb="14">
      <t>ザイダン</t>
    </rPh>
    <phoneticPr fontId="2"/>
  </si>
  <si>
    <t>山口県市町総合事務組合（一般会計）</t>
    <rPh sb="0" eb="2">
      <t>ヤマグチ</t>
    </rPh>
    <rPh sb="2" eb="3">
      <t>ケン</t>
    </rPh>
    <rPh sb="3" eb="4">
      <t>シ</t>
    </rPh>
    <rPh sb="4" eb="5">
      <t>マチ</t>
    </rPh>
    <rPh sb="5" eb="7">
      <t>ソウゴウ</t>
    </rPh>
    <rPh sb="7" eb="9">
      <t>ジム</t>
    </rPh>
    <rPh sb="9" eb="11">
      <t>クミアイ</t>
    </rPh>
    <rPh sb="12" eb="14">
      <t>イッパン</t>
    </rPh>
    <rPh sb="14" eb="16">
      <t>カイケイ</t>
    </rPh>
    <phoneticPr fontId="2"/>
  </si>
  <si>
    <t>山口県市町総合事務組合（山口県自治会館管理特別会計）</t>
    <rPh sb="0" eb="2">
      <t>ヤマグチ</t>
    </rPh>
    <rPh sb="2" eb="3">
      <t>ケン</t>
    </rPh>
    <rPh sb="3" eb="4">
      <t>シ</t>
    </rPh>
    <rPh sb="4" eb="5">
      <t>マチ</t>
    </rPh>
    <rPh sb="5" eb="7">
      <t>ソウゴウ</t>
    </rPh>
    <rPh sb="7" eb="9">
      <t>ジム</t>
    </rPh>
    <rPh sb="9" eb="11">
      <t>クミアイ</t>
    </rPh>
    <rPh sb="12" eb="14">
      <t>ヤマグチ</t>
    </rPh>
    <rPh sb="14" eb="15">
      <t>ケン</t>
    </rPh>
    <rPh sb="15" eb="17">
      <t>ジチ</t>
    </rPh>
    <rPh sb="17" eb="19">
      <t>カイカン</t>
    </rPh>
    <rPh sb="19" eb="21">
      <t>カンリ</t>
    </rPh>
    <rPh sb="21" eb="23">
      <t>トクベツ</t>
    </rPh>
    <rPh sb="23" eb="25">
      <t>カイケイ</t>
    </rPh>
    <phoneticPr fontId="2"/>
  </si>
  <si>
    <t>山口県市町総合事務組合（消防団員補償等特別会計）</t>
    <rPh sb="0" eb="2">
      <t>ヤマグチ</t>
    </rPh>
    <rPh sb="2" eb="3">
      <t>ケン</t>
    </rPh>
    <rPh sb="3" eb="4">
      <t>シ</t>
    </rPh>
    <rPh sb="4" eb="5">
      <t>マチ</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2"/>
  </si>
  <si>
    <t>山口県市町総合事務組合（非常勤職員公務災害補償特別会計）</t>
    <rPh sb="0" eb="2">
      <t>ヤマグチ</t>
    </rPh>
    <rPh sb="2" eb="3">
      <t>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</si>
  <si>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2">
      <t>ヤマグチ</t>
    </rPh>
    <rPh sb="2" eb="3">
      <t>ケン</t>
    </rPh>
    <rPh sb="3" eb="4">
      <t>シ</t>
    </rPh>
    <rPh sb="4" eb="5">
      <t>マチ</t>
    </rPh>
    <rPh sb="5" eb="7">
      <t>ソウゴウ</t>
    </rPh>
    <rPh sb="7" eb="9">
      <t>ジム</t>
    </rPh>
    <rPh sb="9" eb="11">
      <t>クミアイ</t>
    </rPh>
    <rPh sb="12" eb="14">
      <t>ヤマグチ</t>
    </rPh>
    <rPh sb="14" eb="15">
      <t>ケン</t>
    </rPh>
    <rPh sb="15" eb="16">
      <t>シ</t>
    </rPh>
    <rPh sb="16" eb="17">
      <t>マチ</t>
    </rPh>
    <rPh sb="17" eb="19">
      <t>コウヘイ</t>
    </rPh>
    <rPh sb="19" eb="22">
      <t>イインカイ</t>
    </rPh>
    <rPh sb="22" eb="24">
      <t>トクベツ</t>
    </rPh>
    <rPh sb="24" eb="26">
      <t>カイケイ</t>
    </rPh>
    <phoneticPr fontId="2"/>
  </si>
  <si>
    <t>山口県市町総合事務組合（山口県交通災害共済特別会計）</t>
    <rPh sb="0" eb="2">
      <t>ヤマグチ</t>
    </rPh>
    <rPh sb="2" eb="3">
      <t>ケン</t>
    </rPh>
    <rPh sb="3" eb="4">
      <t>シ</t>
    </rPh>
    <rPh sb="4" eb="5">
      <t>マチ</t>
    </rPh>
    <rPh sb="5" eb="7">
      <t>ソウゴウ</t>
    </rPh>
    <rPh sb="7" eb="9">
      <t>ジム</t>
    </rPh>
    <rPh sb="9" eb="11">
      <t>クミアイ</t>
    </rPh>
    <rPh sb="12" eb="14">
      <t>ヤマグチ</t>
    </rPh>
    <rPh sb="14" eb="15">
      <t>ケン</t>
    </rPh>
    <rPh sb="15" eb="17">
      <t>コウツウ</t>
    </rPh>
    <rPh sb="17" eb="19">
      <t>サイガイ</t>
    </rPh>
    <rPh sb="19" eb="21">
      <t>キョウサイ</t>
    </rPh>
    <rPh sb="21" eb="23">
      <t>トクベツ</t>
    </rPh>
    <rPh sb="23" eb="25">
      <t>カイケイ</t>
    </rPh>
    <phoneticPr fontId="2"/>
  </si>
  <si>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2"/>
  </si>
  <si>
    <t>周東環境衛生組合（一般会計）</t>
    <rPh sb="0" eb="2">
      <t>シュウトウ</t>
    </rPh>
    <rPh sb="2" eb="4">
      <t>カンキョウ</t>
    </rPh>
    <rPh sb="4" eb="6">
      <t>エイセイ</t>
    </rPh>
    <rPh sb="6" eb="8">
      <t>クミアイ</t>
    </rPh>
    <rPh sb="9" eb="11">
      <t>イッパン</t>
    </rPh>
    <rPh sb="11" eb="13">
      <t>カイケイ</t>
    </rPh>
    <phoneticPr fontId="2"/>
  </si>
  <si>
    <t>柳井地域広域水道企業団（水道用水供給事業会計）</t>
    <rPh sb="0" eb="2">
      <t>ヤナイ</t>
    </rPh>
    <rPh sb="2" eb="4">
      <t>チイキ</t>
    </rPh>
    <rPh sb="4" eb="6">
      <t>コウイキ</t>
    </rPh>
    <rPh sb="6" eb="8">
      <t>スイドウ</t>
    </rPh>
    <rPh sb="8" eb="10">
      <t>キギョウ</t>
    </rPh>
    <rPh sb="10" eb="11">
      <t>ダン</t>
    </rPh>
    <rPh sb="12" eb="15">
      <t>スイドウヨウ</t>
    </rPh>
    <rPh sb="15" eb="16">
      <t>ミズ</t>
    </rPh>
    <rPh sb="16" eb="18">
      <t>キョウキュウ</t>
    </rPh>
    <rPh sb="18" eb="20">
      <t>ジギョウ</t>
    </rPh>
    <rPh sb="20" eb="22">
      <t>カイケイ</t>
    </rPh>
    <phoneticPr fontId="2"/>
  </si>
  <si>
    <t>山口県後期高齢者医療広域連合（一般会計）</t>
    <rPh sb="0" eb="2">
      <t>ヤマグチ</t>
    </rPh>
    <rPh sb="2" eb="3">
      <t>ケン</t>
    </rPh>
    <rPh sb="3" eb="10">
      <t>コウキコウレイシャイリョウ</t>
    </rPh>
    <rPh sb="10" eb="12">
      <t>コウイキ</t>
    </rPh>
    <rPh sb="12" eb="14">
      <t>レンゴウ</t>
    </rPh>
    <rPh sb="15" eb="17">
      <t>イッパン</t>
    </rPh>
    <rPh sb="17" eb="19">
      <t>カイケイ</t>
    </rPh>
    <phoneticPr fontId="2"/>
  </si>
  <si>
    <t>山口県後期高齢者医療広域連合（後期高齢者医療事業特別会計）</t>
    <rPh sb="0" eb="2">
      <t>ヤマグチ</t>
    </rPh>
    <rPh sb="2" eb="3">
      <t>ケン</t>
    </rPh>
    <rPh sb="3" eb="10">
      <t>コウキコウレイシャイリョウ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</si>
  <si>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</si>
  <si>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</si>
  <si>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</si>
  <si>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rFont val="ＭＳ Ｐゴシック"/>
        <family val="3"/>
        <charset val="128"/>
      </rPr>
      <t>　将来負担比率は、地方債償還の進展、新発債の抑制等により減少傾向にあるものの、広域水道企業団への出資債残高、下水道事業への繰出金等の負担により類似団体平均より高い水準にある。一方、有形固定資産全体の減価償却率は、類似団体平均より低い水準にある。この主な要因は、山口県から新設された広域農道施設の移譲を受けたことによるものであるが、今後、老朽化した施設の集約化・複合化にあたっては、公共施設等適正管理推進事業債を活用するなど、将来負担比率に配慮しつつ公共施設等総合権利計画に基づき適切に対応していく必要がある。</t>
    </r>
    <r>
      <rPr>
        <sz val="11"/>
        <color rgb="FFFF0000"/>
        <rFont val="ＭＳ Ｐゴシック"/>
        <family val="3"/>
        <charset val="128"/>
      </rPr>
      <t xml:space="preserve">
</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</si>
  <si>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</si>
  <si>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</si>
  <si>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</si>
  <si>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</si>
  <si>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</si>
  <si>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</si>
  <si>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高い水準にあるものの、市債の新規発行額を元金償還額以内に抑えるなど市債残高の削減に努めるとともに、交付税算入率の有利な起債を活用するなどの取組により、いずれも減少傾向(平成28年度:分流下水道に係る一般会計からの繰出金の算出基準が変更による影響あり。)にある。
　今後、大型建設事業実施の影響から地方債残高は増加する見込みであり、両指標ともに上昇することが考えられる。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</si>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</sst>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6" fillId="0" borderId="41" xfId="16"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F0D0-45D6-B887-950334A63D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43603</c:v>
                </c:pt>
                <c:pt idx="1">
                  <c:v>51359</c:v>
                </c:pt>
                <c:pt idx="2">
                  <c:v>40330</c:v>
                </c:pt>
                <c:pt idx="3">
                  <c:v>55790</c:v>
                </c:pt>
                <c:pt idx="4">
                  <c:v>63890</c:v>
                </c:pt>
              </c:numCache>
            </c:numRef>
          </c:val>
          <c:smooth val="0"/>
          <c:extLst>
            <c:ext xmlns:c16="http://schemas.microsoft.com/office/drawing/2014/chart" uri="{C3380CC4-5D6E-409C-BE32-E72D297353CC}">
              <c16:uniqueId val="{00000001-F0D0-45D6-B887-950334A63D12}"/>
            </c:ext>
          </c:extLst>
        </c:ser>
        <c:dLbls>
          <c:showLegendKey val="0"/>
          <c:showVal val="0"/>
          <c:showCatName val="0"/>
          <c:showSerName val="0"/>
          <c:showPercent val="0"/>
          <c:showBubbleSize val="0"/>
        </c:dLbls>
        <c:marker val="1"/>
        <c:smooth val="0"/>
        <c:axId val="403474896"/>
        <c:axId val="403474504"/>
      </c:lineChart>
      <c:catAx>
        <c:axId val="403474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474504"/>
        <c:crosses val="autoZero"/>
        <c:auto val="1"/>
        <c:lblAlgn val="ctr"/>
        <c:lblOffset val="100"/>
        <c:tickLblSkip val="1"/>
        <c:tickMarkSkip val="1"/>
        <c:noMultiLvlLbl val="0"/>
      </c:catAx>
      <c:valAx>
        <c:axId val="4034745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47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2.2400000000000002</c:v>
                </c:pt>
                <c:pt idx="1">
                  <c:v>2.06</c:v>
                </c:pt>
                <c:pt idx="2">
                  <c:v>2.13</c:v>
                </c:pt>
                <c:pt idx="3">
                  <c:v>2.17</c:v>
                </c:pt>
                <c:pt idx="4">
                  <c:v>2.33</c:v>
                </c:pt>
              </c:numCache>
            </c:numRef>
          </c:val>
          <c:extLst>
            <c:ext xmlns:c16="http://schemas.microsoft.com/office/drawing/2014/chart" uri="{C3380CC4-5D6E-409C-BE32-E72D297353CC}">
              <c16:uniqueId val="{00000000-EB27-41FA-A65F-333FA45260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23.54</c:v>
                </c:pt>
                <c:pt idx="1">
                  <c:v>22.7</c:v>
                </c:pt>
                <c:pt idx="2">
                  <c:v>23.65</c:v>
                </c:pt>
                <c:pt idx="3">
                  <c:v>23.59</c:v>
                </c:pt>
                <c:pt idx="4">
                  <c:v>22.9</c:v>
                </c:pt>
              </c:numCache>
            </c:numRef>
          </c:val>
          <c:extLst>
            <c:ext xmlns:c16="http://schemas.microsoft.com/office/drawing/2014/chart" uri="{C3380CC4-5D6E-409C-BE32-E72D297353CC}">
              <c16:uniqueId val="{00000001-EB27-41FA-A65F-333FA45260DF}"/>
            </c:ext>
          </c:extLst>
        </c:ser>
        <c:dLbls>
          <c:showLegendKey val="0"/>
          <c:showVal val="0"/>
          <c:showCatName val="0"/>
          <c:showSerName val="0"/>
          <c:showPercent val="0"/>
          <c:showBubbleSize val="0"/>
        </c:dLbls>
        <c:gapWidth val="250"/>
        <c:overlap val="100"/>
        <c:axId val="412226280"/>
        <c:axId val="41222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c:v>
                </c:pt>
                <c:pt idx="1">
                  <c:v>-1.3</c:v>
                </c:pt>
                <c:pt idx="2">
                  <c:v>0.85</c:v>
                </c:pt>
                <c:pt idx="3">
                  <c:v>-0.1</c:v>
                </c:pt>
                <c:pt idx="4">
                  <c:v>0.06</c:v>
                </c:pt>
              </c:numCache>
            </c:numRef>
          </c:val>
          <c:smooth val="0"/>
          <c:extLst>
            <c:ext xmlns:c16="http://schemas.microsoft.com/office/drawing/2014/chart" uri="{C3380CC4-5D6E-409C-BE32-E72D297353CC}">
              <c16:uniqueId val="{00000002-EB27-41FA-A65F-333FA45260DF}"/>
            </c:ext>
          </c:extLst>
        </c:ser>
        <c:dLbls>
          <c:showLegendKey val="0"/>
          <c:showVal val="0"/>
          <c:showCatName val="0"/>
          <c:showSerName val="0"/>
          <c:showPercent val="0"/>
          <c:showBubbleSize val="0"/>
        </c:dLbls>
        <c:marker val="1"/>
        <c:smooth val="0"/>
        <c:axId val="412226280"/>
        <c:axId val="412229808"/>
      </c:lineChart>
      <c:catAx>
        <c:axId val="41222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229808"/>
        <c:crosses val="autoZero"/>
        <c:auto val="1"/>
        <c:lblAlgn val="ctr"/>
        <c:lblOffset val="100"/>
        <c:tickLblSkip val="1"/>
        <c:tickMarkSkip val="1"/>
        <c:noMultiLvlLbl val="0"/>
      </c:catAx>
      <c:valAx>
        <c:axId val="41222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2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CFC8-409F-8F3D-AAB0EE6791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C8-409F-8F3D-AAB0EE67914E}"/>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FC8-409F-8F3D-AAB0EE67914E}"/>
            </c:ext>
          </c:extLst>
        </c:ser>
        <c:ser>
          <c:idx val="3"/>
          <c:order val="3"/>
          <c:tx>
            <c:strRef>
              <c:f>データシート!$A$30</c:f>
              <c:strCache>
                <c:ptCount val="1"/>
                <c:pt idx="0">
                  <c:v>市有林野区事業特別会計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FC8-409F-8F3D-AAB0EE67914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CFC8-409F-8F3D-AAB0EE67914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0.64</c:v>
                </c:pt>
                <c:pt idx="2">
                  <c:v>#N/A</c:v>
                </c:pt>
                <c:pt idx="3">
                  <c:v>0.93</c:v>
                </c:pt>
                <c:pt idx="4">
                  <c:v>#N/A</c:v>
                </c:pt>
                <c:pt idx="5">
                  <c:v>1.32</c:v>
                </c:pt>
                <c:pt idx="6">
                  <c:v>#N/A</c:v>
                </c:pt>
                <c:pt idx="7">
                  <c:v>1.04</c:v>
                </c:pt>
                <c:pt idx="8">
                  <c:v>#N/A</c:v>
                </c:pt>
                <c:pt idx="9">
                  <c:v>0.85</c:v>
                </c:pt>
              </c:numCache>
            </c:numRef>
          </c:val>
          <c:extLst>
            <c:ext xmlns:c16="http://schemas.microsoft.com/office/drawing/2014/chart" uri="{C3380CC4-5D6E-409C-BE32-E72D297353CC}">
              <c16:uniqueId val="{00000005-CFC8-409F-8F3D-AAB0EE67914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1.01</c:v>
                </c:pt>
              </c:numCache>
            </c:numRef>
          </c:val>
          <c:extLst>
            <c:ext xmlns:c16="http://schemas.microsoft.com/office/drawing/2014/chart" uri="{C3380CC4-5D6E-409C-BE32-E72D297353CC}">
              <c16:uniqueId val="{00000006-CFC8-409F-8F3D-AAB0EE67914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2.86</c:v>
                </c:pt>
                <c:pt idx="2">
                  <c:v>#N/A</c:v>
                </c:pt>
                <c:pt idx="3">
                  <c:v>4.3499999999999996</c:v>
                </c:pt>
                <c:pt idx="4">
                  <c:v>#N/A</c:v>
                </c:pt>
                <c:pt idx="5">
                  <c:v>0.65</c:v>
                </c:pt>
                <c:pt idx="6">
                  <c:v>#N/A</c:v>
                </c:pt>
                <c:pt idx="7">
                  <c:v>0.37</c:v>
                </c:pt>
                <c:pt idx="8">
                  <c:v>#N/A</c:v>
                </c:pt>
                <c:pt idx="9">
                  <c:v>1.1599999999999999</c:v>
                </c:pt>
              </c:numCache>
            </c:numRef>
          </c:val>
          <c:extLst>
            <c:ext xmlns:c16="http://schemas.microsoft.com/office/drawing/2014/chart" uri="{C3380CC4-5D6E-409C-BE32-E72D297353CC}">
              <c16:uniqueId val="{00000007-CFC8-409F-8F3D-AAB0EE6791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2.23</c:v>
                </c:pt>
                <c:pt idx="2">
                  <c:v>#N/A</c:v>
                </c:pt>
                <c:pt idx="3">
                  <c:v>2.06</c:v>
                </c:pt>
                <c:pt idx="4">
                  <c:v>#N/A</c:v>
                </c:pt>
                <c:pt idx="5">
                  <c:v>2.12</c:v>
                </c:pt>
                <c:pt idx="6">
                  <c:v>#N/A</c:v>
                </c:pt>
                <c:pt idx="7">
                  <c:v>2.16</c:v>
                </c:pt>
                <c:pt idx="8">
                  <c:v>#N/A</c:v>
                </c:pt>
                <c:pt idx="9">
                  <c:v>2.33</c:v>
                </c:pt>
              </c:numCache>
            </c:numRef>
          </c:val>
          <c:extLst>
            <c:ext xmlns:c16="http://schemas.microsoft.com/office/drawing/2014/chart" uri="{C3380CC4-5D6E-409C-BE32-E72D297353CC}">
              <c16:uniqueId val="{00000008-CFC8-409F-8F3D-AAB0EE67914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c:v>
                </c:pt>
                <c:pt idx="2">
                  <c:v>#N/A</c:v>
                </c:pt>
                <c:pt idx="3">
                  <c:v>11.37</c:v>
                </c:pt>
                <c:pt idx="4">
                  <c:v>#N/A</c:v>
                </c:pt>
                <c:pt idx="5">
                  <c:v>12.31</c:v>
                </c:pt>
                <c:pt idx="6">
                  <c:v>#N/A</c:v>
                </c:pt>
                <c:pt idx="7">
                  <c:v>13.26</c:v>
                </c:pt>
                <c:pt idx="8">
                  <c:v>#N/A</c:v>
                </c:pt>
                <c:pt idx="9">
                  <c:v>13.95</c:v>
                </c:pt>
              </c:numCache>
            </c:numRef>
          </c:val>
          <c:extLst>
            <c:ext xmlns:c16="http://schemas.microsoft.com/office/drawing/2014/chart" uri="{C3380CC4-5D6E-409C-BE32-E72D297353CC}">
              <c16:uniqueId val="{00000009-CFC8-409F-8F3D-AAB0EE67914E}"/>
            </c:ext>
          </c:extLst>
        </c:ser>
        <c:dLbls>
          <c:showLegendKey val="0"/>
          <c:showVal val="0"/>
          <c:showCatName val="0"/>
          <c:showSerName val="0"/>
          <c:showPercent val="0"/>
          <c:showBubbleSize val="0"/>
        </c:dLbls>
        <c:gapWidth val="150"/>
        <c:overlap val="100"/>
        <c:axId val="412230200"/>
        <c:axId val="412225496"/>
      </c:barChart>
      <c:catAx>
        <c:axId val="41223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225496"/>
        <c:crosses val="autoZero"/>
        <c:auto val="1"/>
        <c:lblAlgn val="ctr"/>
        <c:lblOffset val="100"/>
        <c:tickLblSkip val="1"/>
        <c:tickMarkSkip val="1"/>
        <c:noMultiLvlLbl val="0"/>
      </c:catAx>
      <c:valAx>
        <c:axId val="412225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30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2113</c:v>
                </c:pt>
                <c:pt idx="5">
                  <c:v>2101</c:v>
                </c:pt>
                <c:pt idx="8">
                  <c:v>2070</c:v>
                </c:pt>
                <c:pt idx="11">
                  <c:v>2077</c:v>
                </c:pt>
                <c:pt idx="14">
                  <c:v>1997</c:v>
                </c:pt>
              </c:numCache>
            </c:numRef>
          </c:val>
          <c:extLst>
            <c:ext xmlns:c16="http://schemas.microsoft.com/office/drawing/2014/chart" uri="{C3380CC4-5D6E-409C-BE32-E72D297353CC}">
              <c16:uniqueId val="{00000000-4501-40B2-9835-762C74E19D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01-40B2-9835-762C74E19D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4</c:v>
                </c:pt>
                <c:pt idx="6">
                  <c:v>4</c:v>
                </c:pt>
                <c:pt idx="9">
                  <c:v>3</c:v>
                </c:pt>
                <c:pt idx="12">
                  <c:v>3</c:v>
                </c:pt>
              </c:numCache>
            </c:numRef>
          </c:val>
          <c:extLst>
            <c:ext xmlns:c16="http://schemas.microsoft.com/office/drawing/2014/chart" uri="{C3380CC4-5D6E-409C-BE32-E72D297353CC}">
              <c16:uniqueId val="{00000002-4501-40B2-9835-762C74E19D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102</c:v>
                </c:pt>
                <c:pt idx="3">
                  <c:v>95</c:v>
                </c:pt>
                <c:pt idx="6">
                  <c:v>98</c:v>
                </c:pt>
                <c:pt idx="9">
                  <c:v>95</c:v>
                </c:pt>
                <c:pt idx="12">
                  <c:v>84</c:v>
                </c:pt>
              </c:numCache>
            </c:numRef>
          </c:val>
          <c:extLst>
            <c:ext xmlns:c16="http://schemas.microsoft.com/office/drawing/2014/chart" uri="{C3380CC4-5D6E-409C-BE32-E72D297353CC}">
              <c16:uniqueId val="{00000003-4501-40B2-9835-762C74E19D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961</c:v>
                </c:pt>
                <c:pt idx="3">
                  <c:v>931</c:v>
                </c:pt>
                <c:pt idx="6">
                  <c:v>876</c:v>
                </c:pt>
                <c:pt idx="9">
                  <c:v>903</c:v>
                </c:pt>
                <c:pt idx="12">
                  <c:v>806</c:v>
                </c:pt>
              </c:numCache>
            </c:numRef>
          </c:val>
          <c:extLst>
            <c:ext xmlns:c16="http://schemas.microsoft.com/office/drawing/2014/chart" uri="{C3380CC4-5D6E-409C-BE32-E72D297353CC}">
              <c16:uniqueId val="{00000004-4501-40B2-9835-762C74E19D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01-40B2-9835-762C74E19D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01-40B2-9835-762C74E19D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1949</c:v>
                </c:pt>
                <c:pt idx="3">
                  <c:v>1935</c:v>
                </c:pt>
                <c:pt idx="6">
                  <c:v>1896</c:v>
                </c:pt>
                <c:pt idx="9">
                  <c:v>1894</c:v>
                </c:pt>
                <c:pt idx="12">
                  <c:v>1867</c:v>
                </c:pt>
              </c:numCache>
            </c:numRef>
          </c:val>
          <c:extLst>
            <c:ext xmlns:c16="http://schemas.microsoft.com/office/drawing/2014/chart" uri="{C3380CC4-5D6E-409C-BE32-E72D297353CC}">
              <c16:uniqueId val="{00000007-4501-40B2-9835-762C74E19DEC}"/>
            </c:ext>
          </c:extLst>
        </c:ser>
        <c:dLbls>
          <c:showLegendKey val="0"/>
          <c:showVal val="0"/>
          <c:showCatName val="0"/>
          <c:showSerName val="0"/>
          <c:showPercent val="0"/>
          <c:showBubbleSize val="0"/>
        </c:dLbls>
        <c:gapWidth val="100"/>
        <c:overlap val="100"/>
        <c:axId val="412230984"/>
        <c:axId val="41222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904</c:v>
                </c:pt>
                <c:pt idx="2">
                  <c:v>#N/A</c:v>
                </c:pt>
                <c:pt idx="3">
                  <c:v>#N/A</c:v>
                </c:pt>
                <c:pt idx="4">
                  <c:v>864</c:v>
                </c:pt>
                <c:pt idx="5">
                  <c:v>#N/A</c:v>
                </c:pt>
                <c:pt idx="6">
                  <c:v>#N/A</c:v>
                </c:pt>
                <c:pt idx="7">
                  <c:v>804</c:v>
                </c:pt>
                <c:pt idx="8">
                  <c:v>#N/A</c:v>
                </c:pt>
                <c:pt idx="9">
                  <c:v>#N/A</c:v>
                </c:pt>
                <c:pt idx="10">
                  <c:v>818</c:v>
                </c:pt>
                <c:pt idx="11">
                  <c:v>#N/A</c:v>
                </c:pt>
                <c:pt idx="12">
                  <c:v>#N/A</c:v>
                </c:pt>
                <c:pt idx="13">
                  <c:v>763</c:v>
                </c:pt>
                <c:pt idx="14">
                  <c:v>#N/A</c:v>
                </c:pt>
              </c:numCache>
            </c:numRef>
          </c:val>
          <c:smooth val="0"/>
          <c:extLst>
            <c:ext xmlns:c16="http://schemas.microsoft.com/office/drawing/2014/chart" uri="{C3380CC4-5D6E-409C-BE32-E72D297353CC}">
              <c16:uniqueId val="{00000008-4501-40B2-9835-762C74E19DEC}"/>
            </c:ext>
          </c:extLst>
        </c:ser>
        <c:dLbls>
          <c:showLegendKey val="0"/>
          <c:showVal val="0"/>
          <c:showCatName val="0"/>
          <c:showSerName val="0"/>
          <c:showPercent val="0"/>
          <c:showBubbleSize val="0"/>
        </c:dLbls>
        <c:marker val="1"/>
        <c:smooth val="0"/>
        <c:axId val="412230984"/>
        <c:axId val="412225888"/>
      </c:lineChart>
      <c:catAx>
        <c:axId val="41223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225888"/>
        <c:crosses val="autoZero"/>
        <c:auto val="1"/>
        <c:lblAlgn val="ctr"/>
        <c:lblOffset val="100"/>
        <c:tickLblSkip val="1"/>
        <c:tickMarkSkip val="1"/>
        <c:noMultiLvlLbl val="0"/>
      </c:catAx>
      <c:valAx>
        <c:axId val="41222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3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18983</c:v>
                </c:pt>
                <c:pt idx="5">
                  <c:v>18470</c:v>
                </c:pt>
                <c:pt idx="8">
                  <c:v>18019</c:v>
                </c:pt>
                <c:pt idx="11">
                  <c:v>17692</c:v>
                </c:pt>
                <c:pt idx="14">
                  <c:v>17260</c:v>
                </c:pt>
              </c:numCache>
            </c:numRef>
          </c:val>
          <c:extLst>
            <c:ext xmlns:c16="http://schemas.microsoft.com/office/drawing/2014/chart" uri="{C3380CC4-5D6E-409C-BE32-E72D297353CC}">
              <c16:uniqueId val="{00000000-CCA1-4609-ADE1-5907BCAA7B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3001</c:v>
                </c:pt>
                <c:pt idx="5">
                  <c:v>3138</c:v>
                </c:pt>
                <c:pt idx="8">
                  <c:v>2972</c:v>
                </c:pt>
                <c:pt idx="11">
                  <c:v>2772</c:v>
                </c:pt>
                <c:pt idx="14">
                  <c:v>2487</c:v>
                </c:pt>
              </c:numCache>
            </c:numRef>
          </c:val>
          <c:extLst>
            <c:ext xmlns:c16="http://schemas.microsoft.com/office/drawing/2014/chart" uri="{C3380CC4-5D6E-409C-BE32-E72D297353CC}">
              <c16:uniqueId val="{00000001-CCA1-4609-ADE1-5907BCAA7B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4605</c:v>
                </c:pt>
                <c:pt idx="5">
                  <c:v>4662</c:v>
                </c:pt>
                <c:pt idx="8">
                  <c:v>4895</c:v>
                </c:pt>
                <c:pt idx="11">
                  <c:v>4852</c:v>
                </c:pt>
                <c:pt idx="14">
                  <c:v>4946</c:v>
                </c:pt>
              </c:numCache>
            </c:numRef>
          </c:val>
          <c:extLst>
            <c:ext xmlns:c16="http://schemas.microsoft.com/office/drawing/2014/chart" uri="{C3380CC4-5D6E-409C-BE32-E72D297353CC}">
              <c16:uniqueId val="{00000002-CCA1-4609-ADE1-5907BCAA7B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A1-4609-ADE1-5907BCAA7B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A1-4609-ADE1-5907BCAA7B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14</c:v>
                </c:pt>
                <c:pt idx="3">
                  <c:v>18</c:v>
                </c:pt>
                <c:pt idx="6">
                  <c:v>27</c:v>
                </c:pt>
                <c:pt idx="9">
                  <c:v>32</c:v>
                </c:pt>
                <c:pt idx="12">
                  <c:v>29</c:v>
                </c:pt>
              </c:numCache>
            </c:numRef>
          </c:val>
          <c:extLst>
            <c:ext xmlns:c16="http://schemas.microsoft.com/office/drawing/2014/chart" uri="{C3380CC4-5D6E-409C-BE32-E72D297353CC}">
              <c16:uniqueId val="{00000005-CCA1-4609-ADE1-5907BCAA7B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2774</c:v>
                </c:pt>
                <c:pt idx="3">
                  <c:v>2767</c:v>
                </c:pt>
                <c:pt idx="6">
                  <c:v>2693</c:v>
                </c:pt>
                <c:pt idx="9">
                  <c:v>2673</c:v>
                </c:pt>
                <c:pt idx="12">
                  <c:v>2643</c:v>
                </c:pt>
              </c:numCache>
            </c:numRef>
          </c:val>
          <c:extLst>
            <c:ext xmlns:c16="http://schemas.microsoft.com/office/drawing/2014/chart" uri="{C3380CC4-5D6E-409C-BE32-E72D297353CC}">
              <c16:uniqueId val="{00000006-CCA1-4609-ADE1-5907BCAA7B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848</c:v>
                </c:pt>
                <c:pt idx="3">
                  <c:v>798</c:v>
                </c:pt>
                <c:pt idx="6">
                  <c:v>763</c:v>
                </c:pt>
                <c:pt idx="9">
                  <c:v>715</c:v>
                </c:pt>
                <c:pt idx="12">
                  <c:v>598</c:v>
                </c:pt>
              </c:numCache>
            </c:numRef>
          </c:val>
          <c:extLst>
            <c:ext xmlns:c16="http://schemas.microsoft.com/office/drawing/2014/chart" uri="{C3380CC4-5D6E-409C-BE32-E72D297353CC}">
              <c16:uniqueId val="{00000007-CCA1-4609-ADE1-5907BCAA7B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9299</c:v>
                </c:pt>
                <c:pt idx="3">
                  <c:v>9327</c:v>
                </c:pt>
                <c:pt idx="6">
                  <c:v>9423</c:v>
                </c:pt>
                <c:pt idx="9">
                  <c:v>9201</c:v>
                </c:pt>
                <c:pt idx="12">
                  <c:v>8897</c:v>
                </c:pt>
              </c:numCache>
            </c:numRef>
          </c:val>
          <c:extLst>
            <c:ext xmlns:c16="http://schemas.microsoft.com/office/drawing/2014/chart" uri="{C3380CC4-5D6E-409C-BE32-E72D297353CC}">
              <c16:uniqueId val="{00000008-CCA1-4609-ADE1-5907BCAA7B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20</c:v>
                </c:pt>
                <c:pt idx="6">
                  <c:v>18</c:v>
                </c:pt>
                <c:pt idx="9">
                  <c:v>15</c:v>
                </c:pt>
                <c:pt idx="12">
                  <c:v>13</c:v>
                </c:pt>
              </c:numCache>
            </c:numRef>
          </c:val>
          <c:extLst>
            <c:ext xmlns:c16="http://schemas.microsoft.com/office/drawing/2014/chart" uri="{C3380CC4-5D6E-409C-BE32-E72D297353CC}">
              <c16:uniqueId val="{00000009-CCA1-4609-ADE1-5907BCAA7B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18506</c:v>
                </c:pt>
                <c:pt idx="3">
                  <c:v>18042</c:v>
                </c:pt>
                <c:pt idx="6">
                  <c:v>17651</c:v>
                </c:pt>
                <c:pt idx="9">
                  <c:v>17330</c:v>
                </c:pt>
                <c:pt idx="12">
                  <c:v>17123</c:v>
                </c:pt>
              </c:numCache>
            </c:numRef>
          </c:val>
          <c:extLst>
            <c:ext xmlns:c16="http://schemas.microsoft.com/office/drawing/2014/chart" uri="{C3380CC4-5D6E-409C-BE32-E72D297353CC}">
              <c16:uniqueId val="{0000000A-CCA1-4609-ADE1-5907BCAA7B6A}"/>
            </c:ext>
          </c:extLst>
        </c:ser>
        <c:dLbls>
          <c:showLegendKey val="0"/>
          <c:showVal val="0"/>
          <c:showCatName val="0"/>
          <c:showSerName val="0"/>
          <c:showPercent val="0"/>
          <c:showBubbleSize val="0"/>
        </c:dLbls>
        <c:gapWidth val="100"/>
        <c:overlap val="100"/>
        <c:axId val="412227848"/>
        <c:axId val="412227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4864</c:v>
                </c:pt>
                <c:pt idx="2">
                  <c:v>#N/A</c:v>
                </c:pt>
                <c:pt idx="3">
                  <c:v>#N/A</c:v>
                </c:pt>
                <c:pt idx="4">
                  <c:v>4701</c:v>
                </c:pt>
                <c:pt idx="5">
                  <c:v>#N/A</c:v>
                </c:pt>
                <c:pt idx="6">
                  <c:v>#N/A</c:v>
                </c:pt>
                <c:pt idx="7">
                  <c:v>4688</c:v>
                </c:pt>
                <c:pt idx="8">
                  <c:v>#N/A</c:v>
                </c:pt>
                <c:pt idx="9">
                  <c:v>#N/A</c:v>
                </c:pt>
                <c:pt idx="10">
                  <c:v>4649</c:v>
                </c:pt>
                <c:pt idx="11">
                  <c:v>#N/A</c:v>
                </c:pt>
                <c:pt idx="12">
                  <c:v>#N/A</c:v>
                </c:pt>
                <c:pt idx="13">
                  <c:v>4611</c:v>
                </c:pt>
                <c:pt idx="14">
                  <c:v>#N/A</c:v>
                </c:pt>
              </c:numCache>
            </c:numRef>
          </c:val>
          <c:smooth val="0"/>
          <c:extLst>
            <c:ext xmlns:c16="http://schemas.microsoft.com/office/drawing/2014/chart" uri="{C3380CC4-5D6E-409C-BE32-E72D297353CC}">
              <c16:uniqueId val="{0000000B-CCA1-4609-ADE1-5907BCAA7B6A}"/>
            </c:ext>
          </c:extLst>
        </c:ser>
        <c:dLbls>
          <c:showLegendKey val="0"/>
          <c:showVal val="0"/>
          <c:showCatName val="0"/>
          <c:showSerName val="0"/>
          <c:showPercent val="0"/>
          <c:showBubbleSize val="0"/>
        </c:dLbls>
        <c:marker val="1"/>
        <c:smooth val="0"/>
        <c:axId val="412227848"/>
        <c:axId val="412227064"/>
      </c:lineChart>
      <c:catAx>
        <c:axId val="41222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227064"/>
        <c:crosses val="autoZero"/>
        <c:auto val="1"/>
        <c:lblAlgn val="ctr"/>
        <c:lblOffset val="100"/>
        <c:tickLblSkip val="1"/>
        <c:tickMarkSkip val="1"/>
        <c:noMultiLvlLbl val="0"/>
      </c:catAx>
      <c:valAx>
        <c:axId val="41222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27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2280</c:v>
                </c:pt>
                <c:pt idx="1">
                  <c:v>2267</c:v>
                </c:pt>
                <c:pt idx="2">
                  <c:v>2253</c:v>
                </c:pt>
              </c:numCache>
            </c:numRef>
          </c:val>
          <c:extLst>
            <c:ext xmlns:c16="http://schemas.microsoft.com/office/drawing/2014/chart" uri="{C3380CC4-5D6E-409C-BE32-E72D297353CC}">
              <c16:uniqueId val="{00000000-E9CD-4260-AAE6-D4B62DB446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277</c:v>
                </c:pt>
                <c:pt idx="1">
                  <c:v>277</c:v>
                </c:pt>
                <c:pt idx="2">
                  <c:v>277</c:v>
                </c:pt>
              </c:numCache>
            </c:numRef>
          </c:val>
          <c:extLst>
            <c:ext xmlns:c16="http://schemas.microsoft.com/office/drawing/2014/chart" uri="{C3380CC4-5D6E-409C-BE32-E72D297353CC}">
              <c16:uniqueId val="{00000001-E9CD-4260-AAE6-D4B62DB446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2987</c:v>
                </c:pt>
                <c:pt idx="1">
                  <c:v>2888</c:v>
                </c:pt>
                <c:pt idx="2">
                  <c:v>2890</c:v>
                </c:pt>
              </c:numCache>
            </c:numRef>
          </c:val>
          <c:extLst>
            <c:ext xmlns:c16="http://schemas.microsoft.com/office/drawing/2014/chart" uri="{C3380CC4-5D6E-409C-BE32-E72D297353CC}">
              <c16:uniqueId val="{00000002-E9CD-4260-AAE6-D4B62DB44621}"/>
            </c:ext>
          </c:extLst>
        </c:ser>
        <c:dLbls>
          <c:showLegendKey val="0"/>
          <c:showVal val="0"/>
          <c:showCatName val="0"/>
          <c:showSerName val="0"/>
          <c:showPercent val="0"/>
          <c:showBubbleSize val="0"/>
        </c:dLbls>
        <c:gapWidth val="120"/>
        <c:overlap val="100"/>
        <c:axId val="412229024"/>
        <c:axId val="412228240"/>
      </c:barChart>
      <c:catAx>
        <c:axId val="41222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228240"/>
        <c:crosses val="autoZero"/>
        <c:auto val="1"/>
        <c:lblAlgn val="ctr"/>
        <c:lblOffset val="100"/>
        <c:tickLblSkip val="1"/>
        <c:tickMarkSkip val="1"/>
        <c:noMultiLvlLbl val="0"/>
      </c:catAx>
      <c:valAx>
        <c:axId val="412228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22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{D202846F-DF68-4133-9D21-2FD0E91E1182}</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5AE-45A0-87FB-F73F5E9715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{B7336DEA-2D87-4BB4-99B6-D903238CDA2D}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AE-45A0-87FB-F73F5E9715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{C16E1037-9428-4A5D-A001-FEBFF27B8446}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AE-45A0-87FB-F73F5E9715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{B8A54F8E-593E-4FF8-A4ED-D8CDECD9A2CA}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AE-45A0-87FB-F73F5E9715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{CDDC6894-05FA-43F4-9A4E-2541CCADF536}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AE-45A0-87FB-F73F5E9715E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{7FF31B8B-D969-46CB-958D-B90A2FA92E71}</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5AE-45A0-87FB-F73F5E9715E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{99DEB056-6C9D-40BC-95E0-2DA9842FED85}</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5AE-45A0-87FB-F73F5E9715E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{7ABC415C-76A9-4064-B9AD-3A8F1CE112AC}</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5AE-45A0-87FB-F73F5E9715E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{538AD73B-F9FA-43D5-BCFF-817F474CC95A}</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5AE-45A0-87FB-F73F5E9715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58.4</c:v>
                </c:pt>
                <c:pt idx="8">
                  <c:v>54.2</c:v>
                </c:pt>
                <c:pt idx="16">
                  <c:v>56</c:v>
                </c:pt>
                <c:pt idx="24">
                  <c:v>57.5</c:v>
                </c:pt>
                <c:pt idx="32">
                  <c:v>58</c:v>
                </c:pt>
              </c:numCache>
            </c:numRef>
          </c:xVal>
          <c:yVal>
            <c:numRef>
              <c:f>[1]公会計指標分析・財政指標組合せ分析表!$BP$51:$DC$51</c:f>
              <c:numCache>
                <c:formatCode>General</c:formatCode>
                <c:ptCount val="40"/>
                <c:pt idx="0">
                  <c:v>60.3</c:v>
                </c:pt>
                <c:pt idx="8">
                  <c:v>59.1</c:v>
                </c:pt>
                <c:pt idx="16">
                  <c:v>59.3</c:v>
                </c:pt>
                <c:pt idx="24">
                  <c:v>59</c:v>
                </c:pt>
                <c:pt idx="32">
                  <c:v>56.8</c:v>
                </c:pt>
              </c:numCache>
            </c:numRef>
          </c:yVal>
          <c:smooth val="0"/>
          <c:extLst>
            <c:ext xmlns:c16="http://schemas.microsoft.com/office/drawing/2014/chart" uri="{C3380CC4-5D6E-409C-BE32-E72D297353CC}">
              <c16:uniqueId val="{00000009-C5AE-45A0-87FB-F73F5E9715E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{60ED81FB-1E38-429A-9DA6-E18C177D34EE}</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5AE-45A0-87FB-F73F5E9715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{E7BF2B3B-EE2B-4AFE-A66A-8F64C65F224E}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AE-45A0-87FB-F73F5E9715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{D8B85386-3A7A-4C67-AA07-4957C49FDAED}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AE-45A0-87FB-F73F5E9715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{516A6CB8-CD70-47D6-B7A3-56ECEF808B62}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AE-45A0-87FB-F73F5E9715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{AD47F2BE-31B4-4D4A-BD4C-FE200B298217}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AE-45A0-87FB-F73F5E9715E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{C3F89860-A2EC-416E-B019-308AB9023B1B}</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5AE-45A0-87FB-F73F5E9715E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{51CBC8C7-0771-465F-A6E4-56DEF41B8A2C}</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5AE-45A0-87FB-F73F5E9715E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{615B733A-B865-405F-A595-BEBD97DBD5C7}</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5AE-45A0-87FB-F73F5E9715E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{7804C701-4360-4870-A2FC-3824DB7D9AD7}</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5AE-45A0-87FB-F73F5E9715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58.8</c:v>
                </c:pt>
                <c:pt idx="8">
                  <c:v>59.4</c:v>
                </c:pt>
                <c:pt idx="16">
                  <c:v>60.7</c:v>
                </c:pt>
                <c:pt idx="24">
                  <c:v>61.3</c:v>
                </c:pt>
                <c:pt idx="32">
                  <c:v>62.5</c:v>
                </c:pt>
              </c:numCache>
            </c:numRef>
          </c:xVal>
          <c:yVal>
            <c:numRef>
              <c:f>[1]公会計指標分析・財政指標組合せ分析表!$BP$55:$DC$55</c:f>
              <c:numCache>
                <c:formatCode>General</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C5AE-45A0-87FB-F73F5E9715E0}"/>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{BB1CFBFC-7391-4E95-986F-B2B296A1D20D}</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B38-4D6E-9A68-6CC4D0A38D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{8BA7F017-89AE-47C2-904F-0D4AD001D9C1}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38-4D6E-9A68-6CC4D0A38D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{77E135AE-8FE7-4921-A325-19AA0D9B5E2F}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38-4D6E-9A68-6CC4D0A38D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{69A61005-B877-476E-9593-D4F8BEAA34B2}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38-4D6E-9A68-6CC4D0A38D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{A5C6A49E-EB8B-475D-8FD3-B4877E5B5C12}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38-4D6E-9A68-6CC4D0A38DAF}"/>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{1A04C03D-5102-4A61-BB2F-D0D1896A6CF3}</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B38-4D6E-9A68-6CC4D0A38DAF}"/>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{5FD91226-C587-453E-88BC-27905127B398}</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B38-4D6E-9A68-6CC4D0A38DAF}"/>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{B085ED53-23D5-48C5-A6B1-73D0FA8F43F8}</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B38-4D6E-9A68-6CC4D0A38DAF}"/>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{E5F94082-CB17-4EF6-B652-EE479A424E44}</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B38-4D6E-9A68-6CC4D0A38D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9.9</c:v>
                </c:pt>
                <c:pt idx="8">
                  <c:v>10.3</c:v>
                </c:pt>
                <c:pt idx="16">
                  <c:v>10.7</c:v>
                </c:pt>
                <c:pt idx="24">
                  <c:v>10.4</c:v>
                </c:pt>
                <c:pt idx="32">
                  <c:v>9.9</c:v>
                </c:pt>
              </c:numCache>
            </c:numRef>
          </c:xVal>
          <c:yVal>
            <c:numRef>
              <c:f>[1]公会計指標分析・財政指標組合せ分析表!$BP$73:$DC$73</c:f>
              <c:numCache>
                <c:formatCode>General</c:formatCode>
                <c:ptCount val="40"/>
                <c:pt idx="0">
                  <c:v>60.3</c:v>
                </c:pt>
                <c:pt idx="8">
                  <c:v>59.1</c:v>
                </c:pt>
                <c:pt idx="16">
                  <c:v>59.3</c:v>
                </c:pt>
                <c:pt idx="24">
                  <c:v>59</c:v>
                </c:pt>
                <c:pt idx="32">
                  <c:v>56.8</c:v>
                </c:pt>
              </c:numCache>
            </c:numRef>
          </c:yVal>
          <c:smooth val="0"/>
          <c:extLst>
            <c:ext xmlns:c16="http://schemas.microsoft.com/office/drawing/2014/chart" uri="{C3380CC4-5D6E-409C-BE32-E72D297353CC}">
              <c16:uniqueId val="{00000009-5B38-4D6E-9A68-6CC4D0A38DAF}"/>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{42E643A3-C271-4AB2-97A1-0FE3CE6197EB}</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B38-4D6E-9A68-6CC4D0A38D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{7F80789E-9D1E-4C2A-B11D-660CCC3C8D39}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38-4D6E-9A68-6CC4D0A38D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{373E07CB-FB31-437C-B4DA-ED494D081176}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38-4D6E-9A68-6CC4D0A38D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{05A5856B-E71E-47F0-A41A-5C0B4DDDE7B0}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38-4D6E-9A68-6CC4D0A38D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{C1DAA311-092F-40F1-8C38-5819C192F505}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38-4D6E-9A68-6CC4D0A38DAF}"/>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{0C4C2125-F7DD-4AFA-9ABC-13CB637ED333}</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B38-4D6E-9A68-6CC4D0A38DAF}"/>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{FDC1E3CF-A7E3-44C2-A532-85DB190128F9}</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B38-4D6E-9A68-6CC4D0A38DAF}"/>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{E7B46E45-2267-4DD9-A516-7E28D9C6458C}</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B38-4D6E-9A68-6CC4D0A38DAF}"/>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{6A9FB305-7CA0-4860-8327-AB9B86EC0A38}</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B38-4D6E-9A68-6CC4D0A38D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9.1999999999999993</c:v>
                </c:pt>
                <c:pt idx="8">
                  <c:v>8.9</c:v>
                </c:pt>
                <c:pt idx="16">
                  <c:v>8.6999999999999993</c:v>
                </c:pt>
                <c:pt idx="24">
                  <c:v>8.8000000000000007</c:v>
                </c:pt>
                <c:pt idx="32">
                  <c:v>8.6999999999999993</c:v>
                </c:pt>
              </c:numCache>
            </c:numRef>
          </c:xVal>
          <c:yVal>
            <c:numRef>
              <c:f>[1]公会計指標分析・財政指標組合せ分析表!$BP$77:$DC$77</c:f>
              <c:numCache>
                <c:formatCode>General</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5B38-4D6E-9A68-6CC4D0A38DAF}"/>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地方債残高の減少に伴い、公債費も減少している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endPar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令和２年度から簡易水道事業、公共下水道事業及び　</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農業集落排水事業の各特別会計が公営企業会計に移</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行したことに伴い繰入金が減少した。</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〇</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地方債残高の減により減少している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社会福祉法人の施設建設費に係るものを計上している。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地方債の元利償還金に対する基準財政需要額への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入額と公債費充当特定財源の合計額であり、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地方債償</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還額に充当した都市計画税の減等により減少している。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算入公債費等が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a:t>
          </a:r>
          <a:endPar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業債の元利償還金に対する繰入金の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endPar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〇将来負担額</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百円）、</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負担等見込額の減（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〇充当可能財源等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百万円）、充当</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可能特定歳入の減（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〇将来負担比率の分子</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百万円減少したものの、充当可能</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財源等も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百万円減少したため、将来負担比率の分</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子の減少額は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見込まれる大規模事業の実施に伴い、地方債残高や組合負担等見込額が、高い水準で推移することが見込まれるものの、引き続き、市債の新規発行額を元金償還額以内に抑えるなど地方債残高の削減に努めるとともに、交付税算入率の有利な起債を活用するなど、将来負担比率の改善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山口県柳井市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ふるさと納税を一旦目的別の各基金に積み立て、翌年度以降の歳出予算に充当しているため、ふるさと納税額の増加により増加傾向にある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が、近年は横ばいで推移している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期的に大型の建設事業を予定しているため減少が見込まれるが、基金の原資となるふるさと納税のより一層の推進を図るとともに、将来の扶助費や維持管理費の増加に対応できるよう、最小限の減少に留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市民の連帯の強化及び地域の振興に資する事業に必要な経費の財源に充当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市の公共施設整備事業用に必要な経費の財源に充当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合併地域振興基金は、合併特例債を財源として平成２８年度までに積立てを行ったものである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ふるさと振興基金は、児童福祉事業などの財源に充当した一方で、ふるさと納税等の寄附金を積み立てたことにより増加したため。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合併地域振興基金は、合併特例法の期間満了後に実施を予定している大型の建設事業等に充当するため、当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の間は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残高を維持していく。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公共施設整備基金は、今後の公共施設等の整備に対して充当していく予定であり、緩やかに減少していく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ここ数年は２２億～２３億円程度の残高となっており、安定した基金の運用が出来ている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予算編成における財源不足や大規模災害が発生した際の財源として、２０億円程度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は維持したい。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近年は基金の取り崩しはなく利子の積み増しのみである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将来の繰上償還等に備え、現残高程度を維持したい。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31,087
30,891
140.05
21,406,999
20,984,698
229,266
9,836,528
17,123,330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年度に策定した公共施設等総合管理計画において、公共建築物の延べ面積を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％以上削減することを目標にして、老朽施設の集約化・複合化や除却を進めている。</a:t>
          </a:r>
        </a:p>
        <a:p>
          <a:r>
            <a:rPr kumimoji="1" lang="ja-JP" altLang="en-US" sz="1100">
              <a:latin typeface="ＭＳ Ｐゴシック" panose="020B0600070205080204" pitchFamily="50" charset="-128"/>
              <a:ea typeface="ＭＳ Ｐゴシック" panose="020B0600070205080204" pitchFamily="50" charset="-128"/>
            </a:rPr>
            <a:t>　 有形固定資産全体の減価償却率が良好な要因は、山口県から、新設広域農道</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の移譲を受けたことや、近年、学校、公民館、武道館などの施設整備を進めたこと等が挙げられる。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0747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1275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3987800" y="66945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1275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3987800" y="55287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1275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259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429000" y="60284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781300" y="60068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33600" y="59601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485900" y="5938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259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127500" y="5761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148167</xdr:rowOff>
    </xdr:from>
    <xdr:to>
      <xdr:col>19</xdr:col>
      <xdr:colOff>187325</xdr:colOff>
      <xdr:row>30</xdr:row>
      <xdr:rowOff>78317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429000" y="58917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27517</xdr:rowOff>
    </xdr:from>
    <xdr:to>
      <xdr:col>23</xdr:col>
      <xdr:colOff>85725</xdr:colOff>
      <xdr:row>30</xdr:row>
      <xdr:rowOff>45508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479800" y="5942542"/>
          <a:ext cx="5969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94192</xdr:rowOff>
    </xdr:from>
    <xdr:to>
      <xdr:col>15</xdr:col>
      <xdr:colOff>187325</xdr:colOff>
      <xdr:row>30</xdr:row>
      <xdr:rowOff>24342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781300" y="58377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144992</xdr:rowOff>
    </xdr:from>
    <xdr:to>
      <xdr:col>19</xdr:col>
      <xdr:colOff>136525</xdr:colOff>
      <xdr:row>30</xdr:row>
      <xdr:rowOff>27517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832100" y="5888567"/>
          <a:ext cx="6477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29422</xdr:rowOff>
    </xdr:from>
    <xdr:to>
      <xdr:col>11</xdr:col>
      <xdr:colOff>187325</xdr:colOff>
      <xdr:row>29</xdr:row>
      <xdr:rowOff>131022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33600" y="57729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80222</xdr:rowOff>
    </xdr:from>
    <xdr:to>
      <xdr:col>15</xdr:col>
      <xdr:colOff>136525</xdr:colOff>
      <xdr:row>29</xdr:row>
      <xdr:rowOff>144992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184400" y="5823797"/>
          <a:ext cx="647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485900" y="59241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80222</xdr:rowOff>
    </xdr:from>
    <xdr:to>
      <xdr:col>11</xdr:col>
      <xdr:colOff>136525</xdr:colOff>
      <xdr:row>30</xdr:row>
      <xdr:rowOff>59902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1536700" y="5823797"/>
          <a:ext cx="6477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293119"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658119"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10419"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62719"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94844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293119"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658119"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10419"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62719"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分子の実質債務については、地方債現在高の減少により前年度と比べて</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％減少し、分母の債務償還に充当できる一般財源については、経常一般財源等の増加により前年度と比べて</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％増加しており、比率は</a:t>
          </a:r>
          <a:r>
            <a:rPr kumimoji="1" lang="en-US" altLang="ja-JP" sz="1100">
              <a:latin typeface="ＭＳ Ｐゴシック" panose="020B0600070205080204" pitchFamily="50" charset="-128"/>
              <a:ea typeface="ＭＳ Ｐゴシック" panose="020B0600070205080204" pitchFamily="50" charset="-128"/>
            </a:rPr>
            <a:t>73.8</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708.5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しかしながら、今後ピークを迎える普通建設事業費に対応するための地方債の発行や基金の充当による基金残高の減少に伴う実質債務の増加が懸念され、当面は高い水準で推移していくことが予想される。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2286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3312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2593320"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2646025"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2534900" y="6574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2646025"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2534900" y="53090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2646025"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73000" y="6089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947525"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299825"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652125"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0004425"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90434</xdr:rowOff>
    </xdr:from>
    <xdr:to>
      <xdr:col>76</xdr:col>
      <xdr:colOff>73025</xdr:colOff>
      <xdr:row>32</xdr:row>
      <xdr:rowOff>20584</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2573000" y="61769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68861</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2646025" y="61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51763</xdr:rowOff>
    </xdr:from>
    <xdr:to>
      <xdr:col>72</xdr:col>
      <xdr:colOff>123825</xdr:colOff>
      <xdr:row>32</xdr:row>
      <xdr:rowOff>153363</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1947525" y="63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141234</xdr:rowOff>
    </xdr:from>
    <xdr:to>
      <xdr:col>76</xdr:col>
      <xdr:colOff>22225</xdr:colOff>
      <xdr:row>32</xdr:row>
      <xdr:rowOff>102563</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1998325" y="6227709"/>
          <a:ext cx="596900" cy="13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135784</xdr:rowOff>
    </xdr:from>
    <xdr:to>
      <xdr:col>68</xdr:col>
      <xdr:colOff>123825</xdr:colOff>
      <xdr:row>33</xdr:row>
      <xdr:rowOff>65934</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299825" y="63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102563</xdr:rowOff>
    </xdr:from>
    <xdr:to>
      <xdr:col>72</xdr:col>
      <xdr:colOff>73025</xdr:colOff>
      <xdr:row>33</xdr:row>
      <xdr:rowOff>15134</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1350625" y="6360488"/>
          <a:ext cx="647700" cy="8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19748</xdr:rowOff>
    </xdr:from>
    <xdr:to>
      <xdr:col>64</xdr:col>
      <xdr:colOff>123825</xdr:colOff>
      <xdr:row>33</xdr:row>
      <xdr:rowOff>121348</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0652125" y="64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15134</xdr:rowOff>
    </xdr:from>
    <xdr:to>
      <xdr:col>68</xdr:col>
      <xdr:colOff>73025</xdr:colOff>
      <xdr:row>33</xdr:row>
      <xdr:rowOff>70548</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0702925" y="6444509"/>
          <a:ext cx="647700" cy="5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85947</xdr:rowOff>
    </xdr:from>
    <xdr:to>
      <xdr:col>60</xdr:col>
      <xdr:colOff>123825</xdr:colOff>
      <xdr:row>33</xdr:row>
      <xdr:rowOff>16097</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0004425" y="63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136747</xdr:rowOff>
    </xdr:from>
    <xdr:to>
      <xdr:col>64</xdr:col>
      <xdr:colOff>73025</xdr:colOff>
      <xdr:row>33</xdr:row>
      <xdr:rowOff>70548</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0055225" y="6394672"/>
          <a:ext cx="647700" cy="1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1779327" y="595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11443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131557</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0496627" y="58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110327</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9848927" y="585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144490</xdr:rowOff>
    </xdr:from>
    <xdr:ext cx="469744" cy="259045"/>
    <xdr:sp macro="" textlink="">
      <xdr:nvSpPr>
        <xdr:cNvPr id="158" name="n_1mainValue債務償還比率">
          <a:extLst>
            <a:ext uri="{FF2B5EF4-FFF2-40B4-BE49-F238E27FC236}">
              <a16:creationId xmlns:a16="http://schemas.microsoft.com/office/drawing/2014/main" id="{00000000-0008-0000-0D00-00009E000000}"/>
            </a:ext>
          </a:extLst>
        </xdr:cNvPr>
        <xdr:cNvSpPr txBox="1"/>
      </xdr:nvSpPr>
      <xdr:spPr>
        <a:xfrm>
          <a:off x="11779327" y="64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57061</xdr:rowOff>
    </xdr:from>
    <xdr:ext cx="469744" cy="259045"/>
    <xdr:sp macro="" textlink="">
      <xdr:nvSpPr>
        <xdr:cNvPr id="159" name="n_2mainValue債務償還比率">
          <a:extLst>
            <a:ext uri="{FF2B5EF4-FFF2-40B4-BE49-F238E27FC236}">
              <a16:creationId xmlns:a16="http://schemas.microsoft.com/office/drawing/2014/main" id="{00000000-0008-0000-0D00-00009F000000}"/>
            </a:ext>
          </a:extLst>
        </xdr:cNvPr>
        <xdr:cNvSpPr txBox="1"/>
      </xdr:nvSpPr>
      <xdr:spPr>
        <a:xfrm>
          <a:off x="11144327" y="648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112475</xdr:rowOff>
    </xdr:from>
    <xdr:ext cx="469744" cy="259045"/>
    <xdr:sp macro="" textlink="">
      <xdr:nvSpPr>
        <xdr:cNvPr id="160" name="n_3mainValue債務償還比率">
          <a:extLst>
            <a:ext uri="{FF2B5EF4-FFF2-40B4-BE49-F238E27FC236}">
              <a16:creationId xmlns:a16="http://schemas.microsoft.com/office/drawing/2014/main" id="{00000000-0008-0000-0D00-0000A0000000}"/>
            </a:ext>
          </a:extLst>
        </xdr:cNvPr>
        <xdr:cNvSpPr txBox="1"/>
      </xdr:nvSpPr>
      <xdr:spPr>
        <a:xfrm>
          <a:off x="10496627" y="65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7224</xdr:rowOff>
    </xdr:from>
    <xdr:ext cx="469744" cy="259045"/>
    <xdr:sp macro="" textlink="">
      <xdr:nvSpPr>
        <xdr:cNvPr id="161" name="n_4mainValue債務償還比率">
          <a:extLst>
            <a:ext uri="{FF2B5EF4-FFF2-40B4-BE49-F238E27FC236}">
              <a16:creationId xmlns:a16="http://schemas.microsoft.com/office/drawing/2014/main" id="{00000000-0008-0000-0D00-0000A1000000}"/>
            </a:ext>
          </a:extLst>
        </xdr:cNvPr>
        <xdr:cNvSpPr txBox="1"/>
      </xdr:nvSpPr>
      <xdr:spPr>
        <a:xfrm>
          <a:off x="9848927" y="643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31,087
30,891
140.05
21,406,999
20,984,698
229,266
9,836,528
17,123,330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39490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39878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3889375" y="720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39878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3889375" y="58959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39878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8989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203575" y="6403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428875"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68275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36625" y="63290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19685</xdr:rowOff>
    </xdr:from>
    <xdr:to>
      <xdr:col>24</xdr:col>
      <xdr:colOff>114300</xdr:colOff>
      <xdr:row>36</xdr:row>
      <xdr:rowOff>121285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8989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42562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398780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170180</xdr:rowOff>
    </xdr:from>
    <xdr:to>
      <xdr:col>20</xdr:col>
      <xdr:colOff>38100</xdr:colOff>
      <xdr:row>36</xdr:row>
      <xdr:rowOff>100330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203575" y="61709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49530</xdr:rowOff>
    </xdr:from>
    <xdr:to>
      <xdr:col>24</xdr:col>
      <xdr:colOff>63500</xdr:colOff>
      <xdr:row>36</xdr:row>
      <xdr:rowOff>70485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235325" y="6221730"/>
          <a:ext cx="7143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141605</xdr:rowOff>
    </xdr:from>
    <xdr:to>
      <xdr:col>15</xdr:col>
      <xdr:colOff>101600</xdr:colOff>
      <xdr:row>36</xdr:row>
      <xdr:rowOff>71755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428875"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20955</xdr:rowOff>
    </xdr:from>
    <xdr:to>
      <xdr:col>19</xdr:col>
      <xdr:colOff>177800</xdr:colOff>
      <xdr:row>36</xdr:row>
      <xdr:rowOff>49530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479675" y="6193155"/>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107315</xdr:rowOff>
    </xdr:from>
    <xdr:to>
      <xdr:col>10</xdr:col>
      <xdr:colOff>165100</xdr:colOff>
      <xdr:row>36</xdr:row>
      <xdr:rowOff>37465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68275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158115</xdr:rowOff>
    </xdr:from>
    <xdr:to>
      <xdr:col>15</xdr:col>
      <xdr:colOff>50800</xdr:colOff>
      <xdr:row>36</xdr:row>
      <xdr:rowOff>20955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33550" y="6158865"/>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36625" y="64376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158115</xdr:rowOff>
    </xdr:from>
    <xdr:to>
      <xdr:col>10</xdr:col>
      <xdr:colOff>114300</xdr:colOff>
      <xdr:row>37</xdr:row>
      <xdr:rowOff>144780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968375" y="6158865"/>
          <a:ext cx="765175"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152417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06769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0569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559569"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134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116857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06769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0569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53992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559569"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134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8905240"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8943975"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8845550" y="70183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8943975"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8845550" y="58458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8943975"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883650" y="67412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15975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413625" y="6745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638925"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58928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112451</xdr:rowOff>
    </xdr:from>
    <xdr:to>
      <xdr:col>55</xdr:col>
      <xdr:colOff>50800</xdr:colOff>
      <xdr:row>40</xdr:row>
      <xdr:rowOff>42601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883650" y="67990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90878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8943975" y="67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117983</xdr:rowOff>
    </xdr:from>
    <xdr:to>
      <xdr:col>50</xdr:col>
      <xdr:colOff>165100</xdr:colOff>
      <xdr:row>40</xdr:row>
      <xdr:rowOff>48133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159750" y="68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163251</xdr:rowOff>
    </xdr:from>
    <xdr:to>
      <xdr:col>55</xdr:col>
      <xdr:colOff>0</xdr:colOff>
      <xdr:row>39</xdr:row>
      <xdr:rowOff>168783</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210550" y="6849801"/>
          <a:ext cx="695325"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122372</xdr:rowOff>
    </xdr:from>
    <xdr:to>
      <xdr:col>46</xdr:col>
      <xdr:colOff>38100</xdr:colOff>
      <xdr:row>40</xdr:row>
      <xdr:rowOff>52522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413625" y="68089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168783</xdr:rowOff>
    </xdr:from>
    <xdr:to>
      <xdr:col>50</xdr:col>
      <xdr:colOff>114300</xdr:colOff>
      <xdr:row>40</xdr:row>
      <xdr:rowOff>1722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445375" y="6855333"/>
          <a:ext cx="765175"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127104</xdr:rowOff>
    </xdr:from>
    <xdr:to>
      <xdr:col>41</xdr:col>
      <xdr:colOff>101600</xdr:colOff>
      <xdr:row>40</xdr:row>
      <xdr:rowOff>57254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638925" y="68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1722</xdr:rowOff>
    </xdr:from>
    <xdr:to>
      <xdr:col>45</xdr:col>
      <xdr:colOff>177800</xdr:colOff>
      <xdr:row>40</xdr:row>
      <xdr:rowOff>6454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689725" y="6859722"/>
          <a:ext cx="75565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136728</xdr:rowOff>
    </xdr:from>
    <xdr:to>
      <xdr:col>36</xdr:col>
      <xdr:colOff>165100</xdr:colOff>
      <xdr:row>40</xdr:row>
      <xdr:rowOff>66878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5892800" y="68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6454</xdr:rowOff>
    </xdr:from>
    <xdr:to>
      <xdr:col>41</xdr:col>
      <xdr:colOff>50800</xdr:colOff>
      <xdr:row>40</xdr:row>
      <xdr:rowOff>16078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5943600" y="6864454"/>
          <a:ext cx="746125"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7959236"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2258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479686"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704986"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39260</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7959236" y="689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43649</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225811" y="690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48381</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479686" y="69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58005</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704986" y="69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39490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39878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3889375" y="110544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39878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3889375" y="949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39878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8989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203575" y="103929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428875"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68275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36625" y="10335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38989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162758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39878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203575" y="104599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63681</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235325" y="10510701"/>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159838</xdr:rowOff>
    </xdr:from>
    <xdr:to>
      <xdr:col>15</xdr:col>
      <xdr:colOff>101600</xdr:colOff>
      <xdr:row>61</xdr:row>
      <xdr:rowOff>89988</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428875"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39188</xdr:rowOff>
    </xdr:from>
    <xdr:to>
      <xdr:col>19</xdr:col>
      <xdr:colOff>177800</xdr:colOff>
      <xdr:row>61</xdr:row>
      <xdr:rowOff>52251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479675" y="10497638"/>
          <a:ext cx="7556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68275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39188</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733550" y="10484576"/>
          <a:ext cx="746125"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104322</xdr:rowOff>
    </xdr:from>
    <xdr:to>
      <xdr:col>6</xdr:col>
      <xdr:colOff>38100</xdr:colOff>
      <xdr:row>62</xdr:row>
      <xdr:rowOff>34472</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36625" y="105627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26126</xdr:rowOff>
    </xdr:from>
    <xdr:to>
      <xdr:col>10</xdr:col>
      <xdr:colOff>114300</xdr:colOff>
      <xdr:row>61</xdr:row>
      <xdr:rowOff>155122</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968375" y="10484576"/>
          <a:ext cx="765175"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52631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06769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30569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559569"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134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94178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06769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81115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0569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559569"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25599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134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12275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8905240"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8943975"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8845550" y="110408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8943975"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8845550" y="9580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8943975"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8883650" y="104737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15975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413625" y="104719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638925"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58928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161019</xdr:rowOff>
    </xdr:from>
    <xdr:to>
      <xdr:col>55</xdr:col>
      <xdr:colOff>50800</xdr:colOff>
      <xdr:row>61</xdr:row>
      <xdr:rowOff>91169</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8883650" y="104480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12446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8943975" y="102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4925</xdr:rowOff>
    </xdr:from>
    <xdr:to>
      <xdr:col>50</xdr:col>
      <xdr:colOff>165100</xdr:colOff>
      <xdr:row>61</xdr:row>
      <xdr:rowOff>106525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159750" y="104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40369</xdr:rowOff>
    </xdr:from>
    <xdr:to>
      <xdr:col>55</xdr:col>
      <xdr:colOff>0</xdr:colOff>
      <xdr:row>61</xdr:row>
      <xdr:rowOff>55725</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210550" y="10498819"/>
          <a:ext cx="695325" cy="1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14336</xdr:rowOff>
    </xdr:from>
    <xdr:to>
      <xdr:col>46</xdr:col>
      <xdr:colOff>38100</xdr:colOff>
      <xdr:row>61</xdr:row>
      <xdr:rowOff>115936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413625" y="104727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55725</xdr:rowOff>
    </xdr:from>
    <xdr:to>
      <xdr:col>50</xdr:col>
      <xdr:colOff>114300</xdr:colOff>
      <xdr:row>61</xdr:row>
      <xdr:rowOff>65136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445375" y="10514175"/>
          <a:ext cx="765175"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26827</xdr:rowOff>
    </xdr:from>
    <xdr:to>
      <xdr:col>41</xdr:col>
      <xdr:colOff>101600</xdr:colOff>
      <xdr:row>61</xdr:row>
      <xdr:rowOff>128427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638925" y="1048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65136</xdr:rowOff>
    </xdr:from>
    <xdr:to>
      <xdr:col>45</xdr:col>
      <xdr:colOff>177800</xdr:colOff>
      <xdr:row>61</xdr:row>
      <xdr:rowOff>77627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689725" y="10523586"/>
          <a:ext cx="75565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103103</xdr:rowOff>
    </xdr:from>
    <xdr:to>
      <xdr:col>36</xdr:col>
      <xdr:colOff>165100</xdr:colOff>
      <xdr:row>62</xdr:row>
      <xdr:rowOff>33253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5892800" y="105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77627</xdr:rowOff>
    </xdr:from>
    <xdr:to>
      <xdr:col>41</xdr:col>
      <xdr:colOff>50800</xdr:colOff>
      <xdr:row>61</xdr:row>
      <xdr:rowOff>153903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5943600" y="10536077"/>
          <a:ext cx="746125"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105383</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7936445" y="10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1934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447370"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5672670"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123052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936445" y="1023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107063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193495" y="105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119554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447370" y="1057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24380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672670" y="1065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9490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39878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3889375" y="147808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39878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889375" y="134283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39878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38989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203575" y="142957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428875"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68275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936625" y="142195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38989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39878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203575" y="143262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84</xdr:row>
      <xdr:rowOff>5714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235325" y="14377036"/>
          <a:ext cx="714375"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428875"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83</xdr:row>
      <xdr:rowOff>146686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479675" y="14346555"/>
          <a:ext cx="7556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68275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89536</xdr:rowOff>
    </xdr:from>
    <xdr:to>
      <xdr:col>15</xdr:col>
      <xdr:colOff>50800</xdr:colOff>
      <xdr:row>83</xdr:row>
      <xdr:rowOff>116205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733550" y="14319886"/>
          <a:ext cx="74612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xdr:rowOff>
    </xdr:from>
    <xdr:to>
      <xdr:col>6</xdr:col>
      <xdr:colOff>38100</xdr:colOff>
      <xdr:row>83</xdr:row>
      <xdr:rowOff>109855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36625" y="142386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59055</xdr:rowOff>
    </xdr:from>
    <xdr:to>
      <xdr:col>10</xdr:col>
      <xdr:colOff>114300</xdr:colOff>
      <xdr:row>83</xdr:row>
      <xdr:rowOff>89536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968375" y="14289405"/>
          <a:ext cx="76517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06769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30569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559569"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8134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06769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30569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559569"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100982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8134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17735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17735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17735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17735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17735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8905240"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8943975"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8845550" y="149047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8943975"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8845550" y="133710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8943975"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883650" y="147675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15975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413625" y="14764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638925"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58928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67866</xdr:rowOff>
    </xdr:from>
    <xdr:to>
      <xdr:col>55</xdr:col>
      <xdr:colOff>50800</xdr:colOff>
      <xdr:row>86</xdr:row>
      <xdr:rowOff>169466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883650" y="148125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8943975" y="147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68746</xdr:rowOff>
    </xdr:from>
    <xdr:to>
      <xdr:col>50</xdr:col>
      <xdr:colOff>165100</xdr:colOff>
      <xdr:row>86</xdr:row>
      <xdr:rowOff>170346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159750" y="148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118666</xdr:rowOff>
    </xdr:from>
    <xdr:to>
      <xdr:col>55</xdr:col>
      <xdr:colOff>0</xdr:colOff>
      <xdr:row>86</xdr:row>
      <xdr:rowOff>119546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210550" y="14863366"/>
          <a:ext cx="695325"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69335</xdr:rowOff>
    </xdr:from>
    <xdr:to>
      <xdr:col>46</xdr:col>
      <xdr:colOff>38100</xdr:colOff>
      <xdr:row>86</xdr:row>
      <xdr:rowOff>170935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413625" y="148140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119546</xdr:rowOff>
    </xdr:from>
    <xdr:to>
      <xdr:col>50</xdr:col>
      <xdr:colOff>114300</xdr:colOff>
      <xdr:row>86</xdr:row>
      <xdr:rowOff>120135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445375" y="14864246"/>
          <a:ext cx="765175"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69793</xdr:rowOff>
    </xdr:from>
    <xdr:to>
      <xdr:col>41</xdr:col>
      <xdr:colOff>101600</xdr:colOff>
      <xdr:row>86</xdr:row>
      <xdr:rowOff>171393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638925" y="148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120135</xdr:rowOff>
    </xdr:from>
    <xdr:to>
      <xdr:col>45</xdr:col>
      <xdr:colOff>177800</xdr:colOff>
      <xdr:row>86</xdr:row>
      <xdr:rowOff>120593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689725" y="14864835"/>
          <a:ext cx="7556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70315</xdr:rowOff>
    </xdr:from>
    <xdr:to>
      <xdr:col>36</xdr:col>
      <xdr:colOff>165100</xdr:colOff>
      <xdr:row>87</xdr:row>
      <xdr:rowOff>465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5892800" y="148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120593</xdr:rowOff>
    </xdr:from>
    <xdr:to>
      <xdr:col>41</xdr:col>
      <xdr:colOff>50800</xdr:colOff>
      <xdr:row>86</xdr:row>
      <xdr:rowOff>121115</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5943600" y="14865293"/>
          <a:ext cx="746125"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7991552"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72581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6483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5737302"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161473</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7991552" y="1490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162062</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7258127" y="1490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162520</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6483427" y="1490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163042</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5737302" y="1490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E00-000093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39490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00000000-0008-0000-0E00-000095010000}"/>
            </a:ext>
          </a:extLst>
        </xdr:cNvPr>
        <xdr:cNvSpPr txBox="1"/>
      </xdr:nvSpPr>
      <xdr:spPr>
        <a:xfrm>
          <a:off x="39878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3889375" y="185683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00000000-0008-0000-0E00-000097010000}"/>
            </a:ext>
          </a:extLst>
        </xdr:cNvPr>
        <xdr:cNvSpPr txBox="1"/>
      </xdr:nvSpPr>
      <xdr:spPr>
        <a:xfrm>
          <a:off x="39878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E00-000099010000}"/>
            </a:ext>
          </a:extLst>
        </xdr:cNvPr>
        <xdr:cNvSpPr txBox="1"/>
      </xdr:nvSpPr>
      <xdr:spPr>
        <a:xfrm>
          <a:off x="39878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38989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3203575" y="180586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428875"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68275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936625" y="18012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126637</xdr:rowOff>
    </xdr:from>
    <xdr:to>
      <xdr:col>24</xdr:col>
      <xdr:colOff>114300</xdr:colOff>
      <xdr:row>105</xdr:row>
      <xdr:rowOff>56787</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38989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149514</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00000000-0008-0000-0E00-0000A5010000}"/>
            </a:ext>
          </a:extLst>
        </xdr:cNvPr>
        <xdr:cNvSpPr txBox="1"/>
      </xdr:nvSpPr>
      <xdr:spPr>
        <a:xfrm>
          <a:off x="3987800" y="1780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133169</xdr:rowOff>
    </xdr:from>
    <xdr:to>
      <xdr:col>20</xdr:col>
      <xdr:colOff>38100</xdr:colOff>
      <xdr:row>105</xdr:row>
      <xdr:rowOff>63319</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3203575" y="179639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xdr:rowOff>
    </xdr:from>
    <xdr:to>
      <xdr:col>24</xdr:col>
      <xdr:colOff>63500</xdr:colOff>
      <xdr:row>105</xdr:row>
      <xdr:rowOff>12519</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3235325" y="18008237"/>
          <a:ext cx="7143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126637</xdr:rowOff>
    </xdr:from>
    <xdr:to>
      <xdr:col>15</xdr:col>
      <xdr:colOff>101600</xdr:colOff>
      <xdr:row>105</xdr:row>
      <xdr:rowOff>56787</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2428875"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xdr:rowOff>
    </xdr:from>
    <xdr:to>
      <xdr:col>19</xdr:col>
      <xdr:colOff>177800</xdr:colOff>
      <xdr:row>105</xdr:row>
      <xdr:rowOff>12519</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479675" y="18008237"/>
          <a:ext cx="7556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68275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5987</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733550" y="17996807"/>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84182</xdr:rowOff>
    </xdr:from>
    <xdr:to>
      <xdr:col>6</xdr:col>
      <xdr:colOff>38100</xdr:colOff>
      <xdr:row>105</xdr:row>
      <xdr:rowOff>14332</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936625" y="179149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134982</xdr:rowOff>
    </xdr:from>
    <xdr:to>
      <xdr:col>10</xdr:col>
      <xdr:colOff>114300</xdr:colOff>
      <xdr:row>104</xdr:row>
      <xdr:rowOff>166007</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968375" y="17965782"/>
          <a:ext cx="7651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149151</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E00-0000AE010000}"/>
            </a:ext>
          </a:extLst>
        </xdr:cNvPr>
        <xdr:cNvSpPr txBox="1"/>
      </xdr:nvSpPr>
      <xdr:spPr>
        <a:xfrm>
          <a:off x="306769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E00-0000AF010000}"/>
            </a:ext>
          </a:extLst>
        </xdr:cNvPr>
        <xdr:cNvSpPr txBox="1"/>
      </xdr:nvSpPr>
      <xdr:spPr>
        <a:xfrm>
          <a:off x="230569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E00-0000B0010000}"/>
            </a:ext>
          </a:extLst>
        </xdr:cNvPr>
        <xdr:cNvSpPr txBox="1"/>
      </xdr:nvSpPr>
      <xdr:spPr>
        <a:xfrm>
          <a:off x="1559569"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103432</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E00-0000B1010000}"/>
            </a:ext>
          </a:extLst>
        </xdr:cNvPr>
        <xdr:cNvSpPr txBox="1"/>
      </xdr:nvSpPr>
      <xdr:spPr>
        <a:xfrm>
          <a:off x="8134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79846</xdr:rowOff>
    </xdr:from>
    <xdr:ext cx="405111" cy="259045"/>
    <xdr:sp macro="" textlink="">
      <xdr:nvSpPr>
        <xdr:cNvPr id="434" name="n_1mainValue【港湾・漁港】&#10;有形固定資産減価償却率">
          <a:extLst>
            <a:ext uri="{FF2B5EF4-FFF2-40B4-BE49-F238E27FC236}">
              <a16:creationId xmlns:a16="http://schemas.microsoft.com/office/drawing/2014/main" id="{00000000-0008-0000-0E00-0000B2010000}"/>
            </a:ext>
          </a:extLst>
        </xdr:cNvPr>
        <xdr:cNvSpPr txBox="1"/>
      </xdr:nvSpPr>
      <xdr:spPr>
        <a:xfrm>
          <a:off x="306769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73314</xdr:rowOff>
    </xdr:from>
    <xdr:ext cx="405111" cy="259045"/>
    <xdr:sp macro="" textlink="">
      <xdr:nvSpPr>
        <xdr:cNvPr id="435" name="n_2mainValue【港湾・漁港】&#10;有形固定資産減価償却率">
          <a:extLst>
            <a:ext uri="{FF2B5EF4-FFF2-40B4-BE49-F238E27FC236}">
              <a16:creationId xmlns:a16="http://schemas.microsoft.com/office/drawing/2014/main" id="{00000000-0008-0000-0E00-0000B3010000}"/>
            </a:ext>
          </a:extLst>
        </xdr:cNvPr>
        <xdr:cNvSpPr txBox="1"/>
      </xdr:nvSpPr>
      <xdr:spPr>
        <a:xfrm>
          <a:off x="230569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61884</xdr:rowOff>
    </xdr:from>
    <xdr:ext cx="405111" cy="259045"/>
    <xdr:sp macro="" textlink="">
      <xdr:nvSpPr>
        <xdr:cNvPr id="436" name="n_3mainValue【港湾・漁港】&#10;有形固定資産減価償却率">
          <a:extLst>
            <a:ext uri="{FF2B5EF4-FFF2-40B4-BE49-F238E27FC236}">
              <a16:creationId xmlns:a16="http://schemas.microsoft.com/office/drawing/2014/main" id="{00000000-0008-0000-0E00-0000B4010000}"/>
            </a:ext>
          </a:extLst>
        </xdr:cNvPr>
        <xdr:cNvSpPr txBox="1"/>
      </xdr:nvSpPr>
      <xdr:spPr>
        <a:xfrm>
          <a:off x="1559569"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30859</xdr:rowOff>
    </xdr:from>
    <xdr:ext cx="405111" cy="259045"/>
    <xdr:sp macro="" textlink="">
      <xdr:nvSpPr>
        <xdr:cNvPr id="437" name="n_4mainValue【港湾・漁港】&#10;有形固定資産減価償却率">
          <a:extLst>
            <a:ext uri="{FF2B5EF4-FFF2-40B4-BE49-F238E27FC236}">
              <a16:creationId xmlns:a16="http://schemas.microsoft.com/office/drawing/2014/main" id="{00000000-0008-0000-0E00-0000B5010000}"/>
            </a:ext>
          </a:extLst>
        </xdr:cNvPr>
        <xdr:cNvSpPr txBox="1"/>
      </xdr:nvSpPr>
      <xdr:spPr>
        <a:xfrm>
          <a:off x="8134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41223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122756"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122756"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122756"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122756"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E00-0000CA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8905240"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60" name="【港湾・漁港】&#10;一人当たり有形固定資産（償却資産）額最小値テキスト">
          <a:extLst>
            <a:ext uri="{FF2B5EF4-FFF2-40B4-BE49-F238E27FC236}">
              <a16:creationId xmlns:a16="http://schemas.microsoft.com/office/drawing/2014/main" id="{00000000-0008-0000-0E00-0000CC010000}"/>
            </a:ext>
          </a:extLst>
        </xdr:cNvPr>
        <xdr:cNvSpPr txBox="1"/>
      </xdr:nvSpPr>
      <xdr:spPr>
        <a:xfrm>
          <a:off x="8943975"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8845550" y="185921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62" name="【港湾・漁港】&#10;一人当たり有形固定資産（償却資産）額最大値テキスト">
          <a:extLst>
            <a:ext uri="{FF2B5EF4-FFF2-40B4-BE49-F238E27FC236}">
              <a16:creationId xmlns:a16="http://schemas.microsoft.com/office/drawing/2014/main" id="{00000000-0008-0000-0E00-0000CE010000}"/>
            </a:ext>
          </a:extLst>
        </xdr:cNvPr>
        <xdr:cNvSpPr txBox="1"/>
      </xdr:nvSpPr>
      <xdr:spPr>
        <a:xfrm>
          <a:off x="8943975"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8845550" y="174364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17527</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E00-0000D0010000}"/>
            </a:ext>
          </a:extLst>
        </xdr:cNvPr>
        <xdr:cNvSpPr txBox="1"/>
      </xdr:nvSpPr>
      <xdr:spPr>
        <a:xfrm>
          <a:off x="8943975" y="18191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8883650" y="18212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815975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7413625" y="182336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6638925"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58928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7556</xdr:rowOff>
    </xdr:from>
    <xdr:to>
      <xdr:col>55</xdr:col>
      <xdr:colOff>50800</xdr:colOff>
      <xdr:row>104</xdr:row>
      <xdr:rowOff>109156</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8883650" y="178383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30433</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00000000-0008-0000-0E00-0000DC010000}"/>
            </a:ext>
          </a:extLst>
        </xdr:cNvPr>
        <xdr:cNvSpPr txBox="1"/>
      </xdr:nvSpPr>
      <xdr:spPr>
        <a:xfrm>
          <a:off x="8943975" y="1768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51980</xdr:rowOff>
    </xdr:from>
    <xdr:to>
      <xdr:col>50</xdr:col>
      <xdr:colOff>165100</xdr:colOff>
      <xdr:row>104</xdr:row>
      <xdr:rowOff>153580</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8159750" y="1788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58356</xdr:rowOff>
    </xdr:from>
    <xdr:to>
      <xdr:col>55</xdr:col>
      <xdr:colOff>0</xdr:colOff>
      <xdr:row>104</xdr:row>
      <xdr:rowOff>102780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8210550" y="17889156"/>
          <a:ext cx="695325"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77296</xdr:rowOff>
    </xdr:from>
    <xdr:to>
      <xdr:col>46</xdr:col>
      <xdr:colOff>38100</xdr:colOff>
      <xdr:row>105</xdr:row>
      <xdr:rowOff>7446</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7413625" y="179080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102780</xdr:rowOff>
    </xdr:from>
    <xdr:to>
      <xdr:col>50</xdr:col>
      <xdr:colOff>114300</xdr:colOff>
      <xdr:row>104</xdr:row>
      <xdr:rowOff>128096</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7445375" y="17933580"/>
          <a:ext cx="765175"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99006</xdr:rowOff>
    </xdr:from>
    <xdr:to>
      <xdr:col>41</xdr:col>
      <xdr:colOff>101600</xdr:colOff>
      <xdr:row>105</xdr:row>
      <xdr:rowOff>29156</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6638925" y="179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128096</xdr:rowOff>
    </xdr:from>
    <xdr:to>
      <xdr:col>45</xdr:col>
      <xdr:colOff>177800</xdr:colOff>
      <xdr:row>104</xdr:row>
      <xdr:rowOff>149806</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6689725" y="17958896"/>
          <a:ext cx="755650"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105826</xdr:rowOff>
    </xdr:from>
    <xdr:to>
      <xdr:col>36</xdr:col>
      <xdr:colOff>165100</xdr:colOff>
      <xdr:row>105</xdr:row>
      <xdr:rowOff>35976</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5892800" y="179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149806</xdr:rowOff>
    </xdr:from>
    <xdr:to>
      <xdr:col>41</xdr:col>
      <xdr:colOff>50800</xdr:colOff>
      <xdr:row>104</xdr:row>
      <xdr:rowOff>156626</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5943600" y="17980606"/>
          <a:ext cx="746125"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13549</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93644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152689</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7193495"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168060</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6447370" y="1834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130768</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5672670" y="183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170107</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936445" y="1765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23973</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193495" y="1768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45683</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447370" y="1770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52503</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5672670" y="1771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E00-00000502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3889989"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E00-000007020000}"/>
            </a:ext>
          </a:extLst>
        </xdr:cNvPr>
        <xdr:cNvSpPr txBox="1"/>
      </xdr:nvSpPr>
      <xdr:spPr>
        <a:xfrm>
          <a:off x="13928725"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3801725" y="72477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E00-000009020000}"/>
            </a:ext>
          </a:extLst>
        </xdr:cNvPr>
        <xdr:cNvSpPr txBox="1"/>
      </xdr:nvSpPr>
      <xdr:spPr>
        <a:xfrm>
          <a:off x="13928725"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3801725" y="57324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E00-00000B020000}"/>
            </a:ext>
          </a:extLst>
        </xdr:cNvPr>
        <xdr:cNvSpPr txBox="1"/>
      </xdr:nvSpPr>
      <xdr:spPr>
        <a:xfrm>
          <a:off x="13928725"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3839825" y="6484983"/>
          <a:ext cx="8255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3115925"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23698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1623675" y="64898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0848975"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67854</xdr:rowOff>
    </xdr:from>
    <xdr:to>
      <xdr:col>85</xdr:col>
      <xdr:colOff>177800</xdr:colOff>
      <xdr:row>37</xdr:row>
      <xdr:rowOff>169455</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3839825" y="6411504"/>
          <a:ext cx="8255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90731</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E00-000017020000}"/>
            </a:ext>
          </a:extLst>
        </xdr:cNvPr>
        <xdr:cNvSpPr txBox="1"/>
      </xdr:nvSpPr>
      <xdr:spPr>
        <a:xfrm>
          <a:off x="13928725" y="626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17236</xdr:rowOff>
    </xdr:from>
    <xdr:to>
      <xdr:col>81</xdr:col>
      <xdr:colOff>101600</xdr:colOff>
      <xdr:row>37</xdr:row>
      <xdr:rowOff>118836</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3115925"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118654</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3166725" y="6411686"/>
          <a:ext cx="7239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138067</xdr:rowOff>
    </xdr:from>
    <xdr:to>
      <xdr:col>76</xdr:col>
      <xdr:colOff>165100</xdr:colOff>
      <xdr:row>37</xdr:row>
      <xdr:rowOff>68217</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23698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17417</xdr:rowOff>
    </xdr:from>
    <xdr:to>
      <xdr:col>81</xdr:col>
      <xdr:colOff>50800</xdr:colOff>
      <xdr:row>37</xdr:row>
      <xdr:rowOff>68036</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20600" y="6361067"/>
          <a:ext cx="746125"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125004</xdr:rowOff>
    </xdr:from>
    <xdr:to>
      <xdr:col>72</xdr:col>
      <xdr:colOff>38100</xdr:colOff>
      <xdr:row>37</xdr:row>
      <xdr:rowOff>55154</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1623675" y="62972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4354</xdr:rowOff>
    </xdr:from>
    <xdr:to>
      <xdr:col>76</xdr:col>
      <xdr:colOff>114300</xdr:colOff>
      <xdr:row>37</xdr:row>
      <xdr:rowOff>17417</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1655425" y="6348004"/>
          <a:ext cx="7651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125004</xdr:rowOff>
    </xdr:from>
    <xdr:to>
      <xdr:col>67</xdr:col>
      <xdr:colOff>101600</xdr:colOff>
      <xdr:row>37</xdr:row>
      <xdr:rowOff>55154</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0848975"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4354</xdr:rowOff>
    </xdr:from>
    <xdr:to>
      <xdr:col>71</xdr:col>
      <xdr:colOff>177800</xdr:colOff>
      <xdr:row>37</xdr:row>
      <xdr:rowOff>4354</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0899775" y="634800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2980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2246619"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150049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072579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135363</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980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246619"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71681</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150049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71681</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072579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E00-00004002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188461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00000000-0008-0000-0E00-000042020000}"/>
            </a:ext>
          </a:extLst>
        </xdr:cNvPr>
        <xdr:cNvSpPr txBox="1"/>
      </xdr:nvSpPr>
      <xdr:spPr>
        <a:xfrm>
          <a:off x="188849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786475" y="72411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00000000-0008-0000-0E00-000044020000}"/>
            </a:ext>
          </a:extLst>
        </xdr:cNvPr>
        <xdr:cNvSpPr txBox="1"/>
      </xdr:nvSpPr>
      <xdr:spPr>
        <a:xfrm>
          <a:off x="188849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786475" y="5719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00000000-0008-0000-0E00-000046020000}"/>
            </a:ext>
          </a:extLst>
        </xdr:cNvPr>
        <xdr:cNvSpPr txBox="1"/>
      </xdr:nvSpPr>
      <xdr:spPr>
        <a:xfrm>
          <a:off x="188849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87960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8100675" y="67625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7325975"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657985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5833725" y="67560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95613</xdr:rowOff>
    </xdr:from>
    <xdr:to>
      <xdr:col>116</xdr:col>
      <xdr:colOff>114300</xdr:colOff>
      <xdr:row>42</xdr:row>
      <xdr:rowOff>25763</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87960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10540</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00000000-0008-0000-0E00-000052020000}"/>
            </a:ext>
          </a:extLst>
        </xdr:cNvPr>
        <xdr:cNvSpPr txBox="1"/>
      </xdr:nvSpPr>
      <xdr:spPr>
        <a:xfrm>
          <a:off x="18884900" y="703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95613</xdr:rowOff>
    </xdr:from>
    <xdr:to>
      <xdr:col>112</xdr:col>
      <xdr:colOff>38100</xdr:colOff>
      <xdr:row>42</xdr:row>
      <xdr:rowOff>25763</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8100675" y="71250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146413</xdr:rowOff>
    </xdr:from>
    <xdr:to>
      <xdr:col>116</xdr:col>
      <xdr:colOff>63500</xdr:colOff>
      <xdr:row>41</xdr:row>
      <xdr:rowOff>146413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132425" y="7175863"/>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98878</xdr:rowOff>
    </xdr:from>
    <xdr:to>
      <xdr:col>107</xdr:col>
      <xdr:colOff>101600</xdr:colOff>
      <xdr:row>42</xdr:row>
      <xdr:rowOff>29028</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7325975"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146413</xdr:rowOff>
    </xdr:from>
    <xdr:to>
      <xdr:col>111</xdr:col>
      <xdr:colOff>177800</xdr:colOff>
      <xdr:row>41</xdr:row>
      <xdr:rowOff>149678</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7376775" y="7175863"/>
          <a:ext cx="7556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98878</xdr:rowOff>
    </xdr:from>
    <xdr:to>
      <xdr:col>102</xdr:col>
      <xdr:colOff>165100</xdr:colOff>
      <xdr:row>42</xdr:row>
      <xdr:rowOff>29028</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657985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149678</xdr:rowOff>
    </xdr:from>
    <xdr:to>
      <xdr:col>107</xdr:col>
      <xdr:colOff>50800</xdr:colOff>
      <xdr:row>41</xdr:row>
      <xdr:rowOff>149678</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6630650" y="7179128"/>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102144</xdr:rowOff>
    </xdr:from>
    <xdr:to>
      <xdr:col>98</xdr:col>
      <xdr:colOff>38100</xdr:colOff>
      <xdr:row>42</xdr:row>
      <xdr:rowOff>32294</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5833725" y="71315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149678</xdr:rowOff>
    </xdr:from>
    <xdr:to>
      <xdr:col>102</xdr:col>
      <xdr:colOff>114300</xdr:colOff>
      <xdr:row>41</xdr:row>
      <xdr:rowOff>152944</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5865475" y="7179128"/>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793247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717047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6424352"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56782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16890</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932477"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20155</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717047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20155</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6424352"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23421</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567822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00000000-0008-0000-0E00-00007C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flipV="1">
          <a:off x="13889989"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00000000-0008-0000-0E00-00007E020000}"/>
            </a:ext>
          </a:extLst>
        </xdr:cNvPr>
        <xdr:cNvSpPr txBox="1"/>
      </xdr:nvSpPr>
      <xdr:spPr>
        <a:xfrm>
          <a:off x="13928725"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3801725" y="109140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00000000-0008-0000-0E00-000080020000}"/>
            </a:ext>
          </a:extLst>
        </xdr:cNvPr>
        <xdr:cNvSpPr txBox="1"/>
      </xdr:nvSpPr>
      <xdr:spPr>
        <a:xfrm>
          <a:off x="13928725"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3801725" y="95032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00000000-0008-0000-0E00-000082020000}"/>
            </a:ext>
          </a:extLst>
        </xdr:cNvPr>
        <xdr:cNvSpPr txBox="1"/>
      </xdr:nvSpPr>
      <xdr:spPr>
        <a:xfrm>
          <a:off x="13928725"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3839825" y="102296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115925"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23698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1623675" y="101349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0848975"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96157</xdr:rowOff>
    </xdr:from>
    <xdr:to>
      <xdr:col>85</xdr:col>
      <xdr:colOff>177800</xdr:colOff>
      <xdr:row>57</xdr:row>
      <xdr:rowOff>26307</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3839825" y="9697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119034</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00000000-0008-0000-0E00-00008E020000}"/>
            </a:ext>
          </a:extLst>
        </xdr:cNvPr>
        <xdr:cNvSpPr txBox="1"/>
      </xdr:nvSpPr>
      <xdr:spPr>
        <a:xfrm>
          <a:off x="13928725" y="954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115925"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146957</xdr:rowOff>
    </xdr:from>
    <xdr:to>
      <xdr:col>85</xdr:col>
      <xdr:colOff>127000</xdr:colOff>
      <xdr:row>57</xdr:row>
      <xdr:rowOff>11430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13166725" y="9748157"/>
          <a:ext cx="7239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122283</xdr:rowOff>
    </xdr:from>
    <xdr:to>
      <xdr:col>76</xdr:col>
      <xdr:colOff>165100</xdr:colOff>
      <xdr:row>57</xdr:row>
      <xdr:rowOff>52433</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23698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1633</xdr:rowOff>
    </xdr:from>
    <xdr:to>
      <xdr:col>81</xdr:col>
      <xdr:colOff>50800</xdr:colOff>
      <xdr:row>57</xdr:row>
      <xdr:rowOff>11430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20600" y="9774283"/>
          <a:ext cx="74612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79828</xdr:rowOff>
    </xdr:from>
    <xdr:to>
      <xdr:col>72</xdr:col>
      <xdr:colOff>38100</xdr:colOff>
      <xdr:row>57</xdr:row>
      <xdr:rowOff>9978</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1623675" y="96810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130628</xdr:rowOff>
    </xdr:from>
    <xdr:to>
      <xdr:col>76</xdr:col>
      <xdr:colOff>114300</xdr:colOff>
      <xdr:row>57</xdr:row>
      <xdr:rowOff>1633</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1655425" y="9731828"/>
          <a:ext cx="76517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47172</xdr:rowOff>
    </xdr:from>
    <xdr:to>
      <xdr:col>67</xdr:col>
      <xdr:colOff>101600</xdr:colOff>
      <xdr:row>56</xdr:row>
      <xdr:rowOff>148772</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0848975"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97972</xdr:rowOff>
    </xdr:from>
    <xdr:to>
      <xdr:col>71</xdr:col>
      <xdr:colOff>177800</xdr:colOff>
      <xdr:row>56</xdr:row>
      <xdr:rowOff>130628</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0899775" y="9699172"/>
          <a:ext cx="7556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663" name="n_1aveValue【学校施設】&#10;有形固定資産減価償却率">
          <a:extLst>
            <a:ext uri="{FF2B5EF4-FFF2-40B4-BE49-F238E27FC236}">
              <a16:creationId xmlns:a16="http://schemas.microsoft.com/office/drawing/2014/main" id="{00000000-0008-0000-0E00-000097020000}"/>
            </a:ext>
          </a:extLst>
        </xdr:cNvPr>
        <xdr:cNvSpPr txBox="1"/>
      </xdr:nvSpPr>
      <xdr:spPr>
        <a:xfrm>
          <a:off x="12980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108874</xdr:rowOff>
    </xdr:from>
    <xdr:ext cx="405111" cy="259045"/>
    <xdr:sp macro="" textlink="">
      <xdr:nvSpPr>
        <xdr:cNvPr id="664" name="n_2aveValue【学校施設】&#10;有形固定資産減価償却率">
          <a:extLst>
            <a:ext uri="{FF2B5EF4-FFF2-40B4-BE49-F238E27FC236}">
              <a16:creationId xmlns:a16="http://schemas.microsoft.com/office/drawing/2014/main" id="{00000000-0008-0000-0E00-000098020000}"/>
            </a:ext>
          </a:extLst>
        </xdr:cNvPr>
        <xdr:cNvSpPr txBox="1"/>
      </xdr:nvSpPr>
      <xdr:spPr>
        <a:xfrm>
          <a:off x="12246619"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665" name="n_3aveValue【学校施設】&#10;有形固定資産減価償却率">
          <a:extLst>
            <a:ext uri="{FF2B5EF4-FFF2-40B4-BE49-F238E27FC236}">
              <a16:creationId xmlns:a16="http://schemas.microsoft.com/office/drawing/2014/main" id="{00000000-0008-0000-0E00-000099020000}"/>
            </a:ext>
          </a:extLst>
        </xdr:cNvPr>
        <xdr:cNvSpPr txBox="1"/>
      </xdr:nvSpPr>
      <xdr:spPr>
        <a:xfrm>
          <a:off x="1150049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666" name="n_4aveValue【学校施設】&#10;有形固定資産減価償却率">
          <a:extLst>
            <a:ext uri="{FF2B5EF4-FFF2-40B4-BE49-F238E27FC236}">
              <a16:creationId xmlns:a16="http://schemas.microsoft.com/office/drawing/2014/main" id="{00000000-0008-0000-0E00-00009A020000}"/>
            </a:ext>
          </a:extLst>
        </xdr:cNvPr>
        <xdr:cNvSpPr txBox="1"/>
      </xdr:nvSpPr>
      <xdr:spPr>
        <a:xfrm>
          <a:off x="1072579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667" name="n_1mainValue【学校施設】&#10;有形固定資産減価償却率">
          <a:extLst>
            <a:ext uri="{FF2B5EF4-FFF2-40B4-BE49-F238E27FC236}">
              <a16:creationId xmlns:a16="http://schemas.microsoft.com/office/drawing/2014/main" id="{00000000-0008-0000-0E00-00009B020000}"/>
            </a:ext>
          </a:extLst>
        </xdr:cNvPr>
        <xdr:cNvSpPr txBox="1"/>
      </xdr:nvSpPr>
      <xdr:spPr>
        <a:xfrm>
          <a:off x="12980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68960</xdr:rowOff>
    </xdr:from>
    <xdr:ext cx="405111" cy="259045"/>
    <xdr:sp macro="" textlink="">
      <xdr:nvSpPr>
        <xdr:cNvPr id="668" name="n_2mainValue【学校施設】&#10;有形固定資産減価償却率">
          <a:extLst>
            <a:ext uri="{FF2B5EF4-FFF2-40B4-BE49-F238E27FC236}">
              <a16:creationId xmlns:a16="http://schemas.microsoft.com/office/drawing/2014/main" id="{00000000-0008-0000-0E00-00009C020000}"/>
            </a:ext>
          </a:extLst>
        </xdr:cNvPr>
        <xdr:cNvSpPr txBox="1"/>
      </xdr:nvSpPr>
      <xdr:spPr>
        <a:xfrm>
          <a:off x="12246619" y="949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26505</xdr:rowOff>
    </xdr:from>
    <xdr:ext cx="405111" cy="259045"/>
    <xdr:sp macro="" textlink="">
      <xdr:nvSpPr>
        <xdr:cNvPr id="669" name="n_3mainValue【学校施設】&#10;有形固定資産減価償却率">
          <a:extLst>
            <a:ext uri="{FF2B5EF4-FFF2-40B4-BE49-F238E27FC236}">
              <a16:creationId xmlns:a16="http://schemas.microsoft.com/office/drawing/2014/main" id="{00000000-0008-0000-0E00-00009D020000}"/>
            </a:ext>
          </a:extLst>
        </xdr:cNvPr>
        <xdr:cNvSpPr txBox="1"/>
      </xdr:nvSpPr>
      <xdr:spPr>
        <a:xfrm>
          <a:off x="1150049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165299</xdr:rowOff>
    </xdr:from>
    <xdr:ext cx="405111" cy="259045"/>
    <xdr:sp macro="" textlink="">
      <xdr:nvSpPr>
        <xdr:cNvPr id="670" name="n_4mainValue【学校施設】&#10;有形固定資産減価償却率">
          <a:extLst>
            <a:ext uri="{FF2B5EF4-FFF2-40B4-BE49-F238E27FC236}">
              <a16:creationId xmlns:a16="http://schemas.microsoft.com/office/drawing/2014/main" id="{00000000-0008-0000-0E00-00009E020000}"/>
            </a:ext>
          </a:extLst>
        </xdr:cNvPr>
        <xdr:cNvSpPr txBox="1"/>
      </xdr:nvSpPr>
      <xdr:spPr>
        <a:xfrm>
          <a:off x="1072579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00000000-0008-0000-0E00-0000B3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88461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93" name="【学校施設】&#10;一人当たり面積最小値テキスト">
          <a:extLst>
            <a:ext uri="{FF2B5EF4-FFF2-40B4-BE49-F238E27FC236}">
              <a16:creationId xmlns:a16="http://schemas.microsoft.com/office/drawing/2014/main" id="{00000000-0008-0000-0E00-0000B5020000}"/>
            </a:ext>
          </a:extLst>
        </xdr:cNvPr>
        <xdr:cNvSpPr txBox="1"/>
      </xdr:nvSpPr>
      <xdr:spPr>
        <a:xfrm>
          <a:off x="188849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786475" y="108440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95" name="【学校施設】&#10;一人当たり面積最大値テキスト">
          <a:extLst>
            <a:ext uri="{FF2B5EF4-FFF2-40B4-BE49-F238E27FC236}">
              <a16:creationId xmlns:a16="http://schemas.microsoft.com/office/drawing/2014/main" id="{00000000-0008-0000-0E00-0000B7020000}"/>
            </a:ext>
          </a:extLst>
        </xdr:cNvPr>
        <xdr:cNvSpPr txBox="1"/>
      </xdr:nvSpPr>
      <xdr:spPr>
        <a:xfrm>
          <a:off x="188849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786475" y="96629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41114</xdr:rowOff>
    </xdr:from>
    <xdr:ext cx="469744" cy="259045"/>
    <xdr:sp macro="" textlink="">
      <xdr:nvSpPr>
        <xdr:cNvPr id="697" name="【学校施設】&#10;一人当たり面積平均値テキスト">
          <a:extLst>
            <a:ext uri="{FF2B5EF4-FFF2-40B4-BE49-F238E27FC236}">
              <a16:creationId xmlns:a16="http://schemas.microsoft.com/office/drawing/2014/main" id="{00000000-0008-0000-0E00-0000B9020000}"/>
            </a:ext>
          </a:extLst>
        </xdr:cNvPr>
        <xdr:cNvSpPr txBox="1"/>
      </xdr:nvSpPr>
      <xdr:spPr>
        <a:xfrm>
          <a:off x="18884900" y="10328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87960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8100675" y="10487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7325975"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657985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5833725" y="104824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45898</xdr:rowOff>
    </xdr:from>
    <xdr:to>
      <xdr:col>116</xdr:col>
      <xdr:colOff>114300</xdr:colOff>
      <xdr:row>61</xdr:row>
      <xdr:rowOff>147498</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8796000" y="105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24325</xdr:rowOff>
    </xdr:from>
    <xdr:ext cx="469744" cy="259045"/>
    <xdr:sp macro="" textlink="">
      <xdr:nvSpPr>
        <xdr:cNvPr id="709" name="【学校施設】&#10;一人当たり面積該当値テキスト">
          <a:extLst>
            <a:ext uri="{FF2B5EF4-FFF2-40B4-BE49-F238E27FC236}">
              <a16:creationId xmlns:a16="http://schemas.microsoft.com/office/drawing/2014/main" id="{00000000-0008-0000-0E00-0000C5020000}"/>
            </a:ext>
          </a:extLst>
        </xdr:cNvPr>
        <xdr:cNvSpPr txBox="1"/>
      </xdr:nvSpPr>
      <xdr:spPr>
        <a:xfrm>
          <a:off x="18884900" y="1048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34925</xdr:rowOff>
    </xdr:from>
    <xdr:to>
      <xdr:col>112</xdr:col>
      <xdr:colOff>38100</xdr:colOff>
      <xdr:row>61</xdr:row>
      <xdr:rowOff>136525</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8100675" y="104933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85725</xdr:rowOff>
    </xdr:from>
    <xdr:to>
      <xdr:col>116</xdr:col>
      <xdr:colOff>63500</xdr:colOff>
      <xdr:row>61</xdr:row>
      <xdr:rowOff>96698</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132425" y="10544175"/>
          <a:ext cx="714375"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26924</xdr:rowOff>
    </xdr:from>
    <xdr:to>
      <xdr:col>107</xdr:col>
      <xdr:colOff>101600</xdr:colOff>
      <xdr:row>61</xdr:row>
      <xdr:rowOff>128524</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7325975"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77724</xdr:rowOff>
    </xdr:from>
    <xdr:to>
      <xdr:col>111</xdr:col>
      <xdr:colOff>177800</xdr:colOff>
      <xdr:row>61</xdr:row>
      <xdr:rowOff>85725</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7376775" y="10536174"/>
          <a:ext cx="75565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6579850" y="104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77724</xdr:rowOff>
    </xdr:from>
    <xdr:to>
      <xdr:col>107</xdr:col>
      <xdr:colOff>50800</xdr:colOff>
      <xdr:row>61</xdr:row>
      <xdr:rowOff>83439</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6630650" y="10536174"/>
          <a:ext cx="7461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42240</xdr:rowOff>
    </xdr:from>
    <xdr:to>
      <xdr:col>98</xdr:col>
      <xdr:colOff>38100</xdr:colOff>
      <xdr:row>61</xdr:row>
      <xdr:rowOff>143840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5833725" y="105006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83439</xdr:rowOff>
    </xdr:from>
    <xdr:to>
      <xdr:col>102</xdr:col>
      <xdr:colOff>114300</xdr:colOff>
      <xdr:row>61</xdr:row>
      <xdr:rowOff>93040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5865475" y="10541889"/>
          <a:ext cx="765175"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718" name="n_1aveValue【学校施設】&#10;一人当たり面積">
          <a:extLst>
            <a:ext uri="{FF2B5EF4-FFF2-40B4-BE49-F238E27FC236}">
              <a16:creationId xmlns:a16="http://schemas.microsoft.com/office/drawing/2014/main" id="{00000000-0008-0000-0E00-0000CE020000}"/>
            </a:ext>
          </a:extLst>
        </xdr:cNvPr>
        <xdr:cNvSpPr txBox="1"/>
      </xdr:nvSpPr>
      <xdr:spPr>
        <a:xfrm>
          <a:off x="1793247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719" name="n_2aveValue【学校施設】&#10;一人当たり面積">
          <a:extLst>
            <a:ext uri="{FF2B5EF4-FFF2-40B4-BE49-F238E27FC236}">
              <a16:creationId xmlns:a16="http://schemas.microsoft.com/office/drawing/2014/main" id="{00000000-0008-0000-0E00-0000CF020000}"/>
            </a:ext>
          </a:extLst>
        </xdr:cNvPr>
        <xdr:cNvSpPr txBox="1"/>
      </xdr:nvSpPr>
      <xdr:spPr>
        <a:xfrm>
          <a:off x="1717047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720" name="n_3aveValue【学校施設】&#10;一人当たり面積">
          <a:extLst>
            <a:ext uri="{FF2B5EF4-FFF2-40B4-BE49-F238E27FC236}">
              <a16:creationId xmlns:a16="http://schemas.microsoft.com/office/drawing/2014/main" id="{00000000-0008-0000-0E00-0000D0020000}"/>
            </a:ext>
          </a:extLst>
        </xdr:cNvPr>
        <xdr:cNvSpPr txBox="1"/>
      </xdr:nvSpPr>
      <xdr:spPr>
        <a:xfrm>
          <a:off x="16424352"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721" name="n_4aveValue【学校施設】&#10;一人当たり面積">
          <a:extLst>
            <a:ext uri="{FF2B5EF4-FFF2-40B4-BE49-F238E27FC236}">
              <a16:creationId xmlns:a16="http://schemas.microsoft.com/office/drawing/2014/main" id="{00000000-0008-0000-0E00-0000D1020000}"/>
            </a:ext>
          </a:extLst>
        </xdr:cNvPr>
        <xdr:cNvSpPr txBox="1"/>
      </xdr:nvSpPr>
      <xdr:spPr>
        <a:xfrm>
          <a:off x="156782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127652</xdr:rowOff>
    </xdr:from>
    <xdr:ext cx="469744" cy="259045"/>
    <xdr:sp macro="" textlink="">
      <xdr:nvSpPr>
        <xdr:cNvPr id="722" name="n_1mainValue【学校施設】&#10;一人当たり面積">
          <a:extLst>
            <a:ext uri="{FF2B5EF4-FFF2-40B4-BE49-F238E27FC236}">
              <a16:creationId xmlns:a16="http://schemas.microsoft.com/office/drawing/2014/main" id="{00000000-0008-0000-0E00-0000D2020000}"/>
            </a:ext>
          </a:extLst>
        </xdr:cNvPr>
        <xdr:cNvSpPr txBox="1"/>
      </xdr:nvSpPr>
      <xdr:spPr>
        <a:xfrm>
          <a:off x="17932477"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119651</xdr:rowOff>
    </xdr:from>
    <xdr:ext cx="469744" cy="259045"/>
    <xdr:sp macro="" textlink="">
      <xdr:nvSpPr>
        <xdr:cNvPr id="723" name="n_2mainValue【学校施設】&#10;一人当たり面積">
          <a:extLst>
            <a:ext uri="{FF2B5EF4-FFF2-40B4-BE49-F238E27FC236}">
              <a16:creationId xmlns:a16="http://schemas.microsoft.com/office/drawing/2014/main" id="{00000000-0008-0000-0E00-0000D3020000}"/>
            </a:ext>
          </a:extLst>
        </xdr:cNvPr>
        <xdr:cNvSpPr txBox="1"/>
      </xdr:nvSpPr>
      <xdr:spPr>
        <a:xfrm>
          <a:off x="1717047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125366</xdr:rowOff>
    </xdr:from>
    <xdr:ext cx="469744" cy="259045"/>
    <xdr:sp macro="" textlink="">
      <xdr:nvSpPr>
        <xdr:cNvPr id="724" name="n_3mainValue【学校施設】&#10;一人当たり面積">
          <a:extLst>
            <a:ext uri="{FF2B5EF4-FFF2-40B4-BE49-F238E27FC236}">
              <a16:creationId xmlns:a16="http://schemas.microsoft.com/office/drawing/2014/main" id="{00000000-0008-0000-0E00-0000D4020000}"/>
            </a:ext>
          </a:extLst>
        </xdr:cNvPr>
        <xdr:cNvSpPr txBox="1"/>
      </xdr:nvSpPr>
      <xdr:spPr>
        <a:xfrm>
          <a:off x="16424352" y="1058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134967</xdr:rowOff>
    </xdr:from>
    <xdr:ext cx="469744" cy="259045"/>
    <xdr:sp macro="" textlink="">
      <xdr:nvSpPr>
        <xdr:cNvPr id="725" name="n_4mainValue【学校施設】&#10;一人当たり面積">
          <a:extLst>
            <a:ext uri="{FF2B5EF4-FFF2-40B4-BE49-F238E27FC236}">
              <a16:creationId xmlns:a16="http://schemas.microsoft.com/office/drawing/2014/main" id="{00000000-0008-0000-0E00-0000D5020000}"/>
            </a:ext>
          </a:extLst>
        </xdr:cNvPr>
        <xdr:cNvSpPr txBox="1"/>
      </xdr:nvSpPr>
      <xdr:spPr>
        <a:xfrm>
          <a:off x="15678227" y="1059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00000000-0008-0000-0E00-0000EE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flipV="1">
          <a:off x="13889989"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752" name="【児童館】&#10;有形固定資産減価償却率最小値テキスト">
          <a:extLst>
            <a:ext uri="{FF2B5EF4-FFF2-40B4-BE49-F238E27FC236}">
              <a16:creationId xmlns:a16="http://schemas.microsoft.com/office/drawing/2014/main" id="{00000000-0008-0000-0E00-0000F0020000}"/>
            </a:ext>
          </a:extLst>
        </xdr:cNvPr>
        <xdr:cNvSpPr txBox="1"/>
      </xdr:nvSpPr>
      <xdr:spPr>
        <a:xfrm>
          <a:off x="13928725"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3801725" y="1489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児童館】&#10;有形固定資産減価償却率最大値テキスト">
          <a:extLst>
            <a:ext uri="{FF2B5EF4-FFF2-40B4-BE49-F238E27FC236}">
              <a16:creationId xmlns:a16="http://schemas.microsoft.com/office/drawing/2014/main" id="{00000000-0008-0000-0E00-0000F2020000}"/>
            </a:ext>
          </a:extLst>
        </xdr:cNvPr>
        <xdr:cNvSpPr txBox="1"/>
      </xdr:nvSpPr>
      <xdr:spPr>
        <a:xfrm>
          <a:off x="13928725"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160038</xdr:rowOff>
    </xdr:from>
    <xdr:ext cx="405111" cy="259045"/>
    <xdr:sp macro="" textlink="">
      <xdr:nvSpPr>
        <xdr:cNvPr id="756" name="【児童館】&#10;有形固定資産減価償却率平均値テキスト">
          <a:extLst>
            <a:ext uri="{FF2B5EF4-FFF2-40B4-BE49-F238E27FC236}">
              <a16:creationId xmlns:a16="http://schemas.microsoft.com/office/drawing/2014/main" id="{00000000-0008-0000-0E00-0000F4020000}"/>
            </a:ext>
          </a:extLst>
        </xdr:cNvPr>
        <xdr:cNvSpPr txBox="1"/>
      </xdr:nvSpPr>
      <xdr:spPr>
        <a:xfrm>
          <a:off x="13928725" y="1439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3839825" y="14411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3115925"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23698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1623675" y="143352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0848975"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114663</xdr:rowOff>
    </xdr:from>
    <xdr:to>
      <xdr:col>76</xdr:col>
      <xdr:colOff>165100</xdr:colOff>
      <xdr:row>85</xdr:row>
      <xdr:rowOff>44813</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23698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70576</xdr:rowOff>
    </xdr:from>
    <xdr:to>
      <xdr:col>72</xdr:col>
      <xdr:colOff>38100</xdr:colOff>
      <xdr:row>85</xdr:row>
      <xdr:rowOff>726</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1623675" y="144723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121376</xdr:rowOff>
    </xdr:from>
    <xdr:to>
      <xdr:col>76</xdr:col>
      <xdr:colOff>114300</xdr:colOff>
      <xdr:row>84</xdr:row>
      <xdr:rowOff>165463</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1655425" y="14523176"/>
          <a:ext cx="7651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37919</xdr:rowOff>
    </xdr:from>
    <xdr:to>
      <xdr:col>67</xdr:col>
      <xdr:colOff>101600</xdr:colOff>
      <xdr:row>84</xdr:row>
      <xdr:rowOff>139519</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0848975"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88719</xdr:rowOff>
    </xdr:from>
    <xdr:to>
      <xdr:col>71</xdr:col>
      <xdr:colOff>177800</xdr:colOff>
      <xdr:row>84</xdr:row>
      <xdr:rowOff>121376</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0899775" y="14490519"/>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115225</xdr:rowOff>
    </xdr:from>
    <xdr:ext cx="405111" cy="259045"/>
    <xdr:sp macro="" textlink="">
      <xdr:nvSpPr>
        <xdr:cNvPr id="772" name="n_1aveValue【児童館】&#10;有形固定資産減価償却率">
          <a:extLst>
            <a:ext uri="{FF2B5EF4-FFF2-40B4-BE49-F238E27FC236}">
              <a16:creationId xmlns:a16="http://schemas.microsoft.com/office/drawing/2014/main" id="{00000000-0008-0000-0E00-000004030000}"/>
            </a:ext>
          </a:extLst>
        </xdr:cNvPr>
        <xdr:cNvSpPr txBox="1"/>
      </xdr:nvSpPr>
      <xdr:spPr>
        <a:xfrm>
          <a:off x="12980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773" name="n_2aveValue【児童館】&#10;有形固定資産減価償却率">
          <a:extLst>
            <a:ext uri="{FF2B5EF4-FFF2-40B4-BE49-F238E27FC236}">
              <a16:creationId xmlns:a16="http://schemas.microsoft.com/office/drawing/2014/main" id="{00000000-0008-0000-0E00-000005030000}"/>
            </a:ext>
          </a:extLst>
        </xdr:cNvPr>
        <xdr:cNvSpPr txBox="1"/>
      </xdr:nvSpPr>
      <xdr:spPr>
        <a:xfrm>
          <a:off x="12246619"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774" name="n_3aveValue【児童館】&#10;有形固定資産減価償却率">
          <a:extLst>
            <a:ext uri="{FF2B5EF4-FFF2-40B4-BE49-F238E27FC236}">
              <a16:creationId xmlns:a16="http://schemas.microsoft.com/office/drawing/2014/main" id="{00000000-0008-0000-0E00-000006030000}"/>
            </a:ext>
          </a:extLst>
        </xdr:cNvPr>
        <xdr:cNvSpPr txBox="1"/>
      </xdr:nvSpPr>
      <xdr:spPr>
        <a:xfrm>
          <a:off x="1150049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46645</xdr:rowOff>
    </xdr:from>
    <xdr:ext cx="405111" cy="259045"/>
    <xdr:sp macro="" textlink="">
      <xdr:nvSpPr>
        <xdr:cNvPr id="775" name="n_4aveValue【児童館】&#10;有形固定資産減価償却率">
          <a:extLst>
            <a:ext uri="{FF2B5EF4-FFF2-40B4-BE49-F238E27FC236}">
              <a16:creationId xmlns:a16="http://schemas.microsoft.com/office/drawing/2014/main" id="{00000000-0008-0000-0E00-000007030000}"/>
            </a:ext>
          </a:extLst>
        </xdr:cNvPr>
        <xdr:cNvSpPr txBox="1"/>
      </xdr:nvSpPr>
      <xdr:spPr>
        <a:xfrm>
          <a:off x="1072579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35940</xdr:rowOff>
    </xdr:from>
    <xdr:ext cx="405111" cy="259045"/>
    <xdr:sp macro="" textlink="">
      <xdr:nvSpPr>
        <xdr:cNvPr id="776" name="n_2mainValue【児童館】&#10;有形固定資産減価償却率">
          <a:extLst>
            <a:ext uri="{FF2B5EF4-FFF2-40B4-BE49-F238E27FC236}">
              <a16:creationId xmlns:a16="http://schemas.microsoft.com/office/drawing/2014/main" id="{00000000-0008-0000-0E00-000008030000}"/>
            </a:ext>
          </a:extLst>
        </xdr:cNvPr>
        <xdr:cNvSpPr txBox="1"/>
      </xdr:nvSpPr>
      <xdr:spPr>
        <a:xfrm>
          <a:off x="12246619"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163303</xdr:rowOff>
    </xdr:from>
    <xdr:ext cx="405111" cy="259045"/>
    <xdr:sp macro="" textlink="">
      <xdr:nvSpPr>
        <xdr:cNvPr id="777" name="n_3mainValue【児童館】&#10;有形固定資産減価償却率">
          <a:extLst>
            <a:ext uri="{FF2B5EF4-FFF2-40B4-BE49-F238E27FC236}">
              <a16:creationId xmlns:a16="http://schemas.microsoft.com/office/drawing/2014/main" id="{00000000-0008-0000-0E00-000009030000}"/>
            </a:ext>
          </a:extLst>
        </xdr:cNvPr>
        <xdr:cNvSpPr txBox="1"/>
      </xdr:nvSpPr>
      <xdr:spPr>
        <a:xfrm>
          <a:off x="1150049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130646</xdr:rowOff>
    </xdr:from>
    <xdr:ext cx="405111" cy="259045"/>
    <xdr:sp macro="" textlink="">
      <xdr:nvSpPr>
        <xdr:cNvPr id="778" name="n_4mainValue【児童館】&#10;有形固定資産減価償却率">
          <a:extLst>
            <a:ext uri="{FF2B5EF4-FFF2-40B4-BE49-F238E27FC236}">
              <a16:creationId xmlns:a16="http://schemas.microsoft.com/office/drawing/2014/main" id="{00000000-0008-0000-0E00-00000A030000}"/>
            </a:ext>
          </a:extLst>
        </xdr:cNvPr>
        <xdr:cNvSpPr txBox="1"/>
      </xdr:nvSpPr>
      <xdr:spPr>
        <a:xfrm>
          <a:off x="1072579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0000000-0008-0000-0E00-00002103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188461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3" name="【児童館】&#10;一人当たり面積最小値テキスト">
          <a:extLst>
            <a:ext uri="{FF2B5EF4-FFF2-40B4-BE49-F238E27FC236}">
              <a16:creationId xmlns:a16="http://schemas.microsoft.com/office/drawing/2014/main" id="{00000000-0008-0000-0E00-000023030000}"/>
            </a:ext>
          </a:extLst>
        </xdr:cNvPr>
        <xdr:cNvSpPr txBox="1"/>
      </xdr:nvSpPr>
      <xdr:spPr>
        <a:xfrm>
          <a:off x="188849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786475"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05" name="【児童館】&#10;一人当たり面積最大値テキスト">
          <a:extLst>
            <a:ext uri="{FF2B5EF4-FFF2-40B4-BE49-F238E27FC236}">
              <a16:creationId xmlns:a16="http://schemas.microsoft.com/office/drawing/2014/main" id="{00000000-0008-0000-0E00-000025030000}"/>
            </a:ext>
          </a:extLst>
        </xdr:cNvPr>
        <xdr:cNvSpPr txBox="1"/>
      </xdr:nvSpPr>
      <xdr:spPr>
        <a:xfrm>
          <a:off x="188849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786475" y="1338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95266</xdr:rowOff>
    </xdr:from>
    <xdr:ext cx="469744" cy="259045"/>
    <xdr:sp macro="" textlink="">
      <xdr:nvSpPr>
        <xdr:cNvPr id="807" name="【児童館】&#10;一人当たり面積平均値テキスト">
          <a:extLst>
            <a:ext uri="{FF2B5EF4-FFF2-40B4-BE49-F238E27FC236}">
              <a16:creationId xmlns:a16="http://schemas.microsoft.com/office/drawing/2014/main" id="{00000000-0008-0000-0E00-000027030000}"/>
            </a:ext>
          </a:extLst>
        </xdr:cNvPr>
        <xdr:cNvSpPr txBox="1"/>
      </xdr:nvSpPr>
      <xdr:spPr>
        <a:xfrm>
          <a:off x="18884900" y="1449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87960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18100675" y="14511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7325975"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657985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5833725" y="14549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166370</xdr:rowOff>
    </xdr:from>
    <xdr:to>
      <xdr:col>107</xdr:col>
      <xdr:colOff>101600</xdr:colOff>
      <xdr:row>86</xdr:row>
      <xdr:rowOff>96520</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17325975"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1657985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45720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6630650" y="1479042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2539</xdr:rowOff>
    </xdr:from>
    <xdr:to>
      <xdr:col>98</xdr:col>
      <xdr:colOff>38100</xdr:colOff>
      <xdr:row>86</xdr:row>
      <xdr:rowOff>104139</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15833725" y="147472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45720</xdr:rowOff>
    </xdr:from>
    <xdr:to>
      <xdr:col>102</xdr:col>
      <xdr:colOff>114300</xdr:colOff>
      <xdr:row>86</xdr:row>
      <xdr:rowOff>53339</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15865475" y="14790420"/>
          <a:ext cx="7651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823" name="n_1aveValue【児童館】&#10;一人当たり面積">
          <a:extLst>
            <a:ext uri="{FF2B5EF4-FFF2-40B4-BE49-F238E27FC236}">
              <a16:creationId xmlns:a16="http://schemas.microsoft.com/office/drawing/2014/main" id="{00000000-0008-0000-0E00-000037030000}"/>
            </a:ext>
          </a:extLst>
        </xdr:cNvPr>
        <xdr:cNvSpPr txBox="1"/>
      </xdr:nvSpPr>
      <xdr:spPr>
        <a:xfrm>
          <a:off x="1793247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824" name="n_2aveValue【児童館】&#10;一人当たり面積">
          <a:extLst>
            <a:ext uri="{FF2B5EF4-FFF2-40B4-BE49-F238E27FC236}">
              <a16:creationId xmlns:a16="http://schemas.microsoft.com/office/drawing/2014/main" id="{00000000-0008-0000-0E00-000038030000}"/>
            </a:ext>
          </a:extLst>
        </xdr:cNvPr>
        <xdr:cNvSpPr txBox="1"/>
      </xdr:nvSpPr>
      <xdr:spPr>
        <a:xfrm>
          <a:off x="1717047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25" name="n_3aveValue【児童館】&#10;一人当たり面積">
          <a:extLst>
            <a:ext uri="{FF2B5EF4-FFF2-40B4-BE49-F238E27FC236}">
              <a16:creationId xmlns:a16="http://schemas.microsoft.com/office/drawing/2014/main" id="{00000000-0008-0000-0E00-000039030000}"/>
            </a:ext>
          </a:extLst>
        </xdr:cNvPr>
        <xdr:cNvSpPr txBox="1"/>
      </xdr:nvSpPr>
      <xdr:spPr>
        <a:xfrm>
          <a:off x="16424352"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826" name="n_4aveValue【児童館】&#10;一人当たり面積">
          <a:extLst>
            <a:ext uri="{FF2B5EF4-FFF2-40B4-BE49-F238E27FC236}">
              <a16:creationId xmlns:a16="http://schemas.microsoft.com/office/drawing/2014/main" id="{00000000-0008-0000-0E00-00003A030000}"/>
            </a:ext>
          </a:extLst>
        </xdr:cNvPr>
        <xdr:cNvSpPr txBox="1"/>
      </xdr:nvSpPr>
      <xdr:spPr>
        <a:xfrm>
          <a:off x="156782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827" name="n_2mainValue【児童館】&#10;一人当たり面積">
          <a:extLst>
            <a:ext uri="{FF2B5EF4-FFF2-40B4-BE49-F238E27FC236}">
              <a16:creationId xmlns:a16="http://schemas.microsoft.com/office/drawing/2014/main" id="{00000000-0008-0000-0E00-00003B030000}"/>
            </a:ext>
          </a:extLst>
        </xdr:cNvPr>
        <xdr:cNvSpPr txBox="1"/>
      </xdr:nvSpPr>
      <xdr:spPr>
        <a:xfrm>
          <a:off x="1717047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828" name="n_3mainValue【児童館】&#10;一人当たり面積">
          <a:extLst>
            <a:ext uri="{FF2B5EF4-FFF2-40B4-BE49-F238E27FC236}">
              <a16:creationId xmlns:a16="http://schemas.microsoft.com/office/drawing/2014/main" id="{00000000-0008-0000-0E00-00003C030000}"/>
            </a:ext>
          </a:extLst>
        </xdr:cNvPr>
        <xdr:cNvSpPr txBox="1"/>
      </xdr:nvSpPr>
      <xdr:spPr>
        <a:xfrm>
          <a:off x="16424352"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95266</xdr:rowOff>
    </xdr:from>
    <xdr:ext cx="469744" cy="259045"/>
    <xdr:sp macro="" textlink="">
      <xdr:nvSpPr>
        <xdr:cNvPr id="829" name="n_4mainValue【児童館】&#10;一人当たり面積">
          <a:extLst>
            <a:ext uri="{FF2B5EF4-FFF2-40B4-BE49-F238E27FC236}">
              <a16:creationId xmlns:a16="http://schemas.microsoft.com/office/drawing/2014/main" id="{00000000-0008-0000-0E00-00003D030000}"/>
            </a:ext>
          </a:extLst>
        </xdr:cNvPr>
        <xdr:cNvSpPr txBox="1"/>
      </xdr:nvSpPr>
      <xdr:spPr>
        <a:xfrm>
          <a:off x="156782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00000000-0008-0000-0E00-00003E03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00000000-0008-0000-0E00-00003F03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00000000-0008-0000-0E00-00004003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01976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02427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1" name="【公民館】&#10;有形固定資産減価償却率グラフ枠">
          <a:extLst>
            <a:ext uri="{FF2B5EF4-FFF2-40B4-BE49-F238E27FC236}">
              <a16:creationId xmlns:a16="http://schemas.microsoft.com/office/drawing/2014/main" id="{00000000-0008-0000-0E00-00005303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flipV="1">
          <a:off x="13889989"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853" name="【公民館】&#10;有形固定資産減価償却率最小値テキスト">
          <a:extLst>
            <a:ext uri="{FF2B5EF4-FFF2-40B4-BE49-F238E27FC236}">
              <a16:creationId xmlns:a16="http://schemas.microsoft.com/office/drawing/2014/main" id="{00000000-0008-0000-0E00-000055030000}"/>
            </a:ext>
          </a:extLst>
        </xdr:cNvPr>
        <xdr:cNvSpPr txBox="1"/>
      </xdr:nvSpPr>
      <xdr:spPr>
        <a:xfrm>
          <a:off x="13928725"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3801725" y="1853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855" name="【公民館】&#10;有形固定資産減価償却率最大値テキスト">
          <a:extLst>
            <a:ext uri="{FF2B5EF4-FFF2-40B4-BE49-F238E27FC236}">
              <a16:creationId xmlns:a16="http://schemas.microsoft.com/office/drawing/2014/main" id="{00000000-0008-0000-0E00-000057030000}"/>
            </a:ext>
          </a:extLst>
        </xdr:cNvPr>
        <xdr:cNvSpPr txBox="1"/>
      </xdr:nvSpPr>
      <xdr:spPr>
        <a:xfrm>
          <a:off x="13928725"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3801725" y="17234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857" name="【公民館】&#10;有形固定資産減価償却率平均値テキスト">
          <a:extLst>
            <a:ext uri="{FF2B5EF4-FFF2-40B4-BE49-F238E27FC236}">
              <a16:creationId xmlns:a16="http://schemas.microsoft.com/office/drawing/2014/main" id="{00000000-0008-0000-0E00-000059030000}"/>
            </a:ext>
          </a:extLst>
        </xdr:cNvPr>
        <xdr:cNvSpPr txBox="1"/>
      </xdr:nvSpPr>
      <xdr:spPr>
        <a:xfrm>
          <a:off x="13928725"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858" name="フローチャート: 判断 857">
          <a:extLst>
            <a:ext uri="{FF2B5EF4-FFF2-40B4-BE49-F238E27FC236}">
              <a16:creationId xmlns:a16="http://schemas.microsoft.com/office/drawing/2014/main" id="{00000000-0008-0000-0E00-00005A030000}"/>
            </a:ext>
          </a:extLst>
        </xdr:cNvPr>
        <xdr:cNvSpPr/>
      </xdr:nvSpPr>
      <xdr:spPr>
        <a:xfrm>
          <a:off x="13839825" y="178401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59" name="フローチャート: 判断 858">
          <a:extLst>
            <a:ext uri="{FF2B5EF4-FFF2-40B4-BE49-F238E27FC236}">
              <a16:creationId xmlns:a16="http://schemas.microsoft.com/office/drawing/2014/main" id="{00000000-0008-0000-0E00-00005B030000}"/>
            </a:ext>
          </a:extLst>
        </xdr:cNvPr>
        <xdr:cNvSpPr/>
      </xdr:nvSpPr>
      <xdr:spPr>
        <a:xfrm>
          <a:off x="13115925"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860" name="フローチャート: 判断 859">
          <a:extLst>
            <a:ext uri="{FF2B5EF4-FFF2-40B4-BE49-F238E27FC236}">
              <a16:creationId xmlns:a16="http://schemas.microsoft.com/office/drawing/2014/main" id="{00000000-0008-0000-0E00-00005C030000}"/>
            </a:ext>
          </a:extLst>
        </xdr:cNvPr>
        <xdr:cNvSpPr/>
      </xdr:nvSpPr>
      <xdr:spPr>
        <a:xfrm>
          <a:off x="123698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861" name="フローチャート: 判断 860">
          <a:extLst>
            <a:ext uri="{FF2B5EF4-FFF2-40B4-BE49-F238E27FC236}">
              <a16:creationId xmlns:a16="http://schemas.microsoft.com/office/drawing/2014/main" id="{00000000-0008-0000-0E00-00005D030000}"/>
            </a:ext>
          </a:extLst>
        </xdr:cNvPr>
        <xdr:cNvSpPr/>
      </xdr:nvSpPr>
      <xdr:spPr>
        <a:xfrm>
          <a:off x="11623675" y="177601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2" name="フローチャート: 判断 861">
          <a:extLst>
            <a:ext uri="{FF2B5EF4-FFF2-40B4-BE49-F238E27FC236}">
              <a16:creationId xmlns:a16="http://schemas.microsoft.com/office/drawing/2014/main" id="{00000000-0008-0000-0E00-00005E030000}"/>
            </a:ext>
          </a:extLst>
        </xdr:cNvPr>
        <xdr:cNvSpPr/>
      </xdr:nvSpPr>
      <xdr:spPr>
        <a:xfrm>
          <a:off x="10848975"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E00-00006003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E00-00006203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39115</xdr:rowOff>
    </xdr:from>
    <xdr:to>
      <xdr:col>85</xdr:col>
      <xdr:colOff>177800</xdr:colOff>
      <xdr:row>100</xdr:row>
      <xdr:rowOff>140715</xdr:rowOff>
    </xdr:to>
    <xdr:sp macro="" textlink="">
      <xdr:nvSpPr>
        <xdr:cNvPr id="868" name="楕円 867">
          <a:extLst>
            <a:ext uri="{FF2B5EF4-FFF2-40B4-BE49-F238E27FC236}">
              <a16:creationId xmlns:a16="http://schemas.microsoft.com/office/drawing/2014/main" id="{00000000-0008-0000-0E00-000064030000}"/>
            </a:ext>
          </a:extLst>
        </xdr:cNvPr>
        <xdr:cNvSpPr/>
      </xdr:nvSpPr>
      <xdr:spPr>
        <a:xfrm>
          <a:off x="13839825" y="17184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163592</xdr:rowOff>
    </xdr:from>
    <xdr:ext cx="405111" cy="259045"/>
    <xdr:sp macro="" textlink="">
      <xdr:nvSpPr>
        <xdr:cNvPr id="869" name="【公民館】&#10;有形固定資産減価償却率該当値テキスト">
          <a:extLst>
            <a:ext uri="{FF2B5EF4-FFF2-40B4-BE49-F238E27FC236}">
              <a16:creationId xmlns:a16="http://schemas.microsoft.com/office/drawing/2014/main" id="{00000000-0008-0000-0E00-000065030000}"/>
            </a:ext>
          </a:extLst>
        </xdr:cNvPr>
        <xdr:cNvSpPr txBox="1"/>
      </xdr:nvSpPr>
      <xdr:spPr>
        <a:xfrm>
          <a:off x="13928725" y="171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48261</xdr:rowOff>
    </xdr:from>
    <xdr:to>
      <xdr:col>81</xdr:col>
      <xdr:colOff>101600</xdr:colOff>
      <xdr:row>100</xdr:row>
      <xdr:rowOff>149861</xdr:rowOff>
    </xdr:to>
    <xdr:sp macro="" textlink="">
      <xdr:nvSpPr>
        <xdr:cNvPr id="870" name="楕円 869">
          <a:extLst>
            <a:ext uri="{FF2B5EF4-FFF2-40B4-BE49-F238E27FC236}">
              <a16:creationId xmlns:a16="http://schemas.microsoft.com/office/drawing/2014/main" id="{00000000-0008-0000-0E00-000066030000}"/>
            </a:ext>
          </a:extLst>
        </xdr:cNvPr>
        <xdr:cNvSpPr/>
      </xdr:nvSpPr>
      <xdr:spPr>
        <a:xfrm>
          <a:off x="13115925"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89915</xdr:rowOff>
    </xdr:from>
    <xdr:to>
      <xdr:col>85</xdr:col>
      <xdr:colOff>127000</xdr:colOff>
      <xdr:row>100</xdr:row>
      <xdr:rowOff>99061</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flipV="1">
          <a:off x="13166725" y="17234915"/>
          <a:ext cx="7239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2539</xdr:rowOff>
    </xdr:from>
    <xdr:to>
      <xdr:col>76</xdr:col>
      <xdr:colOff>165100</xdr:colOff>
      <xdr:row>100</xdr:row>
      <xdr:rowOff>104139</xdr:rowOff>
    </xdr:to>
    <xdr:sp macro="" textlink="">
      <xdr:nvSpPr>
        <xdr:cNvPr id="872" name="楕円 871">
          <a:extLst>
            <a:ext uri="{FF2B5EF4-FFF2-40B4-BE49-F238E27FC236}">
              <a16:creationId xmlns:a16="http://schemas.microsoft.com/office/drawing/2014/main" id="{00000000-0008-0000-0E00-000068030000}"/>
            </a:ext>
          </a:extLst>
        </xdr:cNvPr>
        <xdr:cNvSpPr/>
      </xdr:nvSpPr>
      <xdr:spPr>
        <a:xfrm>
          <a:off x="123698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53339</xdr:rowOff>
    </xdr:from>
    <xdr:to>
      <xdr:col>81</xdr:col>
      <xdr:colOff>50800</xdr:colOff>
      <xdr:row>100</xdr:row>
      <xdr:rowOff>99061</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a:off x="12420600" y="17198339"/>
          <a:ext cx="74612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16256</xdr:rowOff>
    </xdr:from>
    <xdr:to>
      <xdr:col>72</xdr:col>
      <xdr:colOff>38100</xdr:colOff>
      <xdr:row>100</xdr:row>
      <xdr:rowOff>117856</xdr:rowOff>
    </xdr:to>
    <xdr:sp macro="" textlink="">
      <xdr:nvSpPr>
        <xdr:cNvPr id="874" name="楕円 873">
          <a:extLst>
            <a:ext uri="{FF2B5EF4-FFF2-40B4-BE49-F238E27FC236}">
              <a16:creationId xmlns:a16="http://schemas.microsoft.com/office/drawing/2014/main" id="{00000000-0008-0000-0E00-00006A030000}"/>
            </a:ext>
          </a:extLst>
        </xdr:cNvPr>
        <xdr:cNvSpPr/>
      </xdr:nvSpPr>
      <xdr:spPr>
        <a:xfrm>
          <a:off x="11623675" y="171612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53339</xdr:rowOff>
    </xdr:from>
    <xdr:to>
      <xdr:col>76</xdr:col>
      <xdr:colOff>114300</xdr:colOff>
      <xdr:row>100</xdr:row>
      <xdr:rowOff>67056</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flipV="1">
          <a:off x="11655425" y="17198339"/>
          <a:ext cx="765175"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254</xdr:rowOff>
    </xdr:from>
    <xdr:to>
      <xdr:col>67</xdr:col>
      <xdr:colOff>101600</xdr:colOff>
      <xdr:row>102</xdr:row>
      <xdr:rowOff>101854</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0848975"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67056</xdr:rowOff>
    </xdr:from>
    <xdr:to>
      <xdr:col>71</xdr:col>
      <xdr:colOff>177800</xdr:colOff>
      <xdr:row>102</xdr:row>
      <xdr:rowOff>51054</xdr:rowOff>
    </xdr:to>
    <xdr:cxnSp macro="">
      <xdr:nvCxnSpPr>
        <xdr:cNvPr id="877" name="直線コネクタ 876">
          <a:extLst>
            <a:ext uri="{FF2B5EF4-FFF2-40B4-BE49-F238E27FC236}">
              <a16:creationId xmlns:a16="http://schemas.microsoft.com/office/drawing/2014/main" id="{00000000-0008-0000-0E00-00006D030000}"/>
            </a:ext>
          </a:extLst>
        </xdr:cNvPr>
        <xdr:cNvCxnSpPr/>
      </xdr:nvCxnSpPr>
      <xdr:spPr>
        <a:xfrm flipV="1">
          <a:off x="10899775" y="17212056"/>
          <a:ext cx="75565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78" name="n_1aveValue【公民館】&#10;有形固定資産減価償却率">
          <a:extLst>
            <a:ext uri="{FF2B5EF4-FFF2-40B4-BE49-F238E27FC236}">
              <a16:creationId xmlns:a16="http://schemas.microsoft.com/office/drawing/2014/main" id="{00000000-0008-0000-0E00-00006E030000}"/>
            </a:ext>
          </a:extLst>
        </xdr:cNvPr>
        <xdr:cNvSpPr txBox="1"/>
      </xdr:nvSpPr>
      <xdr:spPr>
        <a:xfrm>
          <a:off x="12980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879" name="n_2aveValue【公民館】&#10;有形固定資産減価償却率">
          <a:extLst>
            <a:ext uri="{FF2B5EF4-FFF2-40B4-BE49-F238E27FC236}">
              <a16:creationId xmlns:a16="http://schemas.microsoft.com/office/drawing/2014/main" id="{00000000-0008-0000-0E00-00006F030000}"/>
            </a:ext>
          </a:extLst>
        </xdr:cNvPr>
        <xdr:cNvSpPr txBox="1"/>
      </xdr:nvSpPr>
      <xdr:spPr>
        <a:xfrm>
          <a:off x="12246619"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880" name="n_3aveValue【公民館】&#10;有形固定資産減価償却率">
          <a:extLst>
            <a:ext uri="{FF2B5EF4-FFF2-40B4-BE49-F238E27FC236}">
              <a16:creationId xmlns:a16="http://schemas.microsoft.com/office/drawing/2014/main" id="{00000000-0008-0000-0E00-000070030000}"/>
            </a:ext>
          </a:extLst>
        </xdr:cNvPr>
        <xdr:cNvSpPr txBox="1"/>
      </xdr:nvSpPr>
      <xdr:spPr>
        <a:xfrm>
          <a:off x="1150049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1" name="n_4aveValue【公民館】&#10;有形固定資産減価償却率">
          <a:extLst>
            <a:ext uri="{FF2B5EF4-FFF2-40B4-BE49-F238E27FC236}">
              <a16:creationId xmlns:a16="http://schemas.microsoft.com/office/drawing/2014/main" id="{00000000-0008-0000-0E00-000071030000}"/>
            </a:ext>
          </a:extLst>
        </xdr:cNvPr>
        <xdr:cNvSpPr txBox="1"/>
      </xdr:nvSpPr>
      <xdr:spPr>
        <a:xfrm>
          <a:off x="1072579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166388</xdr:rowOff>
    </xdr:from>
    <xdr:ext cx="405111" cy="259045"/>
    <xdr:sp macro="" textlink="">
      <xdr:nvSpPr>
        <xdr:cNvPr id="882" name="n_1mainValue【公民館】&#10;有形固定資産減価償却率">
          <a:extLst>
            <a:ext uri="{FF2B5EF4-FFF2-40B4-BE49-F238E27FC236}">
              <a16:creationId xmlns:a16="http://schemas.microsoft.com/office/drawing/2014/main" id="{00000000-0008-0000-0E00-000072030000}"/>
            </a:ext>
          </a:extLst>
        </xdr:cNvPr>
        <xdr:cNvSpPr txBox="1"/>
      </xdr:nvSpPr>
      <xdr:spPr>
        <a:xfrm>
          <a:off x="129800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120666</xdr:rowOff>
    </xdr:from>
    <xdr:ext cx="405111" cy="259045"/>
    <xdr:sp macro="" textlink="">
      <xdr:nvSpPr>
        <xdr:cNvPr id="883" name="n_2mainValue【公民館】&#10;有形固定資産減価償却率">
          <a:extLst>
            <a:ext uri="{FF2B5EF4-FFF2-40B4-BE49-F238E27FC236}">
              <a16:creationId xmlns:a16="http://schemas.microsoft.com/office/drawing/2014/main" id="{00000000-0008-0000-0E00-000073030000}"/>
            </a:ext>
          </a:extLst>
        </xdr:cNvPr>
        <xdr:cNvSpPr txBox="1"/>
      </xdr:nvSpPr>
      <xdr:spPr>
        <a:xfrm>
          <a:off x="12246619"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134383</xdr:rowOff>
    </xdr:from>
    <xdr:ext cx="405111" cy="259045"/>
    <xdr:sp macro="" textlink="">
      <xdr:nvSpPr>
        <xdr:cNvPr id="884" name="n_3mainValue【公民館】&#10;有形固定資産減価償却率">
          <a:extLst>
            <a:ext uri="{FF2B5EF4-FFF2-40B4-BE49-F238E27FC236}">
              <a16:creationId xmlns:a16="http://schemas.microsoft.com/office/drawing/2014/main" id="{00000000-0008-0000-0E00-000074030000}"/>
            </a:ext>
          </a:extLst>
        </xdr:cNvPr>
        <xdr:cNvSpPr txBox="1"/>
      </xdr:nvSpPr>
      <xdr:spPr>
        <a:xfrm>
          <a:off x="11500494" y="1693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118381</xdr:rowOff>
    </xdr:from>
    <xdr:ext cx="405111" cy="259045"/>
    <xdr:sp macro="" textlink="">
      <xdr:nvSpPr>
        <xdr:cNvPr id="885" name="n_4mainValue【公民館】&#10;有形固定資産減価償却率">
          <a:extLst>
            <a:ext uri="{FF2B5EF4-FFF2-40B4-BE49-F238E27FC236}">
              <a16:creationId xmlns:a16="http://schemas.microsoft.com/office/drawing/2014/main" id="{00000000-0008-0000-0E00-000075030000}"/>
            </a:ext>
          </a:extLst>
        </xdr:cNvPr>
        <xdr:cNvSpPr txBox="1"/>
      </xdr:nvSpPr>
      <xdr:spPr>
        <a:xfrm>
          <a:off x="10725794" y="172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E00-000076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E00-000077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E00-000078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E00-000079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E00-00007A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E00-00007B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E00-00007C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E00-00007E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E00-00007F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a:extLst>
            <a:ext uri="{FF2B5EF4-FFF2-40B4-BE49-F238E27FC236}">
              <a16:creationId xmlns:a16="http://schemas.microsoft.com/office/drawing/2014/main" id="{00000000-0008-0000-0E00-00008003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a:extLst>
            <a:ext uri="{FF2B5EF4-FFF2-40B4-BE49-F238E27FC236}">
              <a16:creationId xmlns:a16="http://schemas.microsoft.com/office/drawing/2014/main" id="{00000000-0008-0000-0E00-00008103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a:extLst>
            <a:ext uri="{FF2B5EF4-FFF2-40B4-BE49-F238E27FC236}">
              <a16:creationId xmlns:a16="http://schemas.microsoft.com/office/drawing/2014/main" id="{00000000-0008-0000-0E00-00008203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a:extLst>
            <a:ext uri="{FF2B5EF4-FFF2-40B4-BE49-F238E27FC236}">
              <a16:creationId xmlns:a16="http://schemas.microsoft.com/office/drawing/2014/main" id="{00000000-0008-0000-0E00-00008303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a:extLst>
            <a:ext uri="{FF2B5EF4-FFF2-40B4-BE49-F238E27FC236}">
              <a16:creationId xmlns:a16="http://schemas.microsoft.com/office/drawing/2014/main" id="{00000000-0008-0000-0E00-00008403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公民館】&#10;一人当たり面積グラフ枠">
          <a:extLst>
            <a:ext uri="{FF2B5EF4-FFF2-40B4-BE49-F238E27FC236}">
              <a16:creationId xmlns:a16="http://schemas.microsoft.com/office/drawing/2014/main" id="{00000000-0008-0000-0E00-00008E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flipV="1">
          <a:off x="188461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912" name="【公民館】&#10;一人当たり面積最小値テキスト">
          <a:extLst>
            <a:ext uri="{FF2B5EF4-FFF2-40B4-BE49-F238E27FC236}">
              <a16:creationId xmlns:a16="http://schemas.microsoft.com/office/drawing/2014/main" id="{00000000-0008-0000-0E00-000090030000}"/>
            </a:ext>
          </a:extLst>
        </xdr:cNvPr>
        <xdr:cNvSpPr txBox="1"/>
      </xdr:nvSpPr>
      <xdr:spPr>
        <a:xfrm>
          <a:off x="188849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786475" y="185993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914" name="【公民館】&#10;一人当たり面積最大値テキスト">
          <a:extLst>
            <a:ext uri="{FF2B5EF4-FFF2-40B4-BE49-F238E27FC236}">
              <a16:creationId xmlns:a16="http://schemas.microsoft.com/office/drawing/2014/main" id="{00000000-0008-0000-0E00-000092030000}"/>
            </a:ext>
          </a:extLst>
        </xdr:cNvPr>
        <xdr:cNvSpPr txBox="1"/>
      </xdr:nvSpPr>
      <xdr:spPr>
        <a:xfrm>
          <a:off x="188849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786475" y="170023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16" name="【公民館】&#10;一人当たり面積平均値テキスト">
          <a:extLst>
            <a:ext uri="{FF2B5EF4-FFF2-40B4-BE49-F238E27FC236}">
              <a16:creationId xmlns:a16="http://schemas.microsoft.com/office/drawing/2014/main" id="{00000000-0008-0000-0E00-000094030000}"/>
            </a:ext>
          </a:extLst>
        </xdr:cNvPr>
        <xdr:cNvSpPr txBox="1"/>
      </xdr:nvSpPr>
      <xdr:spPr>
        <a:xfrm>
          <a:off x="188849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17" name="フローチャート: 判断 916">
          <a:extLst>
            <a:ext uri="{FF2B5EF4-FFF2-40B4-BE49-F238E27FC236}">
              <a16:creationId xmlns:a16="http://schemas.microsoft.com/office/drawing/2014/main" id="{00000000-0008-0000-0E00-000095030000}"/>
            </a:ext>
          </a:extLst>
        </xdr:cNvPr>
        <xdr:cNvSpPr/>
      </xdr:nvSpPr>
      <xdr:spPr>
        <a:xfrm>
          <a:off x="187960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918" name="フローチャート: 判断 917">
          <a:extLst>
            <a:ext uri="{FF2B5EF4-FFF2-40B4-BE49-F238E27FC236}">
              <a16:creationId xmlns:a16="http://schemas.microsoft.com/office/drawing/2014/main" id="{00000000-0008-0000-0E00-000096030000}"/>
            </a:ext>
          </a:extLst>
        </xdr:cNvPr>
        <xdr:cNvSpPr/>
      </xdr:nvSpPr>
      <xdr:spPr>
        <a:xfrm>
          <a:off x="18100675" y="180750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919" name="フローチャート: 判断 918">
          <a:extLst>
            <a:ext uri="{FF2B5EF4-FFF2-40B4-BE49-F238E27FC236}">
              <a16:creationId xmlns:a16="http://schemas.microsoft.com/office/drawing/2014/main" id="{00000000-0008-0000-0E00-000097030000}"/>
            </a:ext>
          </a:extLst>
        </xdr:cNvPr>
        <xdr:cNvSpPr/>
      </xdr:nvSpPr>
      <xdr:spPr>
        <a:xfrm>
          <a:off x="17325975"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920" name="フローチャート: 判断 919">
          <a:extLst>
            <a:ext uri="{FF2B5EF4-FFF2-40B4-BE49-F238E27FC236}">
              <a16:creationId xmlns:a16="http://schemas.microsoft.com/office/drawing/2014/main" id="{00000000-0008-0000-0E00-000098030000}"/>
            </a:ext>
          </a:extLst>
        </xdr:cNvPr>
        <xdr:cNvSpPr/>
      </xdr:nvSpPr>
      <xdr:spPr>
        <a:xfrm>
          <a:off x="1657985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15833725" y="179802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E00-00009B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E00-00009C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E00-00009D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927" name="楕円 926">
          <a:extLst>
            <a:ext uri="{FF2B5EF4-FFF2-40B4-BE49-F238E27FC236}">
              <a16:creationId xmlns:a16="http://schemas.microsoft.com/office/drawing/2014/main" id="{00000000-0008-0000-0E00-00009F030000}"/>
            </a:ext>
          </a:extLst>
        </xdr:cNvPr>
        <xdr:cNvSpPr/>
      </xdr:nvSpPr>
      <xdr:spPr>
        <a:xfrm>
          <a:off x="187960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928" name="【公民館】&#10;一人当たり面積該当値テキスト">
          <a:extLst>
            <a:ext uri="{FF2B5EF4-FFF2-40B4-BE49-F238E27FC236}">
              <a16:creationId xmlns:a16="http://schemas.microsoft.com/office/drawing/2014/main" id="{00000000-0008-0000-0E00-0000A0030000}"/>
            </a:ext>
          </a:extLst>
        </xdr:cNvPr>
        <xdr:cNvSpPr txBox="1"/>
      </xdr:nvSpPr>
      <xdr:spPr>
        <a:xfrm>
          <a:off x="188849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929" name="楕円 928">
          <a:extLst>
            <a:ext uri="{FF2B5EF4-FFF2-40B4-BE49-F238E27FC236}">
              <a16:creationId xmlns:a16="http://schemas.microsoft.com/office/drawing/2014/main" id="{00000000-0008-0000-0E00-0000A1030000}"/>
            </a:ext>
          </a:extLst>
        </xdr:cNvPr>
        <xdr:cNvSpPr/>
      </xdr:nvSpPr>
      <xdr:spPr>
        <a:xfrm>
          <a:off x="18100675" y="182088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85998</xdr:rowOff>
    </xdr:to>
    <xdr:cxnSp macro="">
      <xdr:nvCxnSpPr>
        <xdr:cNvPr id="930" name="直線コネクタ 929">
          <a:extLst>
            <a:ext uri="{FF2B5EF4-FFF2-40B4-BE49-F238E27FC236}">
              <a16:creationId xmlns:a16="http://schemas.microsoft.com/office/drawing/2014/main" id="{00000000-0008-0000-0E00-0000A2030000}"/>
            </a:ext>
          </a:extLst>
        </xdr:cNvPr>
        <xdr:cNvCxnSpPr/>
      </xdr:nvCxnSpPr>
      <xdr:spPr>
        <a:xfrm flipV="1">
          <a:off x="18132425" y="18233571"/>
          <a:ext cx="714375"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931" name="楕円 930">
          <a:extLst>
            <a:ext uri="{FF2B5EF4-FFF2-40B4-BE49-F238E27FC236}">
              <a16:creationId xmlns:a16="http://schemas.microsoft.com/office/drawing/2014/main" id="{00000000-0008-0000-0E00-0000A3030000}"/>
            </a:ext>
          </a:extLst>
        </xdr:cNvPr>
        <xdr:cNvSpPr/>
      </xdr:nvSpPr>
      <xdr:spPr>
        <a:xfrm>
          <a:off x="17325975"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85998</xdr:rowOff>
    </xdr:to>
    <xdr:cxnSp macro="">
      <xdr:nvCxnSpPr>
        <xdr:cNvPr id="932" name="直線コネクタ 931">
          <a:extLst>
            <a:ext uri="{FF2B5EF4-FFF2-40B4-BE49-F238E27FC236}">
              <a16:creationId xmlns:a16="http://schemas.microsoft.com/office/drawing/2014/main" id="{00000000-0008-0000-0E00-0000A4030000}"/>
            </a:ext>
          </a:extLst>
        </xdr:cNvPr>
        <xdr:cNvCxnSpPr/>
      </xdr:nvCxnSpPr>
      <xdr:spPr>
        <a:xfrm>
          <a:off x="17376775" y="18249900"/>
          <a:ext cx="7556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1657985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112123</xdr:rowOff>
    </xdr:to>
    <xdr:cxnSp macro="">
      <xdr:nvCxnSpPr>
        <xdr:cNvPr id="934" name="直線コネクタ 933">
          <a:extLst>
            <a:ext uri="{FF2B5EF4-FFF2-40B4-BE49-F238E27FC236}">
              <a16:creationId xmlns:a16="http://schemas.microsoft.com/office/drawing/2014/main" id="{00000000-0008-0000-0E00-0000A6030000}"/>
            </a:ext>
          </a:extLst>
        </xdr:cNvPr>
        <xdr:cNvCxnSpPr/>
      </xdr:nvCxnSpPr>
      <xdr:spPr>
        <a:xfrm flipV="1">
          <a:off x="16630650" y="18249900"/>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15833725" y="183395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112123</xdr:rowOff>
    </xdr:from>
    <xdr:to>
      <xdr:col>102</xdr:col>
      <xdr:colOff>114300</xdr:colOff>
      <xdr:row>107</xdr:row>
      <xdr:rowOff>45176</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flipV="1">
          <a:off x="15865475" y="18285823"/>
          <a:ext cx="765175"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937" name="n_1aveValue【公民館】&#10;一人当たり面積">
          <a:extLst>
            <a:ext uri="{FF2B5EF4-FFF2-40B4-BE49-F238E27FC236}">
              <a16:creationId xmlns:a16="http://schemas.microsoft.com/office/drawing/2014/main" id="{00000000-0008-0000-0E00-0000A9030000}"/>
            </a:ext>
          </a:extLst>
        </xdr:cNvPr>
        <xdr:cNvSpPr txBox="1"/>
      </xdr:nvSpPr>
      <xdr:spPr>
        <a:xfrm>
          <a:off x="1793247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938" name="n_2aveValue【公民館】&#10;一人当たり面積">
          <a:extLst>
            <a:ext uri="{FF2B5EF4-FFF2-40B4-BE49-F238E27FC236}">
              <a16:creationId xmlns:a16="http://schemas.microsoft.com/office/drawing/2014/main" id="{00000000-0008-0000-0E00-0000AA030000}"/>
            </a:ext>
          </a:extLst>
        </xdr:cNvPr>
        <xdr:cNvSpPr txBox="1"/>
      </xdr:nvSpPr>
      <xdr:spPr>
        <a:xfrm>
          <a:off x="1717047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939" name="n_3aveValue【公民館】&#10;一人当たり面積">
          <a:extLst>
            <a:ext uri="{FF2B5EF4-FFF2-40B4-BE49-F238E27FC236}">
              <a16:creationId xmlns:a16="http://schemas.microsoft.com/office/drawing/2014/main" id="{00000000-0008-0000-0E00-0000AB030000}"/>
            </a:ext>
          </a:extLst>
        </xdr:cNvPr>
        <xdr:cNvSpPr txBox="1"/>
      </xdr:nvSpPr>
      <xdr:spPr>
        <a:xfrm>
          <a:off x="16424352"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940" name="n_4aveValue【公民館】&#10;一人当たり面積">
          <a:extLst>
            <a:ext uri="{FF2B5EF4-FFF2-40B4-BE49-F238E27FC236}">
              <a16:creationId xmlns:a16="http://schemas.microsoft.com/office/drawing/2014/main" id="{00000000-0008-0000-0E00-0000AC030000}"/>
            </a:ext>
          </a:extLst>
        </xdr:cNvPr>
        <xdr:cNvSpPr txBox="1"/>
      </xdr:nvSpPr>
      <xdr:spPr>
        <a:xfrm>
          <a:off x="156782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127925</xdr:rowOff>
    </xdr:from>
    <xdr:ext cx="469744" cy="259045"/>
    <xdr:sp macro="" textlink="">
      <xdr:nvSpPr>
        <xdr:cNvPr id="941" name="n_1mainValue【公民館】&#10;一人当たり面積">
          <a:extLst>
            <a:ext uri="{FF2B5EF4-FFF2-40B4-BE49-F238E27FC236}">
              <a16:creationId xmlns:a16="http://schemas.microsoft.com/office/drawing/2014/main" id="{00000000-0008-0000-0E00-0000AD030000}"/>
            </a:ext>
          </a:extLst>
        </xdr:cNvPr>
        <xdr:cNvSpPr txBox="1"/>
      </xdr:nvSpPr>
      <xdr:spPr>
        <a:xfrm>
          <a:off x="1793247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942" name="n_2mainValue【公民館】&#10;一人当たり面積">
          <a:extLst>
            <a:ext uri="{FF2B5EF4-FFF2-40B4-BE49-F238E27FC236}">
              <a16:creationId xmlns:a16="http://schemas.microsoft.com/office/drawing/2014/main" id="{00000000-0008-0000-0E00-0000AE030000}"/>
            </a:ext>
          </a:extLst>
        </xdr:cNvPr>
        <xdr:cNvSpPr txBox="1"/>
      </xdr:nvSpPr>
      <xdr:spPr>
        <a:xfrm>
          <a:off x="1717047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43" name="n_3mainValue【公民館】&#10;一人当たり面積">
          <a:extLst>
            <a:ext uri="{FF2B5EF4-FFF2-40B4-BE49-F238E27FC236}">
              <a16:creationId xmlns:a16="http://schemas.microsoft.com/office/drawing/2014/main" id="{00000000-0008-0000-0E00-0000AF030000}"/>
            </a:ext>
          </a:extLst>
        </xdr:cNvPr>
        <xdr:cNvSpPr txBox="1"/>
      </xdr:nvSpPr>
      <xdr:spPr>
        <a:xfrm>
          <a:off x="16424352"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87103</xdr:rowOff>
    </xdr:from>
    <xdr:ext cx="469744" cy="259045"/>
    <xdr:sp macro="" textlink="">
      <xdr:nvSpPr>
        <xdr:cNvPr id="944" name="n_4mainValue【公民館】&#10;一人当たり面積">
          <a:extLst>
            <a:ext uri="{FF2B5EF4-FFF2-40B4-BE49-F238E27FC236}">
              <a16:creationId xmlns:a16="http://schemas.microsoft.com/office/drawing/2014/main" id="{00000000-0008-0000-0E00-0000B0030000}"/>
            </a:ext>
          </a:extLst>
        </xdr:cNvPr>
        <xdr:cNvSpPr txBox="1"/>
      </xdr:nvSpPr>
      <xdr:spPr>
        <a:xfrm>
          <a:off x="156782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E00-0000B1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E00-0000B2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E00-0000B3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類似団体と比較して有形固定資産原価償却率が低くなっている施設は、道路（△</a:t>
          </a:r>
          <a:r>
            <a:rPr kumimoji="1" lang="en-US" altLang="ja-JP" sz="1100">
              <a:solidFill>
                <a:schemeClr val="dk1"/>
              </a:solidFill>
              <a:effectLst/>
              <a:latin typeface="+mn-lt"/>
              <a:ea typeface="+mn-ea"/>
              <a:cs typeface="+mn-cs"/>
            </a:rPr>
            <a:t>13.8P</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16.3P</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28.7P</a:t>
          </a:r>
          <a:r>
            <a:rPr kumimoji="1" lang="ja-JP" altLang="ja-JP" sz="1100">
              <a:solidFill>
                <a:schemeClr val="dk1"/>
              </a:solidFill>
              <a:effectLst/>
              <a:latin typeface="+mn-lt"/>
              <a:ea typeface="+mn-ea"/>
              <a:cs typeface="+mn-cs"/>
            </a:rPr>
            <a:t>）、である。公民館は、平成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年度に新庄公民館、平成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年度に余田公民館、令和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年度に伊陸公民館（伊陸小学校と合築）を建替えており、学校施設については、平成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策定した「新たな柳井市立小中学校整備計画書」に基づき、適正規模、適正配置を目指し整備を進めているため有形固定資産減価償却率が低くなっている。また、学校施設は、「柳井市学校施設長寿命化計画」を策定して、長期的な視点をもって施設の更新や改修、予備保全を行っていく方針としている。</a:t>
          </a:r>
          <a:endParaRPr lang="ja-JP" altLang="ja-JP" sz="1400">
            <a:effectLst/>
          </a:endParaRPr>
        </a:p>
        <a:p>
          <a:r>
            <a:rPr kumimoji="1" lang="ja-JP" altLang="ja-JP" sz="1100">
              <a:solidFill>
                <a:schemeClr val="dk1"/>
              </a:solidFill>
              <a:effectLst/>
              <a:latin typeface="+mn-lt"/>
              <a:ea typeface="+mn-ea"/>
              <a:cs typeface="+mn-cs"/>
            </a:rPr>
            <a:t>　児童館は、平成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年度末に廃止した。</a:t>
          </a:r>
          <a:endParaRPr lang="ja-JP" altLang="ja-JP" sz="1400">
            <a:effectLst/>
          </a:endParaRPr>
        </a:p>
        <a:p>
          <a:r>
            <a:rPr kumimoji="1" lang="ja-JP" altLang="ja-JP" sz="1100">
              <a:solidFill>
                <a:schemeClr val="dk1"/>
              </a:solidFill>
              <a:effectLst/>
              <a:latin typeface="+mn-lt"/>
              <a:ea typeface="+mn-ea"/>
              <a:cs typeface="+mn-cs"/>
            </a:rPr>
            <a:t>　なお、有形固定資産減価償却率の令和元年度との比較では、特に大きな増減は見られなかった。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31,087
30,891
140.05
21,406,999
20,984,698
229,266
9,836,528
17,123,330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662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39490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39878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3889375" y="70599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39878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3889375" y="58163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39878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8989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203575" y="63713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428875"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68275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936625" y="61381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148844</xdr:rowOff>
    </xdr:from>
    <xdr:to>
      <xdr:col>24</xdr:col>
      <xdr:colOff>114300</xdr:colOff>
      <xdr:row>35</xdr:row>
      <xdr:rowOff>78994</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8989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271</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3987800" y="58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103124</xdr:rowOff>
    </xdr:from>
    <xdr:to>
      <xdr:col>20</xdr:col>
      <xdr:colOff>38100</xdr:colOff>
      <xdr:row>35</xdr:row>
      <xdr:rowOff>33274</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203575" y="59324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153924</xdr:rowOff>
    </xdr:from>
    <xdr:to>
      <xdr:col>24</xdr:col>
      <xdr:colOff>63500</xdr:colOff>
      <xdr:row>35</xdr:row>
      <xdr:rowOff>28194</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235325" y="5983224"/>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57404</xdr:rowOff>
    </xdr:from>
    <xdr:to>
      <xdr:col>15</xdr:col>
      <xdr:colOff>101600</xdr:colOff>
      <xdr:row>34</xdr:row>
      <xdr:rowOff>159004</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428875"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108204</xdr:rowOff>
    </xdr:from>
    <xdr:to>
      <xdr:col>19</xdr:col>
      <xdr:colOff>177800</xdr:colOff>
      <xdr:row>34</xdr:row>
      <xdr:rowOff>153924</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479675" y="5937504"/>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11684</xdr:rowOff>
    </xdr:from>
    <xdr:to>
      <xdr:col>10</xdr:col>
      <xdr:colOff>165100</xdr:colOff>
      <xdr:row>34</xdr:row>
      <xdr:rowOff>113284</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682750" y="58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62484</xdr:rowOff>
    </xdr:from>
    <xdr:to>
      <xdr:col>15</xdr:col>
      <xdr:colOff>50800</xdr:colOff>
      <xdr:row>34</xdr:row>
      <xdr:rowOff>108204</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1733550" y="5891784"/>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137414</xdr:rowOff>
    </xdr:from>
    <xdr:to>
      <xdr:col>6</xdr:col>
      <xdr:colOff>38100</xdr:colOff>
      <xdr:row>34</xdr:row>
      <xdr:rowOff>67564</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936625" y="57952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16764</xdr:rowOff>
    </xdr:from>
    <xdr:to>
      <xdr:col>10</xdr:col>
      <xdr:colOff>114300</xdr:colOff>
      <xdr:row>34</xdr:row>
      <xdr:rowOff>62484</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968375" y="5846064"/>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120413</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06769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145559</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30569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115841</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559569"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8134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49801</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067694"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4081</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30569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129811</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559569" y="56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84091</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813444"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8905240"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8943975"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8845550" y="6997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8943975"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8845550" y="570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8943975"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883650" y="6591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15975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413625" y="6565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638925"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58928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883650" y="6502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8943975"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15975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50800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210550" y="6553200"/>
          <a:ext cx="6953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413625" y="6527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63500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445375" y="6565900"/>
          <a:ext cx="7651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638925"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63500</xdr:rowOff>
    </xdr:from>
    <xdr:to>
      <xdr:col>45</xdr:col>
      <xdr:colOff>177800</xdr:colOff>
      <xdr:row>38</xdr:row>
      <xdr:rowOff>76200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6689725" y="6578600"/>
          <a:ext cx="7556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58928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5943600" y="65913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7991552"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72581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6483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5737302"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7991552"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130827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72581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6483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5737302"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662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208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208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39490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39878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3889375" y="1097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39878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3889375" y="94846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39878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8989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203575" y="101081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428875"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68275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936625" y="100144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45212</xdr:rowOff>
    </xdr:from>
    <xdr:to>
      <xdr:col>24</xdr:col>
      <xdr:colOff>114300</xdr:colOff>
      <xdr:row>63</xdr:row>
      <xdr:rowOff>146812</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38989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131589</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3987800" y="1076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166370</xdr:rowOff>
    </xdr:from>
    <xdr:to>
      <xdr:col>20</xdr:col>
      <xdr:colOff>38100</xdr:colOff>
      <xdr:row>63</xdr:row>
      <xdr:rowOff>96520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203575" y="10796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96012</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235325" y="10847070"/>
          <a:ext cx="714375"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116078</xdr:rowOff>
    </xdr:from>
    <xdr:to>
      <xdr:col>15</xdr:col>
      <xdr:colOff>101600</xdr:colOff>
      <xdr:row>63</xdr:row>
      <xdr:rowOff>46228</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428875"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166878</xdr:rowOff>
    </xdr:from>
    <xdr:to>
      <xdr:col>19</xdr:col>
      <xdr:colOff>177800</xdr:colOff>
      <xdr:row>63</xdr:row>
      <xdr:rowOff>45720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479675" y="10796778"/>
          <a:ext cx="7556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68072</xdr:rowOff>
    </xdr:from>
    <xdr:to>
      <xdr:col>10</xdr:col>
      <xdr:colOff>165100</xdr:colOff>
      <xdr:row>62</xdr:row>
      <xdr:rowOff>169672</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68275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118872</xdr:rowOff>
    </xdr:from>
    <xdr:to>
      <xdr:col>15</xdr:col>
      <xdr:colOff>50800</xdr:colOff>
      <xdr:row>62</xdr:row>
      <xdr:rowOff>166878</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1733550" y="10748772"/>
          <a:ext cx="746125"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17780</xdr:rowOff>
    </xdr:from>
    <xdr:to>
      <xdr:col>6</xdr:col>
      <xdr:colOff>38100</xdr:colOff>
      <xdr:row>62</xdr:row>
      <xdr:rowOff>119380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936625" y="106476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68580</xdr:rowOff>
    </xdr:from>
    <xdr:to>
      <xdr:col>10</xdr:col>
      <xdr:colOff>114300</xdr:colOff>
      <xdr:row>62</xdr:row>
      <xdr:rowOff>118872</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968375" y="10698480"/>
          <a:ext cx="765175"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194" name="n_1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06769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95" name="n_2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30569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96" name="n_3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559569"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97" name="n_4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8134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87647</xdr:rowOff>
    </xdr:from>
    <xdr:ext cx="405111" cy="259045"/>
    <xdr:sp macro="" textlink="">
      <xdr:nvSpPr>
        <xdr:cNvPr id="198" name="n_1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06769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37355</xdr:rowOff>
    </xdr:from>
    <xdr:ext cx="405111" cy="259045"/>
    <xdr:sp macro="" textlink="">
      <xdr:nvSpPr>
        <xdr:cNvPr id="199" name="n_2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305694" y="1083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160799</xdr:rowOff>
    </xdr:from>
    <xdr:ext cx="405111" cy="259045"/>
    <xdr:sp macro="" textlink="">
      <xdr:nvSpPr>
        <xdr:cNvPr id="200" name="n_3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559569" y="1079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110507</xdr:rowOff>
    </xdr:from>
    <xdr:ext cx="405111" cy="259045"/>
    <xdr:sp macro="" textlink="">
      <xdr:nvSpPr>
        <xdr:cNvPr id="201" name="n_4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8134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5632450" y="111442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2224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632450" y="1085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2224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632450" y="105727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2224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632450" y="100012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2224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632450" y="971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2224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632450" y="94297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2224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F00-0000E4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8905240"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F00-0000E6000000}"/>
            </a:ext>
          </a:extLst>
        </xdr:cNvPr>
        <xdr:cNvSpPr txBox="1"/>
      </xdr:nvSpPr>
      <xdr:spPr>
        <a:xfrm>
          <a:off x="8943975"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8845550" y="110499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a:extLst>
            <a:ext uri="{FF2B5EF4-FFF2-40B4-BE49-F238E27FC236}">
              <a16:creationId xmlns:a16="http://schemas.microsoft.com/office/drawing/2014/main" id="{00000000-0008-0000-0F00-0000E8000000}"/>
            </a:ext>
          </a:extLst>
        </xdr:cNvPr>
        <xdr:cNvSpPr txBox="1"/>
      </xdr:nvSpPr>
      <xdr:spPr>
        <a:xfrm>
          <a:off x="8943975"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8845550" y="96283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56373</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F00-0000EA000000}"/>
            </a:ext>
          </a:extLst>
        </xdr:cNvPr>
        <xdr:cNvSpPr txBox="1"/>
      </xdr:nvSpPr>
      <xdr:spPr>
        <a:xfrm>
          <a:off x="8943975" y="1051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883650" y="106633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15975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413625" y="106791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638925"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58928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883650" y="10864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41927</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F00-0000F6000000}"/>
            </a:ext>
          </a:extLst>
        </xdr:cNvPr>
        <xdr:cNvSpPr txBox="1"/>
      </xdr:nvSpPr>
      <xdr:spPr>
        <a:xfrm>
          <a:off x="8943975"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67787</xdr:rowOff>
    </xdr:from>
    <xdr:to>
      <xdr:col>50</xdr:col>
      <xdr:colOff>165100</xdr:colOff>
      <xdr:row>63</xdr:row>
      <xdr:rowOff>169387</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8159750" y="108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118587</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8210550" y="10915650"/>
          <a:ext cx="695325"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70644</xdr:rowOff>
    </xdr:from>
    <xdr:to>
      <xdr:col>46</xdr:col>
      <xdr:colOff>38100</xdr:colOff>
      <xdr:row>64</xdr:row>
      <xdr:rowOff>794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7413625" y="108719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118587</xdr:rowOff>
    </xdr:from>
    <xdr:to>
      <xdr:col>50</xdr:col>
      <xdr:colOff>114300</xdr:colOff>
      <xdr:row>63</xdr:row>
      <xdr:rowOff>121444</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7445375" y="10919937"/>
          <a:ext cx="765175"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73501</xdr:rowOff>
    </xdr:from>
    <xdr:to>
      <xdr:col>41</xdr:col>
      <xdr:colOff>101600</xdr:colOff>
      <xdr:row>64</xdr:row>
      <xdr:rowOff>3651</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6638925" y="1087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121444</xdr:rowOff>
    </xdr:from>
    <xdr:to>
      <xdr:col>45</xdr:col>
      <xdr:colOff>177800</xdr:colOff>
      <xdr:row>63</xdr:row>
      <xdr:rowOff>124301</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6689725" y="10922794"/>
          <a:ext cx="7556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76359</xdr:rowOff>
    </xdr:from>
    <xdr:to>
      <xdr:col>36</xdr:col>
      <xdr:colOff>165100</xdr:colOff>
      <xdr:row>64</xdr:row>
      <xdr:rowOff>6509</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5892800" y="108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124301</xdr:rowOff>
    </xdr:from>
    <xdr:to>
      <xdr:col>41</xdr:col>
      <xdr:colOff>50800</xdr:colOff>
      <xdr:row>63</xdr:row>
      <xdr:rowOff>127159</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5943600" y="10925651"/>
          <a:ext cx="746125"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157339</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F00-0000FF000000}"/>
            </a:ext>
          </a:extLst>
        </xdr:cNvPr>
        <xdr:cNvSpPr txBox="1"/>
      </xdr:nvSpPr>
      <xdr:spPr>
        <a:xfrm>
          <a:off x="7991552"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F00-000000010000}"/>
            </a:ext>
          </a:extLst>
        </xdr:cNvPr>
        <xdr:cNvSpPr txBox="1"/>
      </xdr:nvSpPr>
      <xdr:spPr>
        <a:xfrm>
          <a:off x="7258127" y="104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F00-000001010000}"/>
            </a:ext>
          </a:extLst>
        </xdr:cNvPr>
        <xdr:cNvSpPr txBox="1"/>
      </xdr:nvSpPr>
      <xdr:spPr>
        <a:xfrm>
          <a:off x="6483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F00-000002010000}"/>
            </a:ext>
          </a:extLst>
        </xdr:cNvPr>
        <xdr:cNvSpPr txBox="1"/>
      </xdr:nvSpPr>
      <xdr:spPr>
        <a:xfrm>
          <a:off x="5737302"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160514</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F00-000003010000}"/>
            </a:ext>
          </a:extLst>
        </xdr:cNvPr>
        <xdr:cNvSpPr txBox="1"/>
      </xdr:nvSpPr>
      <xdr:spPr>
        <a:xfrm>
          <a:off x="7991552" y="109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163371</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F00-000004010000}"/>
            </a:ext>
          </a:extLst>
        </xdr:cNvPr>
        <xdr:cNvSpPr txBox="1"/>
      </xdr:nvSpPr>
      <xdr:spPr>
        <a:xfrm>
          <a:off x="7258127" y="1096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166228</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F00-000005010000}"/>
            </a:ext>
          </a:extLst>
        </xdr:cNvPr>
        <xdr:cNvSpPr txBox="1"/>
      </xdr:nvSpPr>
      <xdr:spPr>
        <a:xfrm>
          <a:off x="6483427" y="1096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169086</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F00-000006010000}"/>
            </a:ext>
          </a:extLst>
        </xdr:cNvPr>
        <xdr:cNvSpPr txBox="1"/>
      </xdr:nvSpPr>
      <xdr:spPr>
        <a:xfrm>
          <a:off x="5737302" y="1097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39490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39878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3889375" y="147885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39878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3889375" y="13384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39878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8989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203575" y="140100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428875"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68275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936625" y="140138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38989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39878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203575" y="142462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100964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235325" y="14297025"/>
          <a:ext cx="714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132080</xdr:rowOff>
    </xdr:from>
    <xdr:to>
      <xdr:col>15</xdr:col>
      <xdr:colOff>101600</xdr:colOff>
      <xdr:row>83</xdr:row>
      <xdr:rowOff>62230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428875"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xdr:rowOff>
    </xdr:from>
    <xdr:to>
      <xdr:col>19</xdr:col>
      <xdr:colOff>177800</xdr:colOff>
      <xdr:row>83</xdr:row>
      <xdr:rowOff>66675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479675" y="14241780"/>
          <a:ext cx="75565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99695</xdr:rowOff>
    </xdr:from>
    <xdr:to>
      <xdr:col>10</xdr:col>
      <xdr:colOff>165100</xdr:colOff>
      <xdr:row>83</xdr:row>
      <xdr:rowOff>29845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68275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150495</xdr:rowOff>
    </xdr:from>
    <xdr:to>
      <xdr:col>15</xdr:col>
      <xdr:colOff>50800</xdr:colOff>
      <xdr:row>83</xdr:row>
      <xdr:rowOff>11430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733550" y="14209395"/>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67311</xdr:rowOff>
    </xdr:from>
    <xdr:to>
      <xdr:col>6</xdr:col>
      <xdr:colOff>38100</xdr:colOff>
      <xdr:row>82</xdr:row>
      <xdr:rowOff>168911</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936625" y="141262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118111</xdr:rowOff>
    </xdr:from>
    <xdr:to>
      <xdr:col>10</xdr:col>
      <xdr:colOff>114300</xdr:colOff>
      <xdr:row>82</xdr:row>
      <xdr:rowOff>150495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968375" y="14177011"/>
          <a:ext cx="76517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06769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30569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559569"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8134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108602</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06769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30569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20972</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559569"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160038</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8134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8905240"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8943975"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8845550" y="14834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8943975"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8845550" y="132372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8943975"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8883650" y="146646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15975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413625" y="146723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638925"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58928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144780</xdr:rowOff>
    </xdr:from>
    <xdr:to>
      <xdr:col>55</xdr:col>
      <xdr:colOff>50800</xdr:colOff>
      <xdr:row>86</xdr:row>
      <xdr:rowOff>74930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883650" y="147180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8943975" y="1464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15975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24130</xdr:rowOff>
    </xdr:from>
    <xdr:to>
      <xdr:col>55</xdr:col>
      <xdr:colOff>0</xdr:colOff>
      <xdr:row>86</xdr:row>
      <xdr:rowOff>25400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8210550" y="14768830"/>
          <a:ext cx="69532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7413625" y="14732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25400</xdr:rowOff>
    </xdr:from>
    <xdr:to>
      <xdr:col>50</xdr:col>
      <xdr:colOff>114300</xdr:colOff>
      <xdr:row>86</xdr:row>
      <xdr:rowOff>38100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7445375" y="14770100"/>
          <a:ext cx="7651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160020</xdr:rowOff>
    </xdr:from>
    <xdr:to>
      <xdr:col>41</xdr:col>
      <xdr:colOff>101600</xdr:colOff>
      <xdr:row>86</xdr:row>
      <xdr:rowOff>90170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6638925"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39370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6689725" y="14782800"/>
          <a:ext cx="7556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161289</xdr:rowOff>
    </xdr:from>
    <xdr:to>
      <xdr:col>36</xdr:col>
      <xdr:colOff>165100</xdr:colOff>
      <xdr:row>86</xdr:row>
      <xdr:rowOff>91439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58928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39370</xdr:rowOff>
    </xdr:from>
    <xdr:to>
      <xdr:col>41</xdr:col>
      <xdr:colOff>50800</xdr:colOff>
      <xdr:row>86</xdr:row>
      <xdr:rowOff>40639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5943600" y="14784070"/>
          <a:ext cx="746125"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7991552"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72581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6483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5737302"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7991552"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72581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81297</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64834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82566</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5737302"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662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208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659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39490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39878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388937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39878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3889375" y="171697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39878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38989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203575" y="179152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428875"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68275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936625" y="176866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29211</xdr:rowOff>
    </xdr:from>
    <xdr:to>
      <xdr:col>24</xdr:col>
      <xdr:colOff>114300</xdr:colOff>
      <xdr:row>105</xdr:row>
      <xdr:rowOff>130811</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8989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7638</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3987800"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153036</xdr:rowOff>
    </xdr:from>
    <xdr:to>
      <xdr:col>20</xdr:col>
      <xdr:colOff>38100</xdr:colOff>
      <xdr:row>105</xdr:row>
      <xdr:rowOff>83186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203575" y="179838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32386</xdr:rowOff>
    </xdr:from>
    <xdr:to>
      <xdr:col>24</xdr:col>
      <xdr:colOff>63500</xdr:colOff>
      <xdr:row>105</xdr:row>
      <xdr:rowOff>80011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235325" y="18034636"/>
          <a:ext cx="7143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135889</xdr:rowOff>
    </xdr:from>
    <xdr:to>
      <xdr:col>15</xdr:col>
      <xdr:colOff>101600</xdr:colOff>
      <xdr:row>105</xdr:row>
      <xdr:rowOff>66039</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428875"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15239</xdr:rowOff>
    </xdr:from>
    <xdr:to>
      <xdr:col>19</xdr:col>
      <xdr:colOff>177800</xdr:colOff>
      <xdr:row>105</xdr:row>
      <xdr:rowOff>32386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479675" y="18017489"/>
          <a:ext cx="75565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90170</xdr:rowOff>
    </xdr:from>
    <xdr:to>
      <xdr:col>10</xdr:col>
      <xdr:colOff>165100</xdr:colOff>
      <xdr:row>105</xdr:row>
      <xdr:rowOff>20320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68275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140970</xdr:rowOff>
    </xdr:from>
    <xdr:to>
      <xdr:col>15</xdr:col>
      <xdr:colOff>50800</xdr:colOff>
      <xdr:row>105</xdr:row>
      <xdr:rowOff>15239</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733550" y="17971770"/>
          <a:ext cx="74612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48261</xdr:rowOff>
    </xdr:from>
    <xdr:to>
      <xdr:col>6</xdr:col>
      <xdr:colOff>38100</xdr:colOff>
      <xdr:row>104</xdr:row>
      <xdr:rowOff>149861</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936625" y="178790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99061</xdr:rowOff>
    </xdr:from>
    <xdr:to>
      <xdr:col>10</xdr:col>
      <xdr:colOff>114300</xdr:colOff>
      <xdr:row>104</xdr:row>
      <xdr:rowOff>140970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968375" y="17929861"/>
          <a:ext cx="7651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06769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30569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559569"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8134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74313</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06769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57166</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30569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11447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559569"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140988</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8134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8905240"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8943975"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8845550" y="186875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8943975"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8845550" y="171020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18885</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8943975" y="1819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883650" y="183411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815975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7413625" y="1838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6638925"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58928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33564</xdr:rowOff>
    </xdr:from>
    <xdr:to>
      <xdr:col>55</xdr:col>
      <xdr:colOff>50800</xdr:colOff>
      <xdr:row>107</xdr:row>
      <xdr:rowOff>135164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883650" y="18378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11991</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8943975"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38463</xdr:rowOff>
    </xdr:from>
    <xdr:to>
      <xdr:col>50</xdr:col>
      <xdr:colOff>165100</xdr:colOff>
      <xdr:row>107</xdr:row>
      <xdr:rowOff>140063</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15975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84364</xdr:rowOff>
    </xdr:from>
    <xdr:to>
      <xdr:col>55</xdr:col>
      <xdr:colOff>0</xdr:colOff>
      <xdr:row>107</xdr:row>
      <xdr:rowOff>89263</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210550" y="18429514"/>
          <a:ext cx="6953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41729</xdr:rowOff>
    </xdr:from>
    <xdr:to>
      <xdr:col>46</xdr:col>
      <xdr:colOff>38100</xdr:colOff>
      <xdr:row>107</xdr:row>
      <xdr:rowOff>143329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413625" y="183868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89263</xdr:rowOff>
    </xdr:from>
    <xdr:to>
      <xdr:col>50</xdr:col>
      <xdr:colOff>114300</xdr:colOff>
      <xdr:row>107</xdr:row>
      <xdr:rowOff>92529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445375" y="18434413"/>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46627</xdr:rowOff>
    </xdr:from>
    <xdr:to>
      <xdr:col>41</xdr:col>
      <xdr:colOff>101600</xdr:colOff>
      <xdr:row>107</xdr:row>
      <xdr:rowOff>148227</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638925"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92529</xdr:rowOff>
    </xdr:from>
    <xdr:to>
      <xdr:col>45</xdr:col>
      <xdr:colOff>177800</xdr:colOff>
      <xdr:row>107</xdr:row>
      <xdr:rowOff>97427</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689725" y="18437679"/>
          <a:ext cx="7556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48261</xdr:rowOff>
    </xdr:from>
    <xdr:to>
      <xdr:col>36</xdr:col>
      <xdr:colOff>165100</xdr:colOff>
      <xdr:row>107</xdr:row>
      <xdr:rowOff>149861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58928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97427</xdr:rowOff>
    </xdr:from>
    <xdr:to>
      <xdr:col>41</xdr:col>
      <xdr:colOff>50800</xdr:colOff>
      <xdr:row>107</xdr:row>
      <xdr:rowOff>99061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5943600" y="18442577"/>
          <a:ext cx="74612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131190</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7991552"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158222</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72581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6483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143527</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5737302"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156590</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7991552"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134456</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72581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6483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140988</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5737302"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588625" y="716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1976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588625" y="670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24271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588625" y="624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24271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588625" y="579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242716"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242716"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0000000-0008-0000-0F00-00000402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3889989"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a:extLst>
            <a:ext uri="{FF2B5EF4-FFF2-40B4-BE49-F238E27FC236}">
              <a16:creationId xmlns:a16="http://schemas.microsoft.com/office/drawing/2014/main" id="{00000000-0008-0000-0F00-000006020000}"/>
            </a:ext>
          </a:extLst>
        </xdr:cNvPr>
        <xdr:cNvSpPr txBox="1"/>
      </xdr:nvSpPr>
      <xdr:spPr>
        <a:xfrm>
          <a:off x="13928725"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3801725" y="716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00000000-0008-0000-0F00-000008020000}"/>
            </a:ext>
          </a:extLst>
        </xdr:cNvPr>
        <xdr:cNvSpPr txBox="1"/>
      </xdr:nvSpPr>
      <xdr:spPr>
        <a:xfrm>
          <a:off x="13928725"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3801725" y="5711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0000000-0008-0000-0F00-00000A020000}"/>
            </a:ext>
          </a:extLst>
        </xdr:cNvPr>
        <xdr:cNvSpPr txBox="1"/>
      </xdr:nvSpPr>
      <xdr:spPr>
        <a:xfrm>
          <a:off x="13928725"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839825" y="6364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3115925"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23698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1623675" y="61358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0848975"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xdr:rowOff>
    </xdr:from>
    <xdr:to>
      <xdr:col>85</xdr:col>
      <xdr:colOff>177800</xdr:colOff>
      <xdr:row>38</xdr:row>
      <xdr:rowOff>108712</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3839825" y="65222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156989</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0000000-0008-0000-0F00-000016020000}"/>
            </a:ext>
          </a:extLst>
        </xdr:cNvPr>
        <xdr:cNvSpPr txBox="1"/>
      </xdr:nvSpPr>
      <xdr:spPr>
        <a:xfrm>
          <a:off x="13928725"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125984</xdr:rowOff>
    </xdr:from>
    <xdr:to>
      <xdr:col>81</xdr:col>
      <xdr:colOff>101600</xdr:colOff>
      <xdr:row>38</xdr:row>
      <xdr:rowOff>56135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115925"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xdr:rowOff>
    </xdr:from>
    <xdr:to>
      <xdr:col>85</xdr:col>
      <xdr:colOff>127000</xdr:colOff>
      <xdr:row>38</xdr:row>
      <xdr:rowOff>57912</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3166725" y="6520434"/>
          <a:ext cx="7239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23698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xdr:rowOff>
    </xdr:from>
    <xdr:to>
      <xdr:col>81</xdr:col>
      <xdr:colOff>50800</xdr:colOff>
      <xdr:row>38</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2420600" y="6520434"/>
          <a:ext cx="74612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146558</xdr:rowOff>
    </xdr:from>
    <xdr:to>
      <xdr:col>72</xdr:col>
      <xdr:colOff>38100</xdr:colOff>
      <xdr:row>38</xdr:row>
      <xdr:rowOff>76708</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1623675" y="64902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25908</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1655425" y="6534150"/>
          <a:ext cx="76517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107696</xdr:rowOff>
    </xdr:from>
    <xdr:to>
      <xdr:col>67</xdr:col>
      <xdr:colOff>101600</xdr:colOff>
      <xdr:row>38</xdr:row>
      <xdr:rowOff>37846</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0848975"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158496</xdr:rowOff>
    </xdr:from>
    <xdr:to>
      <xdr:col>71</xdr:col>
      <xdr:colOff>177800</xdr:colOff>
      <xdr:row>38</xdr:row>
      <xdr:rowOff>25908</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0899775" y="6502146"/>
          <a:ext cx="7556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77233</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980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2246619"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150049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072579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47261</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980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246619"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67835</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150049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28973</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072579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00000000-0008-0000-0F00-00003B02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88461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3" name="【一般廃棄物処理施設】&#10;一人当たり有形固定資産（償却資産）額最小値テキスト">
          <a:extLst>
            <a:ext uri="{FF2B5EF4-FFF2-40B4-BE49-F238E27FC236}">
              <a16:creationId xmlns:a16="http://schemas.microsoft.com/office/drawing/2014/main" id="{00000000-0008-0000-0F00-00003D020000}"/>
            </a:ext>
          </a:extLst>
        </xdr:cNvPr>
        <xdr:cNvSpPr txBox="1"/>
      </xdr:nvSpPr>
      <xdr:spPr>
        <a:xfrm>
          <a:off x="188849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786475" y="71554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00000000-0008-0000-0F00-00003F020000}"/>
            </a:ext>
          </a:extLst>
        </xdr:cNvPr>
        <xdr:cNvSpPr txBox="1"/>
      </xdr:nvSpPr>
      <xdr:spPr>
        <a:xfrm>
          <a:off x="188849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786475" y="59357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77" name="【一般廃棄物処理施設】&#10;一人当たり有形固定資産（償却資産）額平均値テキスト">
          <a:extLst>
            <a:ext uri="{FF2B5EF4-FFF2-40B4-BE49-F238E27FC236}">
              <a16:creationId xmlns:a16="http://schemas.microsoft.com/office/drawing/2014/main" id="{00000000-0008-0000-0F00-000041020000}"/>
            </a:ext>
          </a:extLst>
        </xdr:cNvPr>
        <xdr:cNvSpPr txBox="1"/>
      </xdr:nvSpPr>
      <xdr:spPr>
        <a:xfrm>
          <a:off x="188849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87960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100675" y="66594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7325975"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657985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5833725" y="66743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91835</xdr:rowOff>
    </xdr:from>
    <xdr:to>
      <xdr:col>116</xdr:col>
      <xdr:colOff>114300</xdr:colOff>
      <xdr:row>40</xdr:row>
      <xdr:rowOff>21985</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8796000" y="67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70262</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00000000-0008-0000-0F00-00004D020000}"/>
            </a:ext>
          </a:extLst>
        </xdr:cNvPr>
        <xdr:cNvSpPr txBox="1"/>
      </xdr:nvSpPr>
      <xdr:spPr>
        <a:xfrm>
          <a:off x="18884900" y="67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105355</xdr:rowOff>
    </xdr:from>
    <xdr:to>
      <xdr:col>112</xdr:col>
      <xdr:colOff>38100</xdr:colOff>
      <xdr:row>40</xdr:row>
      <xdr:rowOff>35505</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100675" y="67919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142635</xdr:rowOff>
    </xdr:from>
    <xdr:to>
      <xdr:col>116</xdr:col>
      <xdr:colOff>63500</xdr:colOff>
      <xdr:row>39</xdr:row>
      <xdr:rowOff>156155</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132425" y="6829185"/>
          <a:ext cx="714375"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151285</xdr:rowOff>
    </xdr:from>
    <xdr:to>
      <xdr:col>107</xdr:col>
      <xdr:colOff>101600</xdr:colOff>
      <xdr:row>40</xdr:row>
      <xdr:rowOff>81435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7325975" y="68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156155</xdr:rowOff>
    </xdr:from>
    <xdr:to>
      <xdr:col>111</xdr:col>
      <xdr:colOff>177800</xdr:colOff>
      <xdr:row>40</xdr:row>
      <xdr:rowOff>30635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7376775" y="6842705"/>
          <a:ext cx="75565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117937</xdr:rowOff>
    </xdr:from>
    <xdr:to>
      <xdr:col>102</xdr:col>
      <xdr:colOff>165100</xdr:colOff>
      <xdr:row>40</xdr:row>
      <xdr:rowOff>48087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6579850" y="68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168737</xdr:rowOff>
    </xdr:from>
    <xdr:to>
      <xdr:col>107</xdr:col>
      <xdr:colOff>50800</xdr:colOff>
      <xdr:row>40</xdr:row>
      <xdr:rowOff>30635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6630650" y="6855287"/>
          <a:ext cx="746125" cy="3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126670</xdr:rowOff>
    </xdr:from>
    <xdr:to>
      <xdr:col>98</xdr:col>
      <xdr:colOff>38100</xdr:colOff>
      <xdr:row>40</xdr:row>
      <xdr:rowOff>56820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5833725" y="6813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168737</xdr:rowOff>
    </xdr:from>
    <xdr:to>
      <xdr:col>102</xdr:col>
      <xdr:colOff>114300</xdr:colOff>
      <xdr:row>40</xdr:row>
      <xdr:rowOff>6020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5865475" y="6855287"/>
          <a:ext cx="765175"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790016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7166736"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6392036"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56459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26632</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7900161" y="688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72562</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7166736" y="69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39214</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6392036" y="68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47947</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5645911" y="69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1976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F00-000073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3889989"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9" name="【保健センター・保健所】&#10;有形固定資産減価償却率最小値テキスト">
          <a:extLst>
            <a:ext uri="{FF2B5EF4-FFF2-40B4-BE49-F238E27FC236}">
              <a16:creationId xmlns:a16="http://schemas.microsoft.com/office/drawing/2014/main" id="{00000000-0008-0000-0F00-000075020000}"/>
            </a:ext>
          </a:extLst>
        </xdr:cNvPr>
        <xdr:cNvSpPr txBox="1"/>
      </xdr:nvSpPr>
      <xdr:spPr>
        <a:xfrm>
          <a:off x="13928725"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3801725" y="1097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0000000-0008-0000-0F00-000077020000}"/>
            </a:ext>
          </a:extLst>
        </xdr:cNvPr>
        <xdr:cNvSpPr txBox="1"/>
      </xdr:nvSpPr>
      <xdr:spPr>
        <a:xfrm>
          <a:off x="13928725"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3801725" y="95417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F00-000079020000}"/>
            </a:ext>
          </a:extLst>
        </xdr:cNvPr>
        <xdr:cNvSpPr txBox="1"/>
      </xdr:nvSpPr>
      <xdr:spPr>
        <a:xfrm>
          <a:off x="13928725"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839825" y="97995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3115925"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23698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1623675" y="96715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0848975"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3839825" y="10396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F00-000085020000}"/>
            </a:ext>
          </a:extLst>
        </xdr:cNvPr>
        <xdr:cNvSpPr txBox="1"/>
      </xdr:nvSpPr>
      <xdr:spPr>
        <a:xfrm>
          <a:off x="13928725"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3115925"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160020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3166725" y="10401300"/>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xdr:rowOff>
    </xdr:from>
    <xdr:to>
      <xdr:col>76</xdr:col>
      <xdr:colOff>165100</xdr:colOff>
      <xdr:row>60</xdr:row>
      <xdr:rowOff>117094</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23698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66294</xdr:rowOff>
    </xdr:from>
    <xdr:to>
      <xdr:col>81</xdr:col>
      <xdr:colOff>50800</xdr:colOff>
      <xdr:row>60</xdr:row>
      <xdr:rowOff>114300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20600" y="10353294"/>
          <a:ext cx="746125"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1623675" y="10293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66294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1655425" y="10344150"/>
          <a:ext cx="7651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0848975"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57150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0899775" y="1029843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980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2246619"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150049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072579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980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108221</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246619"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150049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072579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00000000-0008-0000-0F00-0000AA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88461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00000000-0008-0000-0F00-0000AC020000}"/>
            </a:ext>
          </a:extLst>
        </xdr:cNvPr>
        <xdr:cNvSpPr txBox="1"/>
      </xdr:nvSpPr>
      <xdr:spPr>
        <a:xfrm>
          <a:off x="188849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786475" y="1092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00000000-0008-0000-0F00-0000AE020000}"/>
            </a:ext>
          </a:extLst>
        </xdr:cNvPr>
        <xdr:cNvSpPr txBox="1"/>
      </xdr:nvSpPr>
      <xdr:spPr>
        <a:xfrm>
          <a:off x="188849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786475" y="9582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0000000-0008-0000-0F00-0000B0020000}"/>
            </a:ext>
          </a:extLst>
        </xdr:cNvPr>
        <xdr:cNvSpPr txBox="1"/>
      </xdr:nvSpPr>
      <xdr:spPr>
        <a:xfrm>
          <a:off x="188849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87960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8100675" y="1057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7325975"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657985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5833725" y="106111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87960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79011</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00000000-0008-0000-0F00-0000BC020000}"/>
            </a:ext>
          </a:extLst>
        </xdr:cNvPr>
        <xdr:cNvSpPr txBox="1"/>
      </xdr:nvSpPr>
      <xdr:spPr>
        <a:xfrm>
          <a:off x="18884900" y="107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18100675" y="10798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48006</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18132425" y="10844784"/>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7325975"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7376775" y="1084935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657985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6630650" y="10849356"/>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5833725" y="108031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52578</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5865475" y="10849356"/>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9" name="n_1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1793247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10" name="n_2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717047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711" name="n_3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6424352"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712" name="n_4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56782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713" name="n_1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1793247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14" name="n_2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717047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715" name="n_3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6424352"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716" name="n_4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56782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00000000-0008-0000-0F00-0000E5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3889989"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a:extLst>
            <a:ext uri="{FF2B5EF4-FFF2-40B4-BE49-F238E27FC236}">
              <a16:creationId xmlns:a16="http://schemas.microsoft.com/office/drawing/2014/main" id="{00000000-0008-0000-0F00-0000E7020000}"/>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5" name="【消防施設】&#10;有形固定資産減価償却率最大値テキスト">
          <a:extLst>
            <a:ext uri="{FF2B5EF4-FFF2-40B4-BE49-F238E27FC236}">
              <a16:creationId xmlns:a16="http://schemas.microsoft.com/office/drawing/2014/main" id="{00000000-0008-0000-0F00-0000E9020000}"/>
            </a:ext>
          </a:extLst>
        </xdr:cNvPr>
        <xdr:cNvSpPr txBox="1"/>
      </xdr:nvSpPr>
      <xdr:spPr>
        <a:xfrm>
          <a:off x="13928725"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3801725" y="1343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00000000-0008-0000-0F00-0000EB020000}"/>
            </a:ext>
          </a:extLst>
        </xdr:cNvPr>
        <xdr:cNvSpPr txBox="1"/>
      </xdr:nvSpPr>
      <xdr:spPr>
        <a:xfrm>
          <a:off x="13928725"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3839825" y="141686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3115925"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23698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1623675" y="142633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0848975"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106499</xdr:rowOff>
    </xdr:from>
    <xdr:to>
      <xdr:col>85</xdr:col>
      <xdr:colOff>177800</xdr:colOff>
      <xdr:row>85</xdr:row>
      <xdr:rowOff>36649</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839825" y="145082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84926</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00000000-0008-0000-0F00-0000F7020000}"/>
            </a:ext>
          </a:extLst>
        </xdr:cNvPr>
        <xdr:cNvSpPr txBox="1"/>
      </xdr:nvSpPr>
      <xdr:spPr>
        <a:xfrm>
          <a:off x="13928725"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3115925"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157299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3166725" y="14497050"/>
          <a:ext cx="7239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150586</xdr:rowOff>
    </xdr:from>
    <xdr:to>
      <xdr:col>76</xdr:col>
      <xdr:colOff>165100</xdr:colOff>
      <xdr:row>84</xdr:row>
      <xdr:rowOff>80736</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23698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29936</xdr:rowOff>
    </xdr:from>
    <xdr:to>
      <xdr:col>81</xdr:col>
      <xdr:colOff>50800</xdr:colOff>
      <xdr:row>84</xdr:row>
      <xdr:rowOff>95250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20600" y="14431736"/>
          <a:ext cx="74612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109764</xdr:rowOff>
    </xdr:from>
    <xdr:to>
      <xdr:col>72</xdr:col>
      <xdr:colOff>38100</xdr:colOff>
      <xdr:row>84</xdr:row>
      <xdr:rowOff>39914</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1623675" y="143401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160564</xdr:rowOff>
    </xdr:from>
    <xdr:to>
      <xdr:col>76</xdr:col>
      <xdr:colOff>114300</xdr:colOff>
      <xdr:row>84</xdr:row>
      <xdr:rowOff>29936</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1655425" y="14390914"/>
          <a:ext cx="76517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68943</xdr:rowOff>
    </xdr:from>
    <xdr:to>
      <xdr:col>67</xdr:col>
      <xdr:colOff>101600</xdr:colOff>
      <xdr:row>83</xdr:row>
      <xdr:rowOff>170543</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0848975"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119743</xdr:rowOff>
    </xdr:from>
    <xdr:to>
      <xdr:col>71</xdr:col>
      <xdr:colOff>177800</xdr:colOff>
      <xdr:row>83</xdr:row>
      <xdr:rowOff>160564</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0899775" y="14350093"/>
          <a:ext cx="7556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768" name="n_1aveValue【消防施設】&#10;有形固定資産減価償却率">
          <a:extLst>
            <a:ext uri="{FF2B5EF4-FFF2-40B4-BE49-F238E27FC236}">
              <a16:creationId xmlns:a16="http://schemas.microsoft.com/office/drawing/2014/main" id="{00000000-0008-0000-0F00-000000030000}"/>
            </a:ext>
          </a:extLst>
        </xdr:cNvPr>
        <xdr:cNvSpPr txBox="1"/>
      </xdr:nvSpPr>
      <xdr:spPr>
        <a:xfrm>
          <a:off x="12980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769" name="n_2aveValue【消防施設】&#10;有形固定資産減価償却率">
          <a:extLst>
            <a:ext uri="{FF2B5EF4-FFF2-40B4-BE49-F238E27FC236}">
              <a16:creationId xmlns:a16="http://schemas.microsoft.com/office/drawing/2014/main" id="{00000000-0008-0000-0F00-000001030000}"/>
            </a:ext>
          </a:extLst>
        </xdr:cNvPr>
        <xdr:cNvSpPr txBox="1"/>
      </xdr:nvSpPr>
      <xdr:spPr>
        <a:xfrm>
          <a:off x="12246619"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0" name="n_3aveValue【消防施設】&#10;有形固定資産減価償却率">
          <a:extLst>
            <a:ext uri="{FF2B5EF4-FFF2-40B4-BE49-F238E27FC236}">
              <a16:creationId xmlns:a16="http://schemas.microsoft.com/office/drawing/2014/main" id="{00000000-0008-0000-0F00-000002030000}"/>
            </a:ext>
          </a:extLst>
        </xdr:cNvPr>
        <xdr:cNvSpPr txBox="1"/>
      </xdr:nvSpPr>
      <xdr:spPr>
        <a:xfrm>
          <a:off x="1150049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71" name="n_4aveValue【消防施設】&#10;有形固定資産減価償却率">
          <a:extLst>
            <a:ext uri="{FF2B5EF4-FFF2-40B4-BE49-F238E27FC236}">
              <a16:creationId xmlns:a16="http://schemas.microsoft.com/office/drawing/2014/main" id="{00000000-0008-0000-0F00-000003030000}"/>
            </a:ext>
          </a:extLst>
        </xdr:cNvPr>
        <xdr:cNvSpPr txBox="1"/>
      </xdr:nvSpPr>
      <xdr:spPr>
        <a:xfrm>
          <a:off x="1072579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137177</xdr:rowOff>
    </xdr:from>
    <xdr:ext cx="405111" cy="259045"/>
    <xdr:sp macro="" textlink="">
      <xdr:nvSpPr>
        <xdr:cNvPr id="772" name="n_1mainValue【消防施設】&#10;有形固定資産減価償却率">
          <a:extLst>
            <a:ext uri="{FF2B5EF4-FFF2-40B4-BE49-F238E27FC236}">
              <a16:creationId xmlns:a16="http://schemas.microsoft.com/office/drawing/2014/main" id="{00000000-0008-0000-0F00-000004030000}"/>
            </a:ext>
          </a:extLst>
        </xdr:cNvPr>
        <xdr:cNvSpPr txBox="1"/>
      </xdr:nvSpPr>
      <xdr:spPr>
        <a:xfrm>
          <a:off x="12980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71863</xdr:rowOff>
    </xdr:from>
    <xdr:ext cx="405111" cy="259045"/>
    <xdr:sp macro="" textlink="">
      <xdr:nvSpPr>
        <xdr:cNvPr id="773" name="n_2mainValue【消防施設】&#10;有形固定資産減価償却率">
          <a:extLst>
            <a:ext uri="{FF2B5EF4-FFF2-40B4-BE49-F238E27FC236}">
              <a16:creationId xmlns:a16="http://schemas.microsoft.com/office/drawing/2014/main" id="{00000000-0008-0000-0F00-000005030000}"/>
            </a:ext>
          </a:extLst>
        </xdr:cNvPr>
        <xdr:cNvSpPr txBox="1"/>
      </xdr:nvSpPr>
      <xdr:spPr>
        <a:xfrm>
          <a:off x="12246619"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31041</xdr:rowOff>
    </xdr:from>
    <xdr:ext cx="405111" cy="259045"/>
    <xdr:sp macro="" textlink="">
      <xdr:nvSpPr>
        <xdr:cNvPr id="774" name="n_3mainValue【消防施設】&#10;有形固定資産減価償却率">
          <a:extLst>
            <a:ext uri="{FF2B5EF4-FFF2-40B4-BE49-F238E27FC236}">
              <a16:creationId xmlns:a16="http://schemas.microsoft.com/office/drawing/2014/main" id="{00000000-0008-0000-0F00-000006030000}"/>
            </a:ext>
          </a:extLst>
        </xdr:cNvPr>
        <xdr:cNvSpPr txBox="1"/>
      </xdr:nvSpPr>
      <xdr:spPr>
        <a:xfrm>
          <a:off x="1150049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161670</xdr:rowOff>
    </xdr:from>
    <xdr:ext cx="405111" cy="259045"/>
    <xdr:sp macro="" textlink="">
      <xdr:nvSpPr>
        <xdr:cNvPr id="775" name="n_4mainValue【消防施設】&#10;有形固定資産減価償却率">
          <a:extLst>
            <a:ext uri="{FF2B5EF4-FFF2-40B4-BE49-F238E27FC236}">
              <a16:creationId xmlns:a16="http://schemas.microsoft.com/office/drawing/2014/main" id="{00000000-0008-0000-0F00-000007030000}"/>
            </a:ext>
          </a:extLst>
        </xdr:cNvPr>
        <xdr:cNvSpPr txBox="1"/>
      </xdr:nvSpPr>
      <xdr:spPr>
        <a:xfrm>
          <a:off x="1072579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F00-00001C03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188461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F00-00001E030000}"/>
            </a:ext>
          </a:extLst>
        </xdr:cNvPr>
        <xdr:cNvSpPr txBox="1"/>
      </xdr:nvSpPr>
      <xdr:spPr>
        <a:xfrm>
          <a:off x="188849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786475" y="1477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F00-000020030000}"/>
            </a:ext>
          </a:extLst>
        </xdr:cNvPr>
        <xdr:cNvSpPr txBox="1"/>
      </xdr:nvSpPr>
      <xdr:spPr>
        <a:xfrm>
          <a:off x="188849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786475" y="133860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F00-000022030000}"/>
            </a:ext>
          </a:extLst>
        </xdr:cNvPr>
        <xdr:cNvSpPr txBox="1"/>
      </xdr:nvSpPr>
      <xdr:spPr>
        <a:xfrm>
          <a:off x="188849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7960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18100675" y="145216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7325975"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657985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5833725" y="145262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103887</xdr:rowOff>
    </xdr:from>
    <xdr:to>
      <xdr:col>116</xdr:col>
      <xdr:colOff>114300</xdr:colOff>
      <xdr:row>85</xdr:row>
      <xdr:rowOff>34037</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187960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82314</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F00-00002E030000}"/>
            </a:ext>
          </a:extLst>
        </xdr:cNvPr>
        <xdr:cNvSpPr txBox="1"/>
      </xdr:nvSpPr>
      <xdr:spPr>
        <a:xfrm>
          <a:off x="18884900"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8100675" y="145079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154687</xdr:rowOff>
    </xdr:from>
    <xdr:to>
      <xdr:col>116</xdr:col>
      <xdr:colOff>63500</xdr:colOff>
      <xdr:row>84</xdr:row>
      <xdr:rowOff>156972</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8132425" y="14556487"/>
          <a:ext cx="71437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7325975"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161544</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7376775" y="14558772"/>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657985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6630650" y="14563344"/>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90170</xdr:rowOff>
    </xdr:from>
    <xdr:to>
      <xdr:col>98</xdr:col>
      <xdr:colOff>38100</xdr:colOff>
      <xdr:row>85</xdr:row>
      <xdr:rowOff>20320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5833725" y="14491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140970</xdr:rowOff>
    </xdr:from>
    <xdr:to>
      <xdr:col>102</xdr:col>
      <xdr:colOff>114300</xdr:colOff>
      <xdr:row>84</xdr:row>
      <xdr:rowOff>161544</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5865475" y="14542770"/>
          <a:ext cx="7651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823" name="n_1aveValue【消防施設】&#10;一人当たり面積">
          <a:extLst>
            <a:ext uri="{FF2B5EF4-FFF2-40B4-BE49-F238E27FC236}">
              <a16:creationId xmlns:a16="http://schemas.microsoft.com/office/drawing/2014/main" id="{00000000-0008-0000-0F00-000037030000}"/>
            </a:ext>
          </a:extLst>
        </xdr:cNvPr>
        <xdr:cNvSpPr txBox="1"/>
      </xdr:nvSpPr>
      <xdr:spPr>
        <a:xfrm>
          <a:off x="1793247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824" name="n_2aveValue【消防施設】&#10;一人当たり面積">
          <a:extLst>
            <a:ext uri="{FF2B5EF4-FFF2-40B4-BE49-F238E27FC236}">
              <a16:creationId xmlns:a16="http://schemas.microsoft.com/office/drawing/2014/main" id="{00000000-0008-0000-0F00-000038030000}"/>
            </a:ext>
          </a:extLst>
        </xdr:cNvPr>
        <xdr:cNvSpPr txBox="1"/>
      </xdr:nvSpPr>
      <xdr:spPr>
        <a:xfrm>
          <a:off x="1717047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25" name="n_3aveValue【消防施設】&#10;一人当たり面積">
          <a:extLst>
            <a:ext uri="{FF2B5EF4-FFF2-40B4-BE49-F238E27FC236}">
              <a16:creationId xmlns:a16="http://schemas.microsoft.com/office/drawing/2014/main" id="{00000000-0008-0000-0F00-000039030000}"/>
            </a:ext>
          </a:extLst>
        </xdr:cNvPr>
        <xdr:cNvSpPr txBox="1"/>
      </xdr:nvSpPr>
      <xdr:spPr>
        <a:xfrm>
          <a:off x="16424352"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826" name="n_4aveValue【消防施設】&#10;一人当たり面積">
          <a:extLst>
            <a:ext uri="{FF2B5EF4-FFF2-40B4-BE49-F238E27FC236}">
              <a16:creationId xmlns:a16="http://schemas.microsoft.com/office/drawing/2014/main" id="{00000000-0008-0000-0F00-00003A030000}"/>
            </a:ext>
          </a:extLst>
        </xdr:cNvPr>
        <xdr:cNvSpPr txBox="1"/>
      </xdr:nvSpPr>
      <xdr:spPr>
        <a:xfrm>
          <a:off x="156782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52849</xdr:rowOff>
    </xdr:from>
    <xdr:ext cx="469744" cy="259045"/>
    <xdr:sp macro="" textlink="">
      <xdr:nvSpPr>
        <xdr:cNvPr id="827" name="n_1mainValue【消防施設】&#10;一人当たり面積">
          <a:extLst>
            <a:ext uri="{FF2B5EF4-FFF2-40B4-BE49-F238E27FC236}">
              <a16:creationId xmlns:a16="http://schemas.microsoft.com/office/drawing/2014/main" id="{00000000-0008-0000-0F00-00003B030000}"/>
            </a:ext>
          </a:extLst>
        </xdr:cNvPr>
        <xdr:cNvSpPr txBox="1"/>
      </xdr:nvSpPr>
      <xdr:spPr>
        <a:xfrm>
          <a:off x="1793247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828" name="n_2mainValue【消防施設】&#10;一人当たり面積">
          <a:extLst>
            <a:ext uri="{FF2B5EF4-FFF2-40B4-BE49-F238E27FC236}">
              <a16:creationId xmlns:a16="http://schemas.microsoft.com/office/drawing/2014/main" id="{00000000-0008-0000-0F00-00003C030000}"/>
            </a:ext>
          </a:extLst>
        </xdr:cNvPr>
        <xdr:cNvSpPr txBox="1"/>
      </xdr:nvSpPr>
      <xdr:spPr>
        <a:xfrm>
          <a:off x="1717047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829" name="n_3mainValue【消防施設】&#10;一人当たり面積">
          <a:extLst>
            <a:ext uri="{FF2B5EF4-FFF2-40B4-BE49-F238E27FC236}">
              <a16:creationId xmlns:a16="http://schemas.microsoft.com/office/drawing/2014/main" id="{00000000-0008-0000-0F00-00003D030000}"/>
            </a:ext>
          </a:extLst>
        </xdr:cNvPr>
        <xdr:cNvSpPr txBox="1"/>
      </xdr:nvSpPr>
      <xdr:spPr>
        <a:xfrm>
          <a:off x="16424352"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36847</xdr:rowOff>
    </xdr:from>
    <xdr:ext cx="469744" cy="259045"/>
    <xdr:sp macro="" textlink="">
      <xdr:nvSpPr>
        <xdr:cNvPr id="830" name="n_4mainValue【消防施設】&#10;一人当たり面積">
          <a:extLst>
            <a:ext uri="{FF2B5EF4-FFF2-40B4-BE49-F238E27FC236}">
              <a16:creationId xmlns:a16="http://schemas.microsoft.com/office/drawing/2014/main" id="{00000000-0008-0000-0F00-00003E030000}"/>
            </a:ext>
          </a:extLst>
        </xdr:cNvPr>
        <xdr:cNvSpPr txBox="1"/>
      </xdr:nvSpPr>
      <xdr:spPr>
        <a:xfrm>
          <a:off x="156782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F00-00005703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13889989"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F00-000059030000}"/>
            </a:ext>
          </a:extLst>
        </xdr:cNvPr>
        <xdr:cNvSpPr txBox="1"/>
      </xdr:nvSpPr>
      <xdr:spPr>
        <a:xfrm>
          <a:off x="13928725"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3801725" y="186973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59" name="【庁舎】&#10;有形固定資産減価償却率最大値テキスト">
          <a:extLst>
            <a:ext uri="{FF2B5EF4-FFF2-40B4-BE49-F238E27FC236}">
              <a16:creationId xmlns:a16="http://schemas.microsoft.com/office/drawing/2014/main" id="{00000000-0008-0000-0F00-00005B030000}"/>
            </a:ext>
          </a:extLst>
        </xdr:cNvPr>
        <xdr:cNvSpPr txBox="1"/>
      </xdr:nvSpPr>
      <xdr:spPr>
        <a:xfrm>
          <a:off x="13928725"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3801725" y="172342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F00-00005D030000}"/>
            </a:ext>
          </a:extLst>
        </xdr:cNvPr>
        <xdr:cNvSpPr txBox="1"/>
      </xdr:nvSpPr>
      <xdr:spPr>
        <a:xfrm>
          <a:off x="13928725"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3839825" y="178725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3115925"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23698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1623675" y="179949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0848975"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839825" y="182513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873" name="【庁舎】&#10;有形固定資産減価償却率該当値テキスト">
          <a:extLst>
            <a:ext uri="{FF2B5EF4-FFF2-40B4-BE49-F238E27FC236}">
              <a16:creationId xmlns:a16="http://schemas.microsoft.com/office/drawing/2014/main" id="{00000000-0008-0000-0F00-000069030000}"/>
            </a:ext>
          </a:extLst>
        </xdr:cNvPr>
        <xdr:cNvSpPr txBox="1"/>
      </xdr:nvSpPr>
      <xdr:spPr>
        <a:xfrm>
          <a:off x="13928725"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3115925"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128451</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3166725" y="18272761"/>
          <a:ext cx="7239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23698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99061</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2420600" y="18241736"/>
          <a:ext cx="74612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1623675" y="181582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68036</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1655425" y="18209079"/>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54792</xdr:rowOff>
    </xdr:from>
    <xdr:to>
      <xdr:col>67</xdr:col>
      <xdr:colOff>101600</xdr:colOff>
      <xdr:row>105</xdr:row>
      <xdr:rowOff>156392</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0848975"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106</xdr:row>
      <xdr:rowOff>35379</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0899775" y="18107842"/>
          <a:ext cx="75565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F00-000072030000}"/>
            </a:ext>
          </a:extLst>
        </xdr:cNvPr>
        <xdr:cNvSpPr txBox="1"/>
      </xdr:nvSpPr>
      <xdr:spPr>
        <a:xfrm>
          <a:off x="12980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F00-000073030000}"/>
            </a:ext>
          </a:extLst>
        </xdr:cNvPr>
        <xdr:cNvSpPr txBox="1"/>
      </xdr:nvSpPr>
      <xdr:spPr>
        <a:xfrm>
          <a:off x="12246619"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F00-000074030000}"/>
            </a:ext>
          </a:extLst>
        </xdr:cNvPr>
        <xdr:cNvSpPr txBox="1"/>
      </xdr:nvSpPr>
      <xdr:spPr>
        <a:xfrm>
          <a:off x="1150049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F00-000075030000}"/>
            </a:ext>
          </a:extLst>
        </xdr:cNvPr>
        <xdr:cNvSpPr txBox="1"/>
      </xdr:nvSpPr>
      <xdr:spPr>
        <a:xfrm>
          <a:off x="1072579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F00-000076030000}"/>
            </a:ext>
          </a:extLst>
        </xdr:cNvPr>
        <xdr:cNvSpPr txBox="1"/>
      </xdr:nvSpPr>
      <xdr:spPr>
        <a:xfrm>
          <a:off x="12980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F00-000077030000}"/>
            </a:ext>
          </a:extLst>
        </xdr:cNvPr>
        <xdr:cNvSpPr txBox="1"/>
      </xdr:nvSpPr>
      <xdr:spPr>
        <a:xfrm>
          <a:off x="12246619"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F00-000078030000}"/>
            </a:ext>
          </a:extLst>
        </xdr:cNvPr>
        <xdr:cNvSpPr txBox="1"/>
      </xdr:nvSpPr>
      <xdr:spPr>
        <a:xfrm>
          <a:off x="1150049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147519</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F00-000079030000}"/>
            </a:ext>
          </a:extLst>
        </xdr:cNvPr>
        <xdr:cNvSpPr txBox="1"/>
      </xdr:nvSpPr>
      <xdr:spPr>
        <a:xfrm>
          <a:off x="1072579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00000000-0008-0000-0F00-000092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flipV="1">
          <a:off x="188461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6" name="【庁舎】&#10;一人当たり面積最小値テキスト">
          <a:extLst>
            <a:ext uri="{FF2B5EF4-FFF2-40B4-BE49-F238E27FC236}">
              <a16:creationId xmlns:a16="http://schemas.microsoft.com/office/drawing/2014/main" id="{00000000-0008-0000-0F00-000094030000}"/>
            </a:ext>
          </a:extLst>
        </xdr:cNvPr>
        <xdr:cNvSpPr txBox="1"/>
      </xdr:nvSpPr>
      <xdr:spPr>
        <a:xfrm>
          <a:off x="188849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786475" y="185944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18" name="【庁舎】&#10;一人当たり面積最大値テキスト">
          <a:extLst>
            <a:ext uri="{FF2B5EF4-FFF2-40B4-BE49-F238E27FC236}">
              <a16:creationId xmlns:a16="http://schemas.microsoft.com/office/drawing/2014/main" id="{00000000-0008-0000-0F00-000096030000}"/>
            </a:ext>
          </a:extLst>
        </xdr:cNvPr>
        <xdr:cNvSpPr txBox="1"/>
      </xdr:nvSpPr>
      <xdr:spPr>
        <a:xfrm>
          <a:off x="188849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786475" y="171934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0" name="【庁舎】&#10;一人当たり面積平均値テキスト">
          <a:extLst>
            <a:ext uri="{FF2B5EF4-FFF2-40B4-BE49-F238E27FC236}">
              <a16:creationId xmlns:a16="http://schemas.microsoft.com/office/drawing/2014/main" id="{00000000-0008-0000-0F00-000098030000}"/>
            </a:ext>
          </a:extLst>
        </xdr:cNvPr>
        <xdr:cNvSpPr txBox="1"/>
      </xdr:nvSpPr>
      <xdr:spPr>
        <a:xfrm>
          <a:off x="188849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87960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8100675" y="18231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7325975"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657985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5833725" y="1823992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90714</xdr:rowOff>
    </xdr:from>
    <xdr:to>
      <xdr:col>116</xdr:col>
      <xdr:colOff>114300</xdr:colOff>
      <xdr:row>106</xdr:row>
      <xdr:rowOff>20864</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7960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113591</xdr:rowOff>
    </xdr:from>
    <xdr:ext cx="469744" cy="259045"/>
    <xdr:sp macro="" textlink="">
      <xdr:nvSpPr>
        <xdr:cNvPr id="932" name="【庁舎】&#10;一人当たり面積該当値テキスト">
          <a:extLst>
            <a:ext uri="{FF2B5EF4-FFF2-40B4-BE49-F238E27FC236}">
              <a16:creationId xmlns:a16="http://schemas.microsoft.com/office/drawing/2014/main" id="{00000000-0008-0000-0F00-0000A4030000}"/>
            </a:ext>
          </a:extLst>
        </xdr:cNvPr>
        <xdr:cNvSpPr txBox="1"/>
      </xdr:nvSpPr>
      <xdr:spPr>
        <a:xfrm>
          <a:off x="18884900" y="179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8100675" y="181043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141514</xdr:rowOff>
    </xdr:from>
    <xdr:to>
      <xdr:col>116</xdr:col>
      <xdr:colOff>63500</xdr:colOff>
      <xdr:row>105</xdr:row>
      <xdr:rowOff>152944</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flipV="1">
          <a:off x="18132425" y="18143764"/>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100512</xdr:rowOff>
    </xdr:from>
    <xdr:to>
      <xdr:col>107</xdr:col>
      <xdr:colOff>101600</xdr:colOff>
      <xdr:row>106</xdr:row>
      <xdr:rowOff>30662</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7325975"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151312</xdr:rowOff>
    </xdr:from>
    <xdr:to>
      <xdr:col>111</xdr:col>
      <xdr:colOff>177800</xdr:colOff>
      <xdr:row>105</xdr:row>
      <xdr:rowOff>152944</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a:off x="17376775" y="18153562"/>
          <a:ext cx="7556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657985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151312</xdr:rowOff>
    </xdr:from>
    <xdr:to>
      <xdr:col>107</xdr:col>
      <xdr:colOff>50800</xdr:colOff>
      <xdr:row>105</xdr:row>
      <xdr:rowOff>159476</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16630650" y="18153562"/>
          <a:ext cx="74612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41729</xdr:rowOff>
    </xdr:from>
    <xdr:to>
      <xdr:col>98</xdr:col>
      <xdr:colOff>38100</xdr:colOff>
      <xdr:row>105</xdr:row>
      <xdr:rowOff>143329</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5833725" y="180439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92529</xdr:rowOff>
    </xdr:from>
    <xdr:to>
      <xdr:col>102</xdr:col>
      <xdr:colOff>114300</xdr:colOff>
      <xdr:row>105</xdr:row>
      <xdr:rowOff>159476</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a:off x="15865475" y="18094779"/>
          <a:ext cx="765175"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941" name="n_1aveValue【庁舎】&#10;一人当たり面積">
          <a:extLst>
            <a:ext uri="{FF2B5EF4-FFF2-40B4-BE49-F238E27FC236}">
              <a16:creationId xmlns:a16="http://schemas.microsoft.com/office/drawing/2014/main" id="{00000000-0008-0000-0F00-0000AD030000}"/>
            </a:ext>
          </a:extLst>
        </xdr:cNvPr>
        <xdr:cNvSpPr txBox="1"/>
      </xdr:nvSpPr>
      <xdr:spPr>
        <a:xfrm>
          <a:off x="1793247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42" name="n_2aveValue【庁舎】&#10;一人当たり面積">
          <a:extLst>
            <a:ext uri="{FF2B5EF4-FFF2-40B4-BE49-F238E27FC236}">
              <a16:creationId xmlns:a16="http://schemas.microsoft.com/office/drawing/2014/main" id="{00000000-0008-0000-0F00-0000AE030000}"/>
            </a:ext>
          </a:extLst>
        </xdr:cNvPr>
        <xdr:cNvSpPr txBox="1"/>
      </xdr:nvSpPr>
      <xdr:spPr>
        <a:xfrm>
          <a:off x="1717047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943" name="n_3aveValue【庁舎】&#10;一人当たり面積">
          <a:extLst>
            <a:ext uri="{FF2B5EF4-FFF2-40B4-BE49-F238E27FC236}">
              <a16:creationId xmlns:a16="http://schemas.microsoft.com/office/drawing/2014/main" id="{00000000-0008-0000-0F00-0000AF030000}"/>
            </a:ext>
          </a:extLst>
        </xdr:cNvPr>
        <xdr:cNvSpPr txBox="1"/>
      </xdr:nvSpPr>
      <xdr:spPr>
        <a:xfrm>
          <a:off x="16424352"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944" name="n_4aveValue【庁舎】&#10;一人当たり面積">
          <a:extLst>
            <a:ext uri="{FF2B5EF4-FFF2-40B4-BE49-F238E27FC236}">
              <a16:creationId xmlns:a16="http://schemas.microsoft.com/office/drawing/2014/main" id="{00000000-0008-0000-0F00-0000B0030000}"/>
            </a:ext>
          </a:extLst>
        </xdr:cNvPr>
        <xdr:cNvSpPr txBox="1"/>
      </xdr:nvSpPr>
      <xdr:spPr>
        <a:xfrm>
          <a:off x="156782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48821</xdr:rowOff>
    </xdr:from>
    <xdr:ext cx="469744" cy="259045"/>
    <xdr:sp macro="" textlink="">
      <xdr:nvSpPr>
        <xdr:cNvPr id="945" name="n_1mainValue【庁舎】&#10;一人当たり面積">
          <a:extLst>
            <a:ext uri="{FF2B5EF4-FFF2-40B4-BE49-F238E27FC236}">
              <a16:creationId xmlns:a16="http://schemas.microsoft.com/office/drawing/2014/main" id="{00000000-0008-0000-0F00-0000B1030000}"/>
            </a:ext>
          </a:extLst>
        </xdr:cNvPr>
        <xdr:cNvSpPr txBox="1"/>
      </xdr:nvSpPr>
      <xdr:spPr>
        <a:xfrm>
          <a:off x="1793247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47189</xdr:rowOff>
    </xdr:from>
    <xdr:ext cx="469744" cy="259045"/>
    <xdr:sp macro="" textlink="">
      <xdr:nvSpPr>
        <xdr:cNvPr id="946" name="n_2mainValue【庁舎】&#10;一人当たり面積">
          <a:extLst>
            <a:ext uri="{FF2B5EF4-FFF2-40B4-BE49-F238E27FC236}">
              <a16:creationId xmlns:a16="http://schemas.microsoft.com/office/drawing/2014/main" id="{00000000-0008-0000-0F00-0000B2030000}"/>
            </a:ext>
          </a:extLst>
        </xdr:cNvPr>
        <xdr:cNvSpPr txBox="1"/>
      </xdr:nvSpPr>
      <xdr:spPr>
        <a:xfrm>
          <a:off x="17170477" y="178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55353</xdr:rowOff>
    </xdr:from>
    <xdr:ext cx="469744" cy="259045"/>
    <xdr:sp macro="" textlink="">
      <xdr:nvSpPr>
        <xdr:cNvPr id="947" name="n_3mainValue【庁舎】&#10;一人当たり面積">
          <a:extLst>
            <a:ext uri="{FF2B5EF4-FFF2-40B4-BE49-F238E27FC236}">
              <a16:creationId xmlns:a16="http://schemas.microsoft.com/office/drawing/2014/main" id="{00000000-0008-0000-0F00-0000B3030000}"/>
            </a:ext>
          </a:extLst>
        </xdr:cNvPr>
        <xdr:cNvSpPr txBox="1"/>
      </xdr:nvSpPr>
      <xdr:spPr>
        <a:xfrm>
          <a:off x="16424352"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159856</xdr:rowOff>
    </xdr:from>
    <xdr:ext cx="469744" cy="259045"/>
    <xdr:sp macro="" textlink="">
      <xdr:nvSpPr>
        <xdr:cNvPr id="948" name="n_4mainValue【庁舎】&#10;一人当たり面積">
          <a:extLst>
            <a:ext uri="{FF2B5EF4-FFF2-40B4-BE49-F238E27FC236}">
              <a16:creationId xmlns:a16="http://schemas.microsoft.com/office/drawing/2014/main" id="{00000000-0008-0000-0F00-0000B4030000}"/>
            </a:ext>
          </a:extLst>
        </xdr:cNvPr>
        <xdr:cNvSpPr txBox="1"/>
      </xdr:nvSpPr>
      <xdr:spPr>
        <a:xfrm>
          <a:off x="15678227"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F00-0000B5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F00-0000B7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類似団体と比較して有形固定資産減価償却率が特に高くなっている施設は、体育館・プール（</a:t>
          </a:r>
          <a:r>
            <a:rPr kumimoji="1" lang="en-US" altLang="ja-JP" sz="1100">
              <a:solidFill>
                <a:schemeClr val="dk1"/>
              </a:solidFill>
              <a:effectLst/>
              <a:latin typeface="+mn-lt"/>
              <a:ea typeface="+mn-ea"/>
              <a:cs typeface="+mn-cs"/>
            </a:rPr>
            <a:t>+30.7P</a:t>
          </a:r>
          <a:r>
            <a:rPr kumimoji="1" lang="ja-JP" altLang="ja-JP" sz="1100">
              <a:solidFill>
                <a:schemeClr val="dk1"/>
              </a:solidFill>
              <a:effectLst/>
              <a:latin typeface="+mn-lt"/>
              <a:ea typeface="+mn-ea"/>
              <a:cs typeface="+mn-cs"/>
            </a:rPr>
            <a:t>）、保健センター（</a:t>
          </a:r>
          <a:r>
            <a:rPr kumimoji="1" lang="en-US" altLang="ja-JP" sz="1100">
              <a:solidFill>
                <a:schemeClr val="dk1"/>
              </a:solidFill>
              <a:effectLst/>
              <a:latin typeface="+mn-lt"/>
              <a:ea typeface="+mn-ea"/>
              <a:cs typeface="+mn-cs"/>
            </a:rPr>
            <a:t>+26.1P</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+23.2P</a:t>
          </a:r>
          <a:r>
            <a:rPr kumimoji="1" lang="ja-JP" altLang="ja-JP" sz="1100">
              <a:solidFill>
                <a:schemeClr val="dk1"/>
              </a:solidFill>
              <a:effectLst/>
              <a:latin typeface="+mn-lt"/>
              <a:ea typeface="+mn-ea"/>
              <a:cs typeface="+mn-cs"/>
            </a:rPr>
            <a:t>）等であるが、い</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れの施設も昭和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年代に建設されたことによる。今後は個別施設計画により、施設の長寿命化を図るとともに、計画的な施設更新等の検討を行う必要がある。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類似団体と比較して有形固定資産減価償却率が特に低くなっている施設類型は、図書館（△</a:t>
          </a:r>
          <a:r>
            <a:rPr kumimoji="1" lang="en-US" altLang="ja-JP" sz="1100">
              <a:solidFill>
                <a:schemeClr val="dk1"/>
              </a:solidFill>
              <a:effectLst/>
              <a:latin typeface="+mn-lt"/>
              <a:ea typeface="+mn-ea"/>
              <a:cs typeface="+mn-cs"/>
            </a:rPr>
            <a:t>20.6P</a:t>
          </a:r>
          <a:r>
            <a:rPr kumimoji="1" lang="ja-JP" altLang="ja-JP" sz="1100">
              <a:solidFill>
                <a:schemeClr val="dk1"/>
              </a:solidFill>
              <a:effectLst/>
              <a:latin typeface="+mn-lt"/>
              <a:ea typeface="+mn-ea"/>
              <a:cs typeface="+mn-cs"/>
            </a:rPr>
            <a:t>）であり、平成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年度に大畠図書館を建設しているためである。</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なお、有形固定資産減価償却率の令和元年度との比較では、特に大きな増減は見られなかった。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31,087
30,891
140.05
21,406,999
20,984,698
229,266
9,836,528
17,123,330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市税の約半数を占める固定資産税収が安定傾向にあり、類似団体平均より高い数値で横ばい状況が続いている。今後も財政基盤の更なる安定化を図るため、税収等の確保を中心とする歳入確保に努める。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92528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75293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75293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や法人事業税交付金などの経常一般財源歳入額が増加したことなどにより数値はやや改善しているが、これは一過性のものであり依然として類似団体平均よりも高い数値で推移していることに変わりはない。一部事務組合に対する補助費等や公営企業会計に対する繰出など他団体と比べ高い割合を占める経費をはじめ、今後も見直しや縮減、事務事業の見直し等の行政改革大綱行動計画の実施・実現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64</xdr:row>
      <xdr:rowOff>63500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62827"/>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119804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3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36830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9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65</xdr:row>
      <xdr:rowOff>36830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719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年度の合併以降３次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にわたる定員適正化計画に基づき職員数の適正化に努めてきているが、令和２年度から開始された会計年度任用職員制度により増加している。物件費は継続的な削減の効果もあり減少しており、全体としては類似団体平均よりも少ない数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今後も引き続き、定員管理計画や行政改革大綱行動計画に基づき、一層効率的な行政運営に努める。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30735</xdr:rowOff>
    </xdr:from>
    <xdr:to>
      <xdr:col>23</xdr:col>
      <xdr:colOff>133350</xdr:colOff>
      <xdr:row>81</xdr:row>
      <xdr:rowOff>82505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18185"/>
          <a:ext cx="838200" cy="5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30735</xdr:rowOff>
    </xdr:from>
    <xdr:to>
      <xdr:col>19</xdr:col>
      <xdr:colOff>133350</xdr:colOff>
      <xdr:row>81</xdr:row>
      <xdr:rowOff>43084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918185"/>
          <a:ext cx="889000" cy="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31711</xdr:rowOff>
    </xdr:from>
    <xdr:to>
      <xdr:col>15</xdr:col>
      <xdr:colOff>82550</xdr:colOff>
      <xdr:row>81</xdr:row>
      <xdr:rowOff>43084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19161"/>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26105</xdr:rowOff>
    </xdr:from>
    <xdr:to>
      <xdr:col>11</xdr:col>
      <xdr:colOff>31750</xdr:colOff>
      <xdr:row>81</xdr:row>
      <xdr:rowOff>31711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13555"/>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31705</xdr:rowOff>
    </xdr:from>
    <xdr:to>
      <xdr:col>23</xdr:col>
      <xdr:colOff>184150</xdr:colOff>
      <xdr:row>81</xdr:row>
      <xdr:rowOff>133305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124432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151385</xdr:rowOff>
    </xdr:from>
    <xdr:to>
      <xdr:col>19</xdr:col>
      <xdr:colOff>184150</xdr:colOff>
      <xdr:row>81</xdr:row>
      <xdr:rowOff>81535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91712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163734</xdr:rowOff>
    </xdr:from>
    <xdr:to>
      <xdr:col>15</xdr:col>
      <xdr:colOff>133350</xdr:colOff>
      <xdr:row>81</xdr:row>
      <xdr:rowOff>93884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104061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4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152361</xdr:rowOff>
    </xdr:from>
    <xdr:to>
      <xdr:col>11</xdr:col>
      <xdr:colOff>82550</xdr:colOff>
      <xdr:row>81</xdr:row>
      <xdr:rowOff>82511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92688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3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146755</xdr:rowOff>
    </xdr:from>
    <xdr:to>
      <xdr:col>7</xdr:col>
      <xdr:colOff>31750</xdr:colOff>
      <xdr:row>81</xdr:row>
      <xdr:rowOff>76905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87082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3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近年は類似団体平均とほぼ同値で推移している。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今後も類似団体平均や全国市平均の状況を踏まえつつ、引き続き給与の適正化に努める。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133350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464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150586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13607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54627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151691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8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14713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月策定の集中改革プランの定員適正化では、計画を達成（計画：平成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人減）（実績：平成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普通会計ベース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その後の第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次集中改革プランの計画では、平成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名の計画に対し、実績</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名と目標を達成し、計画期間中で更に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名の減とした。しかし、人口の減少もあり、人口千人当たり職員数は微減に留まった。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類似団体平均よりは少ない状況であるが、今後も定員管理計画に基づき、自治体規模に応じた組織機構を常に考慮し、適正な定員管理に努める。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63606</xdr:rowOff>
    </xdr:from>
    <xdr:to>
      <xdr:col>81</xdr:col>
      <xdr:colOff>44450</xdr:colOff>
      <xdr:row>60</xdr:row>
      <xdr:rowOff>67225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50606"/>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52003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9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56367</xdr:rowOff>
    </xdr:from>
    <xdr:to>
      <xdr:col>77</xdr:col>
      <xdr:colOff>44450</xdr:colOff>
      <xdr:row>60</xdr:row>
      <xdr:rowOff>63606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4336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55160</xdr:rowOff>
    </xdr:from>
    <xdr:to>
      <xdr:col>72</xdr:col>
      <xdr:colOff>203200</xdr:colOff>
      <xdr:row>60</xdr:row>
      <xdr:rowOff>56367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42160"/>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48726</xdr:rowOff>
    </xdr:from>
    <xdr:to>
      <xdr:col>68</xdr:col>
      <xdr:colOff>152400</xdr:colOff>
      <xdr:row>60</xdr:row>
      <xdr:rowOff>55160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3572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16425</xdr:rowOff>
    </xdr:from>
    <xdr:to>
      <xdr:col>81</xdr:col>
      <xdr:colOff>95250</xdr:colOff>
      <xdr:row>60</xdr:row>
      <xdr:rowOff>118025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109152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12806</xdr:rowOff>
    </xdr:from>
    <xdr:to>
      <xdr:col>77</xdr:col>
      <xdr:colOff>95250</xdr:colOff>
      <xdr:row>60</xdr:row>
      <xdr:rowOff>114406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124583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6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5567</xdr:rowOff>
    </xdr:from>
    <xdr:to>
      <xdr:col>73</xdr:col>
      <xdr:colOff>44450</xdr:colOff>
      <xdr:row>60</xdr:row>
      <xdr:rowOff>107167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117344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6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4360</xdr:rowOff>
    </xdr:from>
    <xdr:to>
      <xdr:col>68</xdr:col>
      <xdr:colOff>203200</xdr:colOff>
      <xdr:row>60</xdr:row>
      <xdr:rowOff>105960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116137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6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169376</xdr:rowOff>
    </xdr:from>
    <xdr:to>
      <xdr:col>64</xdr:col>
      <xdr:colOff>152400</xdr:colOff>
      <xdr:row>60</xdr:row>
      <xdr:rowOff>99526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109703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5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新規発行の抑制や過去に高金利で借り入れた市債の償還が進展したが、一方で水道事業会計及び下水道事業会計に係る準元利償還金の負担が大きく、全体としては類似団体平均より高い数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今後も事業の必要性等を精査しつつ市債の新規発行の抑制に努める。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4763</xdr:rowOff>
    </xdr:from>
    <xdr:to>
      <xdr:col>81</xdr:col>
      <xdr:colOff>44450</xdr:colOff>
      <xdr:row>43</xdr:row>
      <xdr:rowOff>55033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377113"/>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85196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4273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44979</xdr:rowOff>
    </xdr:from>
    <xdr:to>
      <xdr:col>72</xdr:col>
      <xdr:colOff>203200</xdr:colOff>
      <xdr:row>43</xdr:row>
      <xdr:rowOff>85196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4173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4763</xdr:rowOff>
    </xdr:from>
    <xdr:to>
      <xdr:col>68</xdr:col>
      <xdr:colOff>152400</xdr:colOff>
      <xdr:row>43</xdr:row>
      <xdr:rowOff>44979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37711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125413</xdr:rowOff>
    </xdr:from>
    <xdr:to>
      <xdr:col>81</xdr:col>
      <xdr:colOff>95250</xdr:colOff>
      <xdr:row>43</xdr:row>
      <xdr:rowOff>55563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97490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34396</xdr:rowOff>
    </xdr:from>
    <xdr:to>
      <xdr:col>73</xdr:col>
      <xdr:colOff>44450</xdr:colOff>
      <xdr:row>43</xdr:row>
      <xdr:rowOff>135996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120773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165629</xdr:rowOff>
    </xdr:from>
    <xdr:to>
      <xdr:col>68</xdr:col>
      <xdr:colOff>203200</xdr:colOff>
      <xdr:row>43</xdr:row>
      <xdr:rowOff>95779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80556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125413</xdr:rowOff>
    </xdr:from>
    <xdr:to>
      <xdr:col>64</xdr:col>
      <xdr:colOff>152400</xdr:colOff>
      <xdr:row>43</xdr:row>
      <xdr:rowOff>55563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40340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や企業債の償還が進んだことにより、地方債現在高や公営企業等繰入見込額が減少したため前年度と比べると減少しているが、依然として類似団体平均より高い数値で推移している。これは広域水道企業団への出資債残高等による負担が大きい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の新規発行の抑制等による地方債残高の減少に伴い、将来負担比率は漸減してきており、今後も事業の必要性等を精査した上での市債の発行抑制や、充当率や交付税算入率等を勘案しより有利な市債の発行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また、基金残高の確保に努め財政の健全化を図る。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46002</xdr:rowOff>
    </xdr:from>
    <xdr:to>
      <xdr:col>81</xdr:col>
      <xdr:colOff>44450</xdr:colOff>
      <xdr:row>18</xdr:row>
      <xdr:rowOff>75494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132102"/>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75494</xdr:rowOff>
    </xdr:from>
    <xdr:to>
      <xdr:col>77</xdr:col>
      <xdr:colOff>44450</xdr:colOff>
      <xdr:row>18</xdr:row>
      <xdr:rowOff>79516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1615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76835</xdr:rowOff>
    </xdr:from>
    <xdr:to>
      <xdr:col>72</xdr:col>
      <xdr:colOff>203200</xdr:colOff>
      <xdr:row>18</xdr:row>
      <xdr:rowOff>79516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162935"/>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76835</xdr:rowOff>
    </xdr:from>
    <xdr:to>
      <xdr:col>68</xdr:col>
      <xdr:colOff>152400</xdr:colOff>
      <xdr:row>18</xdr:row>
      <xdr:rowOff>92922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16293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166652</xdr:rowOff>
    </xdr:from>
    <xdr:to>
      <xdr:col>81</xdr:col>
      <xdr:colOff>95250</xdr:colOff>
      <xdr:row>18</xdr:row>
      <xdr:rowOff>96802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0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138729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05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24694</xdr:rowOff>
    </xdr:from>
    <xdr:to>
      <xdr:col>77</xdr:col>
      <xdr:colOff>95250</xdr:colOff>
      <xdr:row>18</xdr:row>
      <xdr:rowOff>126294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1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111072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19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28716</xdr:rowOff>
    </xdr:from>
    <xdr:to>
      <xdr:col>73</xdr:col>
      <xdr:colOff>44450</xdr:colOff>
      <xdr:row>18</xdr:row>
      <xdr:rowOff>130316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1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115093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20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26035</xdr:rowOff>
    </xdr:from>
    <xdr:to>
      <xdr:col>68</xdr:col>
      <xdr:colOff>203200</xdr:colOff>
      <xdr:row>18</xdr:row>
      <xdr:rowOff>127635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112412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42122</xdr:rowOff>
    </xdr:from>
    <xdr:to>
      <xdr:col>64</xdr:col>
      <xdr:colOff>152400</xdr:colOff>
      <xdr:row>18</xdr:row>
      <xdr:rowOff>143722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128499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31,087
30,891
140.05
21,406,999
20,984,698
229,266
9,836,528
17,123,330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合併以降３次１５か年にわたる定員適正化計画に基づき職員数の適正化に努めてきた。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類似団体平均よりも低い数値で推移しているが、今後も引き続き定員管理計画に基づき、職員の適正な配置に努める。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34</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02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0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1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2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物件費は、類似団体平均より低い数値である。平成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年度の合併以降継続的な経費削減に努めており、一定の成果が見られる。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今後も物件費のみならず経費全般について事務事業の統廃合を含め徹底的な見直しを行い、行政改革大綱行動計画に基づく行政改革の更なる実施・実現に努める。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130810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7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類似団体平均よりは低い数値で推移しているが、障害福祉費の増加などにより扶助費全体としては増加傾向にある。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恣意的に減額できる性質の経費ではなく抑制は困難であるが、引き続き適正な支出に努める。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41275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948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22225</xdr:rowOff>
    </xdr:from>
    <xdr:to>
      <xdr:col>19</xdr:col>
      <xdr:colOff>187325</xdr:colOff>
      <xdr:row>56</xdr:row>
      <xdr:rowOff>41275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23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22225</xdr:rowOff>
    </xdr:from>
    <xdr:to>
      <xdr:col>15</xdr:col>
      <xdr:colOff>98425</xdr:colOff>
      <xdr:row>56</xdr:row>
      <xdr:rowOff>22225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23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22225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94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142875</xdr:rowOff>
    </xdr:from>
    <xdr:to>
      <xdr:col>15</xdr:col>
      <xdr:colOff>149225</xdr:colOff>
      <xdr:row>56</xdr:row>
      <xdr:rowOff>73025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83202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142875</xdr:rowOff>
    </xdr:from>
    <xdr:to>
      <xdr:col>11</xdr:col>
      <xdr:colOff>60325</xdr:colOff>
      <xdr:row>56</xdr:row>
      <xdr:rowOff>73025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83202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は、これまで繰出金の影響により類似団体平均より高い数値で推移していたが、令和２年度に簡易水道事業、公共下水道事業及び農業集落排水事業が公営企業会計へ移行したことに伴い、繰出の性質について見直しを行った結果大幅に数値が低下した。とはいえ赤字補てんを含めた繰出の状況は変わらず、公営企業会計において引き続き経費の節減に努めるとともに、料金改定も視野に入れながら、普通会計からの繰出に頼らない事業運営とな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82550</xdr:rowOff>
    </xdr:from>
    <xdr:to>
      <xdr:col>82</xdr:col>
      <xdr:colOff>107950</xdr:colOff>
      <xdr:row>61</xdr:row>
      <xdr:rowOff>57150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12300"/>
          <a:ext cx="8382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57150</xdr:rowOff>
    </xdr:from>
    <xdr:to>
      <xdr:col>78</xdr:col>
      <xdr:colOff>69850</xdr:colOff>
      <xdr:row>61</xdr:row>
      <xdr:rowOff>120650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51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120650</xdr:rowOff>
    </xdr:from>
    <xdr:to>
      <xdr:col>73</xdr:col>
      <xdr:colOff>180975</xdr:colOff>
      <xdr:row>62</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57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62</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01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6350</xdr:rowOff>
    </xdr:from>
    <xdr:to>
      <xdr:col>78</xdr:col>
      <xdr:colOff>120650</xdr:colOff>
      <xdr:row>61</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69850</xdr:rowOff>
    </xdr:from>
    <xdr:to>
      <xdr:col>74</xdr:col>
      <xdr:colOff>31750</xdr:colOff>
      <xdr:row>62</xdr:row>
      <xdr:rowOff>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133350</xdr:rowOff>
    </xdr:from>
    <xdr:to>
      <xdr:col>69</xdr:col>
      <xdr:colOff>142875</xdr:colOff>
      <xdr:row>62</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63500</xdr:rowOff>
    </xdr:from>
    <xdr:to>
      <xdr:col>65</xdr:col>
      <xdr:colOff>53975</xdr:colOff>
      <xdr:row>60</xdr:row>
      <xdr:rowOff>165100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は、類似団体平均より高めで推移している。令和２年度は新型コロナウイルス感染症対策としての経済対策等に精力的に取り組んだ結果、前年度と比べて高い数値となった。一部事務組合に対する負担金の割合も依然として高く、組合等が経費節減に努めているか十分検証を行うよう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その他の補助金については、目的や効果、被補助団体の活動状況や予算決算書を精査し、効果の乏しいもの、長期にわたり継続しているもの、すでに目的を達成しているものなどについては見直しを行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38</xdr:row>
      <xdr:rowOff>140716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99784"/>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56134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33274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類似団体平均とほぼ同水準で推移している。実質的な長期債残高は減少しているが、このうち臨時財政対策債の残高が全体の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％と高い割合を占めている。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今後も事業の必要性等を精査しつつ市債の新規発行の抑制に努める。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149861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149861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公債費以外については、費目ごとで見ると類似団体平均とほぼ同水準である。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今後も事務事業の見直し等による経費削減に努めるとともに、行政改革大綱行動計画に基づく行政改革の更なる実施・実現に努める。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335508"/>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136144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79</xdr:row>
      <xdr:rowOff>1270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1270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50472</xdr:rowOff>
    </xdr:from>
    <xdr:to>
      <xdr:col>29</xdr:col>
      <xdr:colOff>127000</xdr:colOff>
      <xdr:row>17</xdr:row>
      <xdr:rowOff>59086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12747"/>
          <a:ext cx="647700" cy="8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59086</xdr:rowOff>
    </xdr:from>
    <xdr:to>
      <xdr:col>26</xdr:col>
      <xdr:colOff>50800</xdr:colOff>
      <xdr:row>17</xdr:row>
      <xdr:rowOff>67407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21361"/>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67407</xdr:rowOff>
    </xdr:from>
    <xdr:to>
      <xdr:col>22</xdr:col>
      <xdr:colOff>114300</xdr:colOff>
      <xdr:row>17</xdr:row>
      <xdr:rowOff>80145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29682"/>
          <a:ext cx="698500" cy="1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80145</xdr:rowOff>
    </xdr:from>
    <xdr:to>
      <xdr:col>18</xdr:col>
      <xdr:colOff>177800</xdr:colOff>
      <xdr:row>17</xdr:row>
      <xdr:rowOff>88105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42420"/>
          <a:ext cx="698500" cy="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171122</xdr:rowOff>
    </xdr:from>
    <xdr:to>
      <xdr:col>29</xdr:col>
      <xdr:colOff>177800</xdr:colOff>
      <xdr:row>17</xdr:row>
      <xdr:rowOff>101272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6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143199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8286</xdr:rowOff>
    </xdr:from>
    <xdr:to>
      <xdr:col>26</xdr:col>
      <xdr:colOff>101600</xdr:colOff>
      <xdr:row>17</xdr:row>
      <xdr:rowOff>109886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7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94663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56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16607</xdr:rowOff>
    </xdr:from>
    <xdr:to>
      <xdr:col>22</xdr:col>
      <xdr:colOff>165100</xdr:colOff>
      <xdr:row>17</xdr:row>
      <xdr:rowOff>118207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7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102984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6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29345</xdr:rowOff>
    </xdr:from>
    <xdr:to>
      <xdr:col>19</xdr:col>
      <xdr:colOff>38100</xdr:colOff>
      <xdr:row>17</xdr:row>
      <xdr:rowOff>130945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9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115722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7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37305</xdr:rowOff>
    </xdr:from>
    <xdr:to>
      <xdr:col>15</xdr:col>
      <xdr:colOff>101600</xdr:colOff>
      <xdr:row>17</xdr:row>
      <xdr:rowOff>138905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9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123682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8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278654</xdr:rowOff>
    </xdr:from>
    <xdr:to>
      <xdr:col>29</xdr:col>
      <xdr:colOff>127000</xdr:colOff>
      <xdr:row>35</xdr:row>
      <xdr:rowOff>309514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889004"/>
          <a:ext cx="647700" cy="3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294291</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04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278654</xdr:rowOff>
    </xdr:from>
    <xdr:to>
      <xdr:col>26</xdr:col>
      <xdr:colOff>50800</xdr:colOff>
      <xdr:row>35</xdr:row>
      <xdr:rowOff>296187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89004"/>
          <a:ext cx="698500" cy="1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261577</xdr:rowOff>
    </xdr:from>
    <xdr:to>
      <xdr:col>22</xdr:col>
      <xdr:colOff>114300</xdr:colOff>
      <xdr:row>35</xdr:row>
      <xdr:rowOff>296187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71927"/>
          <a:ext cx="698500" cy="3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240385</xdr:rowOff>
    </xdr:from>
    <xdr:to>
      <xdr:col>18</xdr:col>
      <xdr:colOff>177800</xdr:colOff>
      <xdr:row>35</xdr:row>
      <xdr:rowOff>261577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50735"/>
          <a:ext cx="698500" cy="2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258714</xdr:rowOff>
    </xdr:from>
    <xdr:to>
      <xdr:col>29</xdr:col>
      <xdr:colOff>177800</xdr:colOff>
      <xdr:row>36</xdr:row>
      <xdr:rowOff>17414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69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103791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1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227854</xdr:rowOff>
    </xdr:from>
    <xdr:to>
      <xdr:col>26</xdr:col>
      <xdr:colOff>101600</xdr:colOff>
      <xdr:row>35</xdr:row>
      <xdr:rowOff>329454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3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339631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607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245387</xdr:rowOff>
    </xdr:from>
    <xdr:to>
      <xdr:col>22</xdr:col>
      <xdr:colOff>165100</xdr:colOff>
      <xdr:row>36</xdr:row>
      <xdr:rowOff>4087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5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14264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62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210777</xdr:rowOff>
    </xdr:from>
    <xdr:to>
      <xdr:col>19</xdr:col>
      <xdr:colOff>38100</xdr:colOff>
      <xdr:row>35</xdr:row>
      <xdr:rowOff>312377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2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322554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59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189585</xdr:rowOff>
    </xdr:from>
    <xdr:to>
      <xdr:col>15</xdr:col>
      <xdr:colOff>101600</xdr:colOff>
      <xdr:row>35</xdr:row>
      <xdr:rowOff>291185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9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301362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56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31,087
30,891
140.05
21,406,999
20,984,698
229,266
9,836,528
17,123,330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88731</xdr:rowOff>
    </xdr:from>
    <xdr:to>
      <xdr:col>24</xdr:col>
      <xdr:colOff>63500</xdr:colOff>
      <xdr:row>36</xdr:row>
      <xdr:rowOff>115619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0931"/>
          <a:ext cx="8382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115619</xdr:rowOff>
    </xdr:from>
    <xdr:to>
      <xdr:col>19</xdr:col>
      <xdr:colOff>177800</xdr:colOff>
      <xdr:row>36</xdr:row>
      <xdr:rowOff>123419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87819"/>
          <a:ext cx="889000" cy="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123328</xdr:rowOff>
    </xdr:from>
    <xdr:to>
      <xdr:col>15</xdr:col>
      <xdr:colOff>50800</xdr:colOff>
      <xdr:row>36</xdr:row>
      <xdr:rowOff>123419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9552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117681</xdr:rowOff>
    </xdr:from>
    <xdr:to>
      <xdr:col>10</xdr:col>
      <xdr:colOff>114300</xdr:colOff>
      <xdr:row>36</xdr:row>
      <xdr:rowOff>123328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89881"/>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37931</xdr:rowOff>
    </xdr:from>
    <xdr:to>
      <xdr:col>24</xdr:col>
      <xdr:colOff>114300</xdr:colOff>
      <xdr:row>36</xdr:row>
      <xdr:rowOff>139531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16358</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64819</xdr:rowOff>
    </xdr:from>
    <xdr:to>
      <xdr:col>20</xdr:col>
      <xdr:colOff>38100</xdr:colOff>
      <xdr:row>36</xdr:row>
      <xdr:rowOff>166419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157546</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2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72619</xdr:rowOff>
    </xdr:from>
    <xdr:to>
      <xdr:col>15</xdr:col>
      <xdr:colOff>101600</xdr:colOff>
      <xdr:row>37</xdr:row>
      <xdr:rowOff>2769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165346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3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72528</xdr:rowOff>
    </xdr:from>
    <xdr:to>
      <xdr:col>10</xdr:col>
      <xdr:colOff>165100</xdr:colOff>
      <xdr:row>37</xdr:row>
      <xdr:rowOff>2678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165255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66881</xdr:rowOff>
    </xdr:from>
    <xdr:to>
      <xdr:col>6</xdr:col>
      <xdr:colOff>38100</xdr:colOff>
      <xdr:row>36</xdr:row>
      <xdr:rowOff>168481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159608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72903</xdr:rowOff>
    </xdr:from>
    <xdr:to>
      <xdr:col>24</xdr:col>
      <xdr:colOff>63500</xdr:colOff>
      <xdr:row>58</xdr:row>
      <xdr:rowOff>129093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10017003"/>
          <a:ext cx="8382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97519</xdr:rowOff>
    </xdr:from>
    <xdr:to>
      <xdr:col>19</xdr:col>
      <xdr:colOff>177800</xdr:colOff>
      <xdr:row>58</xdr:row>
      <xdr:rowOff>129093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10041619"/>
          <a:ext cx="889000" cy="3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97519</xdr:rowOff>
    </xdr:from>
    <xdr:to>
      <xdr:col>15</xdr:col>
      <xdr:colOff>50800</xdr:colOff>
      <xdr:row>58</xdr:row>
      <xdr:rowOff>107733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10041619"/>
          <a:ext cx="889000" cy="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96175</xdr:rowOff>
    </xdr:from>
    <xdr:to>
      <xdr:col>10</xdr:col>
      <xdr:colOff>114300</xdr:colOff>
      <xdr:row>58</xdr:row>
      <xdr:rowOff>107733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10040275"/>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22103</xdr:rowOff>
    </xdr:from>
    <xdr:to>
      <xdr:col>24</xdr:col>
      <xdr:colOff>114300</xdr:colOff>
      <xdr:row>58</xdr:row>
      <xdr:rowOff>123703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9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108480</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78293</xdr:rowOff>
    </xdr:from>
    <xdr:to>
      <xdr:col>20</xdr:col>
      <xdr:colOff>38100</xdr:colOff>
      <xdr:row>59</xdr:row>
      <xdr:rowOff>8443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100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171020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11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46719</xdr:rowOff>
    </xdr:from>
    <xdr:to>
      <xdr:col>15</xdr:col>
      <xdr:colOff>101600</xdr:colOff>
      <xdr:row>58</xdr:row>
      <xdr:rowOff>148319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139446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56933</xdr:rowOff>
    </xdr:from>
    <xdr:to>
      <xdr:col>10</xdr:col>
      <xdr:colOff>165100</xdr:colOff>
      <xdr:row>58</xdr:row>
      <xdr:rowOff>158533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100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149660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9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45375</xdr:rowOff>
    </xdr:from>
    <xdr:to>
      <xdr:col>6</xdr:col>
      <xdr:colOff>38100</xdr:colOff>
      <xdr:row>58</xdr:row>
      <xdr:rowOff>146975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138102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8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157569</xdr:rowOff>
    </xdr:from>
    <xdr:to>
      <xdr:col>24</xdr:col>
      <xdr:colOff>63500</xdr:colOff>
      <xdr:row>79</xdr:row>
      <xdr:rowOff>6350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530669"/>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160865</xdr:rowOff>
    </xdr:from>
    <xdr:to>
      <xdr:col>19</xdr:col>
      <xdr:colOff>177800</xdr:colOff>
      <xdr:row>79</xdr:row>
      <xdr:rowOff>6350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533965"/>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157569</xdr:rowOff>
    </xdr:from>
    <xdr:to>
      <xdr:col>15</xdr:col>
      <xdr:colOff>50800</xdr:colOff>
      <xdr:row>78</xdr:row>
      <xdr:rowOff>160865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530669"/>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157569</xdr:rowOff>
    </xdr:from>
    <xdr:to>
      <xdr:col>10</xdr:col>
      <xdr:colOff>114300</xdr:colOff>
      <xdr:row>78</xdr:row>
      <xdr:rowOff>165112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53066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106769</xdr:rowOff>
    </xdr:from>
    <xdr:to>
      <xdr:col>24</xdr:col>
      <xdr:colOff>114300</xdr:colOff>
      <xdr:row>79</xdr:row>
      <xdr:rowOff>36919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21696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9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127000</xdr:rowOff>
    </xdr:from>
    <xdr:to>
      <xdr:col>20</xdr:col>
      <xdr:colOff>38100</xdr:colOff>
      <xdr:row>79</xdr:row>
      <xdr:rowOff>57150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48277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110065</xdr:rowOff>
    </xdr:from>
    <xdr:to>
      <xdr:col>15</xdr:col>
      <xdr:colOff>101600</xdr:colOff>
      <xdr:row>79</xdr:row>
      <xdr:rowOff>40215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31342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7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106769</xdr:rowOff>
    </xdr:from>
    <xdr:to>
      <xdr:col>10</xdr:col>
      <xdr:colOff>165100</xdr:colOff>
      <xdr:row>79</xdr:row>
      <xdr:rowOff>36919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28046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7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114312</xdr:rowOff>
    </xdr:from>
    <xdr:to>
      <xdr:col>6</xdr:col>
      <xdr:colOff>38100</xdr:colOff>
      <xdr:row>79</xdr:row>
      <xdr:rowOff>44462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8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35589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8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138900</xdr:rowOff>
    </xdr:from>
    <xdr:to>
      <xdr:col>24</xdr:col>
      <xdr:colOff>63500</xdr:colOff>
      <xdr:row>97</xdr:row>
      <xdr:rowOff>18024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98100"/>
          <a:ext cx="838200" cy="5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18024</xdr:rowOff>
    </xdr:from>
    <xdr:to>
      <xdr:col>19</xdr:col>
      <xdr:colOff>177800</xdr:colOff>
      <xdr:row>97</xdr:row>
      <xdr:rowOff>45310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48674"/>
          <a:ext cx="889000" cy="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45310</xdr:rowOff>
    </xdr:from>
    <xdr:to>
      <xdr:col>15</xdr:col>
      <xdr:colOff>50800</xdr:colOff>
      <xdr:row>97</xdr:row>
      <xdr:rowOff>53418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75960"/>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52741</xdr:rowOff>
    </xdr:from>
    <xdr:to>
      <xdr:col>10</xdr:col>
      <xdr:colOff>114300</xdr:colOff>
      <xdr:row>97</xdr:row>
      <xdr:rowOff>53418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83391"/>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88100</xdr:rowOff>
    </xdr:from>
    <xdr:to>
      <xdr:col>24</xdr:col>
      <xdr:colOff>114300</xdr:colOff>
      <xdr:row>97</xdr:row>
      <xdr:rowOff>18250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66527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138674</xdr:rowOff>
    </xdr:from>
    <xdr:to>
      <xdr:col>20</xdr:col>
      <xdr:colOff>38100</xdr:colOff>
      <xdr:row>97</xdr:row>
      <xdr:rowOff>68824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59951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165960</xdr:rowOff>
    </xdr:from>
    <xdr:to>
      <xdr:col>15</xdr:col>
      <xdr:colOff>101600</xdr:colOff>
      <xdr:row>97</xdr:row>
      <xdr:rowOff>96110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87237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2618</xdr:rowOff>
    </xdr:from>
    <xdr:to>
      <xdr:col>10</xdr:col>
      <xdr:colOff>165100</xdr:colOff>
      <xdr:row>97</xdr:row>
      <xdr:rowOff>104218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95345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1941</xdr:rowOff>
    </xdr:from>
    <xdr:to>
      <xdr:col>6</xdr:col>
      <xdr:colOff>38100</xdr:colOff>
      <xdr:row>97</xdr:row>
      <xdr:rowOff>103541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94668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101432</xdr:rowOff>
    </xdr:from>
    <xdr:to>
      <xdr:col>55</xdr:col>
      <xdr:colOff>0</xdr:colOff>
      <xdr:row>37</xdr:row>
      <xdr:rowOff>133928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30732"/>
          <a:ext cx="838200" cy="5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133928</xdr:rowOff>
    </xdr:from>
    <xdr:to>
      <xdr:col>50</xdr:col>
      <xdr:colOff>114300</xdr:colOff>
      <xdr:row>37</xdr:row>
      <xdr:rowOff>159013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477578"/>
          <a:ext cx="889000" cy="2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155222</xdr:rowOff>
    </xdr:from>
    <xdr:to>
      <xdr:col>45</xdr:col>
      <xdr:colOff>177800</xdr:colOff>
      <xdr:row>37</xdr:row>
      <xdr:rowOff>159013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98872"/>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155222</xdr:rowOff>
    </xdr:from>
    <xdr:to>
      <xdr:col>41</xdr:col>
      <xdr:colOff>50800</xdr:colOff>
      <xdr:row>38</xdr:row>
      <xdr:rowOff>3032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8872"/>
          <a:ext cx="8890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50632</xdr:rowOff>
    </xdr:from>
    <xdr:to>
      <xdr:col>55</xdr:col>
      <xdr:colOff>50800</xdr:colOff>
      <xdr:row>34</xdr:row>
      <xdr:rowOff>152232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73509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3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83128</xdr:rowOff>
    </xdr:from>
    <xdr:to>
      <xdr:col>50</xdr:col>
      <xdr:colOff>165100</xdr:colOff>
      <xdr:row>38</xdr:row>
      <xdr:rowOff>13278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4404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108213</xdr:rowOff>
    </xdr:from>
    <xdr:to>
      <xdr:col>46</xdr:col>
      <xdr:colOff>38100</xdr:colOff>
      <xdr:row>38</xdr:row>
      <xdr:rowOff>38363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5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29490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4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104422</xdr:rowOff>
    </xdr:from>
    <xdr:to>
      <xdr:col>41</xdr:col>
      <xdr:colOff>101600</xdr:colOff>
      <xdr:row>38</xdr:row>
      <xdr:rowOff>34572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51099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2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123682</xdr:rowOff>
    </xdr:from>
    <xdr:to>
      <xdr:col>36</xdr:col>
      <xdr:colOff>165100</xdr:colOff>
      <xdr:row>38</xdr:row>
      <xdr:rowOff>53832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70359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24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19045</xdr:rowOff>
    </xdr:from>
    <xdr:to>
      <xdr:col>55</xdr:col>
      <xdr:colOff>0</xdr:colOff>
      <xdr:row>57</xdr:row>
      <xdr:rowOff>56078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791695"/>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56078</xdr:rowOff>
    </xdr:from>
    <xdr:to>
      <xdr:col>50</xdr:col>
      <xdr:colOff>114300</xdr:colOff>
      <xdr:row>57</xdr:row>
      <xdr:rowOff>126761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828728"/>
          <a:ext cx="889000" cy="7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76336</xdr:rowOff>
    </xdr:from>
    <xdr:to>
      <xdr:col>45</xdr:col>
      <xdr:colOff>177800</xdr:colOff>
      <xdr:row>57</xdr:row>
      <xdr:rowOff>126761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848986"/>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76336</xdr:rowOff>
    </xdr:from>
    <xdr:to>
      <xdr:col>41</xdr:col>
      <xdr:colOff>50800</xdr:colOff>
      <xdr:row>57</xdr:row>
      <xdr:rowOff>111797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848986"/>
          <a:ext cx="889000" cy="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139695</xdr:rowOff>
    </xdr:from>
    <xdr:to>
      <xdr:col>55</xdr:col>
      <xdr:colOff>50800</xdr:colOff>
      <xdr:row>57</xdr:row>
      <xdr:rowOff>69845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4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118122</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5278</xdr:rowOff>
    </xdr:from>
    <xdr:to>
      <xdr:col>50</xdr:col>
      <xdr:colOff>165100</xdr:colOff>
      <xdr:row>57</xdr:row>
      <xdr:rowOff>106878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98005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8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75961</xdr:rowOff>
    </xdr:from>
    <xdr:to>
      <xdr:col>46</xdr:col>
      <xdr:colOff>38100</xdr:colOff>
      <xdr:row>58</xdr:row>
      <xdr:rowOff>6111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168688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25536</xdr:rowOff>
    </xdr:from>
    <xdr:to>
      <xdr:col>41</xdr:col>
      <xdr:colOff>101600</xdr:colOff>
      <xdr:row>57</xdr:row>
      <xdr:rowOff>127136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7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118263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9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60997</xdr:rowOff>
    </xdr:from>
    <xdr:to>
      <xdr:col>36</xdr:col>
      <xdr:colOff>165100</xdr:colOff>
      <xdr:row>57</xdr:row>
      <xdr:rowOff>162597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153724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103896</xdr:rowOff>
    </xdr:from>
    <xdr:to>
      <xdr:col>55</xdr:col>
      <xdr:colOff>0</xdr:colOff>
      <xdr:row>77</xdr:row>
      <xdr:rowOff>155245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305546"/>
          <a:ext cx="838200" cy="5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103896</xdr:rowOff>
    </xdr:from>
    <xdr:to>
      <xdr:col>50</xdr:col>
      <xdr:colOff>114300</xdr:colOff>
      <xdr:row>78</xdr:row>
      <xdr:rowOff>5083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3305546"/>
          <a:ext cx="889000" cy="7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5083</xdr:rowOff>
    </xdr:from>
    <xdr:to>
      <xdr:col>45</xdr:col>
      <xdr:colOff>177800</xdr:colOff>
      <xdr:row>78</xdr:row>
      <xdr:rowOff>15867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7861300" y="13378183"/>
          <a:ext cx="889000" cy="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14776</xdr:rowOff>
    </xdr:from>
    <xdr:to>
      <xdr:col>41</xdr:col>
      <xdr:colOff>50800</xdr:colOff>
      <xdr:row>78</xdr:row>
      <xdr:rowOff>15867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3387876"/>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104445</xdr:rowOff>
    </xdr:from>
    <xdr:to>
      <xdr:col>55</xdr:col>
      <xdr:colOff>50800</xdr:colOff>
      <xdr:row>78</xdr:row>
      <xdr:rowOff>34595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3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19372</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2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53096</xdr:rowOff>
    </xdr:from>
    <xdr:to>
      <xdr:col>50</xdr:col>
      <xdr:colOff>165100</xdr:colOff>
      <xdr:row>77</xdr:row>
      <xdr:rowOff>154696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2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145823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3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125733</xdr:rowOff>
    </xdr:from>
    <xdr:to>
      <xdr:col>46</xdr:col>
      <xdr:colOff>38100</xdr:colOff>
      <xdr:row>78</xdr:row>
      <xdr:rowOff>55883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3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47010</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15428" y="1342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136517</xdr:rowOff>
    </xdr:from>
    <xdr:to>
      <xdr:col>41</xdr:col>
      <xdr:colOff>101600</xdr:colOff>
      <xdr:row>78</xdr:row>
      <xdr:rowOff>66667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3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57794</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43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135426</xdr:rowOff>
    </xdr:from>
    <xdr:to>
      <xdr:col>36</xdr:col>
      <xdr:colOff>165100</xdr:colOff>
      <xdr:row>78</xdr:row>
      <xdr:rowOff>65576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3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56703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42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11274</xdr:rowOff>
    </xdr:from>
    <xdr:to>
      <xdr:col>55</xdr:col>
      <xdr:colOff>0</xdr:colOff>
      <xdr:row>98</xdr:row>
      <xdr:rowOff>12722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41924"/>
          <a:ext cx="838200" cy="1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12722</xdr:rowOff>
    </xdr:from>
    <xdr:to>
      <xdr:col>50</xdr:col>
      <xdr:colOff>114300</xdr:colOff>
      <xdr:row>98</xdr:row>
      <xdr:rowOff>40487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14822"/>
          <a:ext cx="889000" cy="2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118678</xdr:rowOff>
    </xdr:from>
    <xdr:to>
      <xdr:col>45</xdr:col>
      <xdr:colOff>177800</xdr:colOff>
      <xdr:row>98</xdr:row>
      <xdr:rowOff>40487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49328"/>
          <a:ext cx="889000" cy="9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118678</xdr:rowOff>
    </xdr:from>
    <xdr:to>
      <xdr:col>41</xdr:col>
      <xdr:colOff>50800</xdr:colOff>
      <xdr:row>97</xdr:row>
      <xdr:rowOff>157778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49328"/>
          <a:ext cx="889000" cy="3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131924</xdr:rowOff>
    </xdr:from>
    <xdr:to>
      <xdr:col>55</xdr:col>
      <xdr:colOff>50800</xdr:colOff>
      <xdr:row>97</xdr:row>
      <xdr:rowOff>62074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110351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133372</xdr:rowOff>
    </xdr:from>
    <xdr:to>
      <xdr:col>50</xdr:col>
      <xdr:colOff>165100</xdr:colOff>
      <xdr:row>98</xdr:row>
      <xdr:rowOff>63522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54649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161137</xdr:rowOff>
    </xdr:from>
    <xdr:to>
      <xdr:col>46</xdr:col>
      <xdr:colOff>38100</xdr:colOff>
      <xdr:row>98</xdr:row>
      <xdr:rowOff>91287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82414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8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67878</xdr:rowOff>
    </xdr:from>
    <xdr:to>
      <xdr:col>41</xdr:col>
      <xdr:colOff>101600</xdr:colOff>
      <xdr:row>97</xdr:row>
      <xdr:rowOff>169478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160605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106978</xdr:rowOff>
    </xdr:from>
    <xdr:to>
      <xdr:col>36</xdr:col>
      <xdr:colOff>165100</xdr:colOff>
      <xdr:row>98</xdr:row>
      <xdr:rowOff>37128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28255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3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42354</xdr:rowOff>
    </xdr:from>
    <xdr:to>
      <xdr:col>85</xdr:col>
      <xdr:colOff>127000</xdr:colOff>
      <xdr:row>37</xdr:row>
      <xdr:rowOff>171228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386004"/>
          <a:ext cx="838200" cy="12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42354</xdr:rowOff>
    </xdr:from>
    <xdr:to>
      <xdr:col>81</xdr:col>
      <xdr:colOff>50800</xdr:colOff>
      <xdr:row>38</xdr:row>
      <xdr:rowOff>9074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386004"/>
          <a:ext cx="889000" cy="13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106075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9074</xdr:rowOff>
    </xdr:from>
    <xdr:to>
      <xdr:col>76</xdr:col>
      <xdr:colOff>114300</xdr:colOff>
      <xdr:row>39</xdr:row>
      <xdr:rowOff>34582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24174"/>
          <a:ext cx="889000" cy="19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6483</xdr:rowOff>
    </xdr:from>
    <xdr:to>
      <xdr:col>71</xdr:col>
      <xdr:colOff>177800</xdr:colOff>
      <xdr:row>39</xdr:row>
      <xdr:rowOff>34582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93033"/>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120428</xdr:rowOff>
    </xdr:from>
    <xdr:to>
      <xdr:col>85</xdr:col>
      <xdr:colOff>177800</xdr:colOff>
      <xdr:row>38</xdr:row>
      <xdr:rowOff>50578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6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98855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163004</xdr:rowOff>
    </xdr:from>
    <xdr:to>
      <xdr:col>81</xdr:col>
      <xdr:colOff>101600</xdr:colOff>
      <xdr:row>37</xdr:row>
      <xdr:rowOff>93154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109681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1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129724</xdr:rowOff>
    </xdr:from>
    <xdr:to>
      <xdr:col>76</xdr:col>
      <xdr:colOff>165100</xdr:colOff>
      <xdr:row>38</xdr:row>
      <xdr:rowOff>59874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76401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4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155232</xdr:rowOff>
    </xdr:from>
    <xdr:to>
      <xdr:col>72</xdr:col>
      <xdr:colOff>38100</xdr:colOff>
      <xdr:row>39</xdr:row>
      <xdr:rowOff>85382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76509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76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127133</xdr:rowOff>
    </xdr:from>
    <xdr:to>
      <xdr:col>67</xdr:col>
      <xdr:colOff>101600</xdr:colOff>
      <xdr:row>39</xdr:row>
      <xdr:rowOff>57283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48410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3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114565</xdr:rowOff>
    </xdr:from>
    <xdr:to>
      <xdr:col>85</xdr:col>
      <xdr:colOff>127000</xdr:colOff>
      <xdr:row>77</xdr:row>
      <xdr:rowOff>116774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16215"/>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116774</xdr:rowOff>
    </xdr:from>
    <xdr:to>
      <xdr:col>81</xdr:col>
      <xdr:colOff>50800</xdr:colOff>
      <xdr:row>77</xdr:row>
      <xdr:rowOff>124123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318424"/>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120301</xdr:rowOff>
    </xdr:from>
    <xdr:to>
      <xdr:col>76</xdr:col>
      <xdr:colOff>114300</xdr:colOff>
      <xdr:row>77</xdr:row>
      <xdr:rowOff>124123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321951"/>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120301</xdr:rowOff>
    </xdr:from>
    <xdr:to>
      <xdr:col>71</xdr:col>
      <xdr:colOff>177800</xdr:colOff>
      <xdr:row>77</xdr:row>
      <xdr:rowOff>122761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21951"/>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63765</xdr:rowOff>
    </xdr:from>
    <xdr:to>
      <xdr:col>85</xdr:col>
      <xdr:colOff>177800</xdr:colOff>
      <xdr:row>77</xdr:row>
      <xdr:rowOff>165365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42192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4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65974</xdr:rowOff>
    </xdr:from>
    <xdr:to>
      <xdr:col>81</xdr:col>
      <xdr:colOff>101600</xdr:colOff>
      <xdr:row>77</xdr:row>
      <xdr:rowOff>167574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158701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73323</xdr:rowOff>
    </xdr:from>
    <xdr:to>
      <xdr:col>76</xdr:col>
      <xdr:colOff>165100</xdr:colOff>
      <xdr:row>78</xdr:row>
      <xdr:rowOff>3473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166050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69501</xdr:rowOff>
    </xdr:from>
    <xdr:to>
      <xdr:col>72</xdr:col>
      <xdr:colOff>38100</xdr:colOff>
      <xdr:row>77</xdr:row>
      <xdr:rowOff>171101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162228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71961</xdr:rowOff>
    </xdr:from>
    <xdr:to>
      <xdr:col>67</xdr:col>
      <xdr:colOff>101600</xdr:colOff>
      <xdr:row>78</xdr:row>
      <xdr:rowOff>2111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164688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6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127406</xdr:rowOff>
    </xdr:from>
    <xdr:to>
      <xdr:col>85</xdr:col>
      <xdr:colOff>127000</xdr:colOff>
      <xdr:row>98</xdr:row>
      <xdr:rowOff>155753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29506"/>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97434</xdr:rowOff>
    </xdr:from>
    <xdr:to>
      <xdr:col>81</xdr:col>
      <xdr:colOff>50800</xdr:colOff>
      <xdr:row>98</xdr:row>
      <xdr:rowOff>155753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99534"/>
          <a:ext cx="889000" cy="5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97434</xdr:rowOff>
    </xdr:from>
    <xdr:to>
      <xdr:col>76</xdr:col>
      <xdr:colOff>114300</xdr:colOff>
      <xdr:row>98</xdr:row>
      <xdr:rowOff>130480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99534"/>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28169</xdr:rowOff>
    </xdr:from>
    <xdr:to>
      <xdr:col>71</xdr:col>
      <xdr:colOff>177800</xdr:colOff>
      <xdr:row>98</xdr:row>
      <xdr:rowOff>130480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658819"/>
          <a:ext cx="889000" cy="2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76606</xdr:rowOff>
    </xdr:from>
    <xdr:to>
      <xdr:col>85</xdr:col>
      <xdr:colOff>177800</xdr:colOff>
      <xdr:row>99</xdr:row>
      <xdr:rowOff>6756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7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162983</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9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104953</xdr:rowOff>
    </xdr:from>
    <xdr:to>
      <xdr:col>81</xdr:col>
      <xdr:colOff>101600</xdr:colOff>
      <xdr:row>99</xdr:row>
      <xdr:rowOff>35103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26230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9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46634</xdr:rowOff>
    </xdr:from>
    <xdr:to>
      <xdr:col>76</xdr:col>
      <xdr:colOff>165100</xdr:colOff>
      <xdr:row>98</xdr:row>
      <xdr:rowOff>148234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139361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79680</xdr:rowOff>
    </xdr:from>
    <xdr:to>
      <xdr:col>72</xdr:col>
      <xdr:colOff>38100</xdr:colOff>
      <xdr:row>99</xdr:row>
      <xdr:rowOff>9830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957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148819</xdr:rowOff>
    </xdr:from>
    <xdr:to>
      <xdr:col>67</xdr:col>
      <xdr:colOff>101600</xdr:colOff>
      <xdr:row>97</xdr:row>
      <xdr:rowOff>78969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95496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3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6492</xdr:rowOff>
    </xdr:from>
    <xdr:to>
      <xdr:col>116</xdr:col>
      <xdr:colOff>63500</xdr:colOff>
      <xdr:row>39</xdr:row>
      <xdr:rowOff>53355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521592"/>
          <a:ext cx="8382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59261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7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49730</xdr:rowOff>
    </xdr:from>
    <xdr:to>
      <xdr:col>111</xdr:col>
      <xdr:colOff>177800</xdr:colOff>
      <xdr:row>39</xdr:row>
      <xdr:rowOff>53355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6280"/>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39181</xdr:rowOff>
    </xdr:from>
    <xdr:to>
      <xdr:col>107</xdr:col>
      <xdr:colOff>50800</xdr:colOff>
      <xdr:row>39</xdr:row>
      <xdr:rowOff>49730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25731"/>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39181</xdr:rowOff>
    </xdr:from>
    <xdr:to>
      <xdr:col>102</xdr:col>
      <xdr:colOff>114300</xdr:colOff>
      <xdr:row>39</xdr:row>
      <xdr:rowOff>47117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725731"/>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127141</xdr:rowOff>
    </xdr:from>
    <xdr:to>
      <xdr:col>116</xdr:col>
      <xdr:colOff>114300</xdr:colOff>
      <xdr:row>38</xdr:row>
      <xdr:rowOff>57291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150018</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32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2555</xdr:rowOff>
    </xdr:from>
    <xdr:to>
      <xdr:col>112</xdr:col>
      <xdr:colOff>38100</xdr:colOff>
      <xdr:row>39</xdr:row>
      <xdr:rowOff>104155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95282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7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170380</xdr:rowOff>
    </xdr:from>
    <xdr:to>
      <xdr:col>107</xdr:col>
      <xdr:colOff>101600</xdr:colOff>
      <xdr:row>39</xdr:row>
      <xdr:rowOff>100530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91657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77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159831</xdr:rowOff>
    </xdr:from>
    <xdr:to>
      <xdr:col>102</xdr:col>
      <xdr:colOff>165100</xdr:colOff>
      <xdr:row>39</xdr:row>
      <xdr:rowOff>89981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81108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76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167767</xdr:rowOff>
    </xdr:from>
    <xdr:to>
      <xdr:col>98</xdr:col>
      <xdr:colOff>38100</xdr:colOff>
      <xdr:row>39</xdr:row>
      <xdr:rowOff>97917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89044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7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144443</xdr:rowOff>
    </xdr:from>
    <xdr:to>
      <xdr:col>116</xdr:col>
      <xdr:colOff>63500</xdr:colOff>
      <xdr:row>57</xdr:row>
      <xdr:rowOff>148939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1709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9968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5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148939</xdr:rowOff>
    </xdr:from>
    <xdr:to>
      <xdr:col>111</xdr:col>
      <xdr:colOff>177800</xdr:colOff>
      <xdr:row>57</xdr:row>
      <xdr:rowOff>151892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21589"/>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165625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151892</xdr:rowOff>
    </xdr:from>
    <xdr:to>
      <xdr:col>107</xdr:col>
      <xdr:colOff>50800</xdr:colOff>
      <xdr:row>57</xdr:row>
      <xdr:rowOff>153568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24542"/>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165663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153568</xdr:rowOff>
    </xdr:from>
    <xdr:to>
      <xdr:col>102</xdr:col>
      <xdr:colOff>114300</xdr:colOff>
      <xdr:row>57</xdr:row>
      <xdr:rowOff>156121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26218"/>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150995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151109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93643</xdr:rowOff>
    </xdr:from>
    <xdr:to>
      <xdr:col>116</xdr:col>
      <xdr:colOff>114300</xdr:colOff>
      <xdr:row>58</xdr:row>
      <xdr:rowOff>23793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116520</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1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98139</xdr:rowOff>
    </xdr:from>
    <xdr:to>
      <xdr:col>112</xdr:col>
      <xdr:colOff>38100</xdr:colOff>
      <xdr:row>58</xdr:row>
      <xdr:rowOff>28289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44816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6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101092</xdr:rowOff>
    </xdr:from>
    <xdr:to>
      <xdr:col>107</xdr:col>
      <xdr:colOff>101600</xdr:colOff>
      <xdr:row>58</xdr:row>
      <xdr:rowOff>31242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47769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6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102768</xdr:rowOff>
    </xdr:from>
    <xdr:to>
      <xdr:col>102</xdr:col>
      <xdr:colOff>165100</xdr:colOff>
      <xdr:row>58</xdr:row>
      <xdr:rowOff>32918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49445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6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105321</xdr:rowOff>
    </xdr:from>
    <xdr:to>
      <xdr:col>98</xdr:col>
      <xdr:colOff>38100</xdr:colOff>
      <xdr:row>58</xdr:row>
      <xdr:rowOff>35471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51998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6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163946</xdr:rowOff>
    </xdr:from>
    <xdr:to>
      <xdr:col>116</xdr:col>
      <xdr:colOff>63500</xdr:colOff>
      <xdr:row>77</xdr:row>
      <xdr:rowOff>50061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51246"/>
          <a:ext cx="838200" cy="40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163946</xdr:rowOff>
    </xdr:from>
    <xdr:to>
      <xdr:col>111</xdr:col>
      <xdr:colOff>177800</xdr:colOff>
      <xdr:row>75</xdr:row>
      <xdr:rowOff>7855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51246"/>
          <a:ext cx="889000" cy="1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7855</xdr:rowOff>
    </xdr:from>
    <xdr:to>
      <xdr:col>107</xdr:col>
      <xdr:colOff>50800</xdr:colOff>
      <xdr:row>75</xdr:row>
      <xdr:rowOff>11412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66605"/>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162889</xdr:rowOff>
    </xdr:from>
    <xdr:to>
      <xdr:col>102</xdr:col>
      <xdr:colOff>114300</xdr:colOff>
      <xdr:row>75</xdr:row>
      <xdr:rowOff>11412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50189"/>
          <a:ext cx="889000" cy="1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170711</xdr:rowOff>
    </xdr:from>
    <xdr:to>
      <xdr:col>116</xdr:col>
      <xdr:colOff>114300</xdr:colOff>
      <xdr:row>77</xdr:row>
      <xdr:rowOff>100861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149138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113146</xdr:rowOff>
    </xdr:from>
    <xdr:to>
      <xdr:col>112</xdr:col>
      <xdr:colOff>38100</xdr:colOff>
      <xdr:row>75</xdr:row>
      <xdr:rowOff>43296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59823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7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128505</xdr:rowOff>
    </xdr:from>
    <xdr:to>
      <xdr:col>107</xdr:col>
      <xdr:colOff>101600</xdr:colOff>
      <xdr:row>75</xdr:row>
      <xdr:rowOff>58655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75182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132062</xdr:rowOff>
    </xdr:from>
    <xdr:to>
      <xdr:col>102</xdr:col>
      <xdr:colOff>165100</xdr:colOff>
      <xdr:row>75</xdr:row>
      <xdr:rowOff>62212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78739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112089</xdr:rowOff>
    </xdr:from>
    <xdr:to>
      <xdr:col>98</xdr:col>
      <xdr:colOff>38100</xdr:colOff>
      <xdr:row>75</xdr:row>
      <xdr:rowOff>42239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58766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円となっている。新型コロナウイルス感染症対策の影響により昨年度と比較して一人当たりのコストは高くなっており、特に補助費等では住民一人当た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210,044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ほとんどの項目において類似団体平均を下回っているが、投資及び出資金、貸付金で類似団体平均を上回っている。　投資及び出資金は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円で、令和２年度に公営企業会計に移行した下水道事業会計に対する出資金による影響である。貸付金は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円で、中小企業を対象に原資預託のための貸付があるためである。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31,087
30,891
140.05
21,406,999
20,984,698
229,266
9,836,528
17,123,330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62433</xdr:rowOff>
    </xdr:from>
    <xdr:to>
      <xdr:col>24</xdr:col>
      <xdr:colOff>63500</xdr:colOff>
      <xdr:row>37</xdr:row>
      <xdr:rowOff>64765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797300" y="6406083"/>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57495</xdr:rowOff>
    </xdr:from>
    <xdr:to>
      <xdr:col>19</xdr:col>
      <xdr:colOff>177800</xdr:colOff>
      <xdr:row>37</xdr:row>
      <xdr:rowOff>62433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2908300" y="6401145"/>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57495</xdr:rowOff>
    </xdr:from>
    <xdr:to>
      <xdr:col>15</xdr:col>
      <xdr:colOff>50800</xdr:colOff>
      <xdr:row>37</xdr:row>
      <xdr:rowOff>67234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019300" y="6401145"/>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67234</xdr:rowOff>
    </xdr:from>
    <xdr:to>
      <xdr:col>10</xdr:col>
      <xdr:colOff>114300</xdr:colOff>
      <xdr:row>37</xdr:row>
      <xdr:rowOff>70571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130300" y="6410884"/>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13965</xdr:rowOff>
    </xdr:from>
    <xdr:to>
      <xdr:col>24</xdr:col>
      <xdr:colOff>114300</xdr:colOff>
      <xdr:row>37</xdr:row>
      <xdr:rowOff>115565</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3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144792</xdr:rowOff>
    </xdr:from>
    <xdr:ext cx="469744"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14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11633</xdr:rowOff>
    </xdr:from>
    <xdr:to>
      <xdr:col>20</xdr:col>
      <xdr:colOff>38100</xdr:colOff>
      <xdr:row>37</xdr:row>
      <xdr:rowOff>113233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129760</xdr:rowOff>
    </xdr:from>
    <xdr:ext cx="469744"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428" y="61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6695</xdr:rowOff>
    </xdr:from>
    <xdr:to>
      <xdr:col>15</xdr:col>
      <xdr:colOff>101600</xdr:colOff>
      <xdr:row>37</xdr:row>
      <xdr:rowOff>108295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3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124822</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428" y="612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16434</xdr:rowOff>
    </xdr:from>
    <xdr:to>
      <xdr:col>10</xdr:col>
      <xdr:colOff>165100</xdr:colOff>
      <xdr:row>37</xdr:row>
      <xdr:rowOff>118034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3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134561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428" y="613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19771</xdr:rowOff>
    </xdr:from>
    <xdr:to>
      <xdr:col>6</xdr:col>
      <xdr:colOff>38100</xdr:colOff>
      <xdr:row>37</xdr:row>
      <xdr:rowOff>121371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36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137898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428" y="613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71251</xdr:rowOff>
    </xdr:from>
    <xdr:to>
      <xdr:col>24</xdr:col>
      <xdr:colOff>63500</xdr:colOff>
      <xdr:row>58</xdr:row>
      <xdr:rowOff>66098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72451"/>
          <a:ext cx="838200" cy="3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60232</xdr:rowOff>
    </xdr:from>
    <xdr:to>
      <xdr:col>19</xdr:col>
      <xdr:colOff>177800</xdr:colOff>
      <xdr:row>58</xdr:row>
      <xdr:rowOff>66098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04332"/>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60232</xdr:rowOff>
    </xdr:from>
    <xdr:to>
      <xdr:col>15</xdr:col>
      <xdr:colOff>50800</xdr:colOff>
      <xdr:row>58</xdr:row>
      <xdr:rowOff>83614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4332"/>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877</xdr:rowOff>
    </xdr:from>
    <xdr:to>
      <xdr:col>10</xdr:col>
      <xdr:colOff>114300</xdr:colOff>
      <xdr:row>58</xdr:row>
      <xdr:rowOff>83614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44977"/>
          <a:ext cx="889000" cy="8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20451</xdr:rowOff>
    </xdr:from>
    <xdr:to>
      <xdr:col>24</xdr:col>
      <xdr:colOff>114300</xdr:colOff>
      <xdr:row>56</xdr:row>
      <xdr:rowOff>122051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106828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3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15298</xdr:rowOff>
    </xdr:from>
    <xdr:to>
      <xdr:col>20</xdr:col>
      <xdr:colOff>38100</xdr:colOff>
      <xdr:row>58</xdr:row>
      <xdr:rowOff>116898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108025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9432</xdr:rowOff>
    </xdr:from>
    <xdr:to>
      <xdr:col>15</xdr:col>
      <xdr:colOff>101600</xdr:colOff>
      <xdr:row>58</xdr:row>
      <xdr:rowOff>111032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102159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32814</xdr:rowOff>
    </xdr:from>
    <xdr:to>
      <xdr:col>10</xdr:col>
      <xdr:colOff>165100</xdr:colOff>
      <xdr:row>58</xdr:row>
      <xdr:rowOff>134414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125541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121527</xdr:rowOff>
    </xdr:from>
    <xdr:to>
      <xdr:col>6</xdr:col>
      <xdr:colOff>38100</xdr:colOff>
      <xdr:row>58</xdr:row>
      <xdr:rowOff>51677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68204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105220</xdr:rowOff>
    </xdr:from>
    <xdr:to>
      <xdr:col>24</xdr:col>
      <xdr:colOff>63500</xdr:colOff>
      <xdr:row>77</xdr:row>
      <xdr:rowOff>129814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06870"/>
          <a:ext cx="8382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129814</xdr:rowOff>
    </xdr:from>
    <xdr:to>
      <xdr:col>19</xdr:col>
      <xdr:colOff>177800</xdr:colOff>
      <xdr:row>77</xdr:row>
      <xdr:rowOff>162503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31464"/>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148127</xdr:rowOff>
    </xdr:from>
    <xdr:to>
      <xdr:col>15</xdr:col>
      <xdr:colOff>50800</xdr:colOff>
      <xdr:row>77</xdr:row>
      <xdr:rowOff>162503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349777"/>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148127</xdr:rowOff>
    </xdr:from>
    <xdr:to>
      <xdr:col>10</xdr:col>
      <xdr:colOff>114300</xdr:colOff>
      <xdr:row>77</xdr:row>
      <xdr:rowOff>157911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49777"/>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54420</xdr:rowOff>
    </xdr:from>
    <xdr:to>
      <xdr:col>24</xdr:col>
      <xdr:colOff>114300</xdr:colOff>
      <xdr:row>77</xdr:row>
      <xdr:rowOff>156020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32847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79014</xdr:rowOff>
    </xdr:from>
    <xdr:to>
      <xdr:col>20</xdr:col>
      <xdr:colOff>38100</xdr:colOff>
      <xdr:row>78</xdr:row>
      <xdr:rowOff>9164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111703</xdr:rowOff>
    </xdr:from>
    <xdr:to>
      <xdr:col>15</xdr:col>
      <xdr:colOff>101600</xdr:colOff>
      <xdr:row>78</xdr:row>
      <xdr:rowOff>41853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32980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97327</xdr:rowOff>
    </xdr:from>
    <xdr:to>
      <xdr:col>10</xdr:col>
      <xdr:colOff>165100</xdr:colOff>
      <xdr:row>78</xdr:row>
      <xdr:rowOff>27477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18604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9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107111</xdr:rowOff>
    </xdr:from>
    <xdr:to>
      <xdr:col>6</xdr:col>
      <xdr:colOff>38100</xdr:colOff>
      <xdr:row>78</xdr:row>
      <xdr:rowOff>37261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28388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51293</xdr:rowOff>
    </xdr:from>
    <xdr:to>
      <xdr:col>24</xdr:col>
      <xdr:colOff>63500</xdr:colOff>
      <xdr:row>97</xdr:row>
      <xdr:rowOff>54660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81943"/>
          <a:ext cx="8382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51293</xdr:rowOff>
    </xdr:from>
    <xdr:to>
      <xdr:col>19</xdr:col>
      <xdr:colOff>177800</xdr:colOff>
      <xdr:row>97</xdr:row>
      <xdr:rowOff>77811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8194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61474</xdr:rowOff>
    </xdr:from>
    <xdr:to>
      <xdr:col>15</xdr:col>
      <xdr:colOff>50800</xdr:colOff>
      <xdr:row>97</xdr:row>
      <xdr:rowOff>77811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92124"/>
          <a:ext cx="8890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61474</xdr:rowOff>
    </xdr:from>
    <xdr:to>
      <xdr:col>10</xdr:col>
      <xdr:colOff>114300</xdr:colOff>
      <xdr:row>97</xdr:row>
      <xdr:rowOff>62235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9212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3860</xdr:rowOff>
    </xdr:from>
    <xdr:to>
      <xdr:col>24</xdr:col>
      <xdr:colOff>114300</xdr:colOff>
      <xdr:row>97</xdr:row>
      <xdr:rowOff>105460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153737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493</xdr:rowOff>
    </xdr:from>
    <xdr:to>
      <xdr:col>20</xdr:col>
      <xdr:colOff>38100</xdr:colOff>
      <xdr:row>97</xdr:row>
      <xdr:rowOff>102093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93220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2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27011</xdr:rowOff>
    </xdr:from>
    <xdr:to>
      <xdr:col>15</xdr:col>
      <xdr:colOff>101600</xdr:colOff>
      <xdr:row>97</xdr:row>
      <xdr:rowOff>128611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119738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10674</xdr:rowOff>
    </xdr:from>
    <xdr:to>
      <xdr:col>10</xdr:col>
      <xdr:colOff>165100</xdr:colOff>
      <xdr:row>97</xdr:row>
      <xdr:rowOff>112274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103401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11435</xdr:rowOff>
    </xdr:from>
    <xdr:to>
      <xdr:col>6</xdr:col>
      <xdr:colOff>38100</xdr:colOff>
      <xdr:row>97</xdr:row>
      <xdr:rowOff>113035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38888</xdr:rowOff>
    </xdr:from>
    <xdr:to>
      <xdr:col>55</xdr:col>
      <xdr:colOff>0</xdr:colOff>
      <xdr:row>37</xdr:row>
      <xdr:rowOff>39116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38253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62298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05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39116</xdr:rowOff>
    </xdr:from>
    <xdr:to>
      <xdr:col>50</xdr:col>
      <xdr:colOff>114300</xdr:colOff>
      <xdr:row>37</xdr:row>
      <xdr:rowOff>43459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38276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38430</xdr:rowOff>
    </xdr:from>
    <xdr:to>
      <xdr:col>45</xdr:col>
      <xdr:colOff>177800</xdr:colOff>
      <xdr:row>37</xdr:row>
      <xdr:rowOff>43459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38208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22064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38430</xdr:rowOff>
    </xdr:from>
    <xdr:to>
      <xdr:col>41</xdr:col>
      <xdr:colOff>50800</xdr:colOff>
      <xdr:row>37</xdr:row>
      <xdr:rowOff>41859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3820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165168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159538</xdr:rowOff>
    </xdr:from>
    <xdr:to>
      <xdr:col>55</xdr:col>
      <xdr:colOff>50800</xdr:colOff>
      <xdr:row>37</xdr:row>
      <xdr:rowOff>89688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10965</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1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159766</xdr:rowOff>
    </xdr:from>
    <xdr:to>
      <xdr:col>50</xdr:col>
      <xdr:colOff>165100</xdr:colOff>
      <xdr:row>37</xdr:row>
      <xdr:rowOff>89916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106443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10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164109</xdr:rowOff>
    </xdr:from>
    <xdr:to>
      <xdr:col>46</xdr:col>
      <xdr:colOff>38100</xdr:colOff>
      <xdr:row>37</xdr:row>
      <xdr:rowOff>94259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110786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159080</xdr:rowOff>
    </xdr:from>
    <xdr:to>
      <xdr:col>41</xdr:col>
      <xdr:colOff>101600</xdr:colOff>
      <xdr:row>37</xdr:row>
      <xdr:rowOff>89230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105757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10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162509</xdr:rowOff>
    </xdr:from>
    <xdr:to>
      <xdr:col>36</xdr:col>
      <xdr:colOff>165100</xdr:colOff>
      <xdr:row>37</xdr:row>
      <xdr:rowOff>92659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109186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1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87259</xdr:rowOff>
    </xdr:from>
    <xdr:to>
      <xdr:col>55</xdr:col>
      <xdr:colOff>0</xdr:colOff>
      <xdr:row>54</xdr:row>
      <xdr:rowOff>103673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345559"/>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87259</xdr:rowOff>
    </xdr:from>
    <xdr:to>
      <xdr:col>50</xdr:col>
      <xdr:colOff>114300</xdr:colOff>
      <xdr:row>54</xdr:row>
      <xdr:rowOff>95946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34555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30726</xdr:rowOff>
    </xdr:from>
    <xdr:to>
      <xdr:col>45</xdr:col>
      <xdr:colOff>177800</xdr:colOff>
      <xdr:row>54</xdr:row>
      <xdr:rowOff>95946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289026"/>
          <a:ext cx="889000" cy="6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30726</xdr:rowOff>
    </xdr:from>
    <xdr:to>
      <xdr:col>41</xdr:col>
      <xdr:colOff>50800</xdr:colOff>
      <xdr:row>55</xdr:row>
      <xdr:rowOff>42956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289026"/>
          <a:ext cx="889000" cy="1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52873</xdr:rowOff>
    </xdr:from>
    <xdr:to>
      <xdr:col>55</xdr:col>
      <xdr:colOff>50800</xdr:colOff>
      <xdr:row>54</xdr:row>
      <xdr:rowOff>154473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3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75750</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16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36459</xdr:rowOff>
    </xdr:from>
    <xdr:to>
      <xdr:col>50</xdr:col>
      <xdr:colOff>165100</xdr:colOff>
      <xdr:row>54</xdr:row>
      <xdr:rowOff>138059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2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154586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0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45146</xdr:rowOff>
    </xdr:from>
    <xdr:to>
      <xdr:col>46</xdr:col>
      <xdr:colOff>38100</xdr:colOff>
      <xdr:row>54</xdr:row>
      <xdr:rowOff>146746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3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163273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0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151376</xdr:rowOff>
    </xdr:from>
    <xdr:to>
      <xdr:col>41</xdr:col>
      <xdr:colOff>101600</xdr:colOff>
      <xdr:row>54</xdr:row>
      <xdr:rowOff>81526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2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98053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0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163606</xdr:rowOff>
    </xdr:from>
    <xdr:to>
      <xdr:col>36</xdr:col>
      <xdr:colOff>165100</xdr:colOff>
      <xdr:row>55</xdr:row>
      <xdr:rowOff>93756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4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110283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1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156617</xdr:rowOff>
    </xdr:from>
    <xdr:to>
      <xdr:col>55</xdr:col>
      <xdr:colOff>0</xdr:colOff>
      <xdr:row>77</xdr:row>
      <xdr:rowOff>73912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015367"/>
          <a:ext cx="838200" cy="26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73912</xdr:rowOff>
    </xdr:from>
    <xdr:to>
      <xdr:col>50</xdr:col>
      <xdr:colOff>114300</xdr:colOff>
      <xdr:row>77</xdr:row>
      <xdr:rowOff>165760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75562"/>
          <a:ext cx="889000" cy="9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116382</xdr:rowOff>
    </xdr:from>
    <xdr:to>
      <xdr:col>45</xdr:col>
      <xdr:colOff>177800</xdr:colOff>
      <xdr:row>77</xdr:row>
      <xdr:rowOff>165760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1803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116382</xdr:rowOff>
    </xdr:from>
    <xdr:to>
      <xdr:col>41</xdr:col>
      <xdr:colOff>50800</xdr:colOff>
      <xdr:row>77</xdr:row>
      <xdr:rowOff>155637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18032"/>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105816</xdr:rowOff>
    </xdr:from>
    <xdr:to>
      <xdr:col>55</xdr:col>
      <xdr:colOff>50800</xdr:colOff>
      <xdr:row>76</xdr:row>
      <xdr:rowOff>35967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64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128693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23112</xdr:rowOff>
    </xdr:from>
    <xdr:to>
      <xdr:col>50</xdr:col>
      <xdr:colOff>165100</xdr:colOff>
      <xdr:row>77</xdr:row>
      <xdr:rowOff>124712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141239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9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114960</xdr:rowOff>
    </xdr:from>
    <xdr:to>
      <xdr:col>46</xdr:col>
      <xdr:colOff>38100</xdr:colOff>
      <xdr:row>78</xdr:row>
      <xdr:rowOff>45110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61637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9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65582</xdr:rowOff>
    </xdr:from>
    <xdr:to>
      <xdr:col>41</xdr:col>
      <xdr:colOff>101600</xdr:colOff>
      <xdr:row>77</xdr:row>
      <xdr:rowOff>167182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12259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4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104837</xdr:rowOff>
    </xdr:from>
    <xdr:to>
      <xdr:col>36</xdr:col>
      <xdr:colOff>165100</xdr:colOff>
      <xdr:row>78</xdr:row>
      <xdr:rowOff>34987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51514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149827</xdr:rowOff>
    </xdr:from>
    <xdr:to>
      <xdr:col>55</xdr:col>
      <xdr:colOff>0</xdr:colOff>
      <xdr:row>97</xdr:row>
      <xdr:rowOff>18596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09027"/>
          <a:ext cx="838200" cy="4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18596</xdr:rowOff>
    </xdr:from>
    <xdr:to>
      <xdr:col>50</xdr:col>
      <xdr:colOff>114300</xdr:colOff>
      <xdr:row>97</xdr:row>
      <xdr:rowOff>26177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49246"/>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127569</xdr:rowOff>
    </xdr:from>
    <xdr:to>
      <xdr:col>45</xdr:col>
      <xdr:colOff>177800</xdr:colOff>
      <xdr:row>97</xdr:row>
      <xdr:rowOff>26177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86769"/>
          <a:ext cx="8890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127569</xdr:rowOff>
    </xdr:from>
    <xdr:to>
      <xdr:col>41</xdr:col>
      <xdr:colOff>50800</xdr:colOff>
      <xdr:row>97</xdr:row>
      <xdr:rowOff>16035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86769"/>
          <a:ext cx="889000" cy="5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99027</xdr:rowOff>
    </xdr:from>
    <xdr:to>
      <xdr:col>55</xdr:col>
      <xdr:colOff>50800</xdr:colOff>
      <xdr:row>97</xdr:row>
      <xdr:rowOff>29177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77454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3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139246</xdr:rowOff>
    </xdr:from>
    <xdr:to>
      <xdr:col>50</xdr:col>
      <xdr:colOff>165100</xdr:colOff>
      <xdr:row>97</xdr:row>
      <xdr:rowOff>69396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60523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9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146827</xdr:rowOff>
    </xdr:from>
    <xdr:to>
      <xdr:col>46</xdr:col>
      <xdr:colOff>38100</xdr:colOff>
      <xdr:row>97</xdr:row>
      <xdr:rowOff>76977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68104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76769</xdr:rowOff>
    </xdr:from>
    <xdr:to>
      <xdr:col>41</xdr:col>
      <xdr:colOff>101600</xdr:colOff>
      <xdr:row>97</xdr:row>
      <xdr:rowOff>6919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169496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136685</xdr:rowOff>
    </xdr:from>
    <xdr:to>
      <xdr:col>36</xdr:col>
      <xdr:colOff>165100</xdr:colOff>
      <xdr:row>97</xdr:row>
      <xdr:rowOff>66835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57962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8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105776</xdr:rowOff>
    </xdr:from>
    <xdr:to>
      <xdr:col>85</xdr:col>
      <xdr:colOff>127000</xdr:colOff>
      <xdr:row>35</xdr:row>
      <xdr:rowOff>122967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106526"/>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122967</xdr:rowOff>
    </xdr:from>
    <xdr:to>
      <xdr:col>81</xdr:col>
      <xdr:colOff>50800</xdr:colOff>
      <xdr:row>35</xdr:row>
      <xdr:rowOff>137734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23717"/>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171203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137734</xdr:rowOff>
    </xdr:from>
    <xdr:to>
      <xdr:col>76</xdr:col>
      <xdr:colOff>114300</xdr:colOff>
      <xdr:row>35</xdr:row>
      <xdr:rowOff>155862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138484"/>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110988</xdr:rowOff>
    </xdr:from>
    <xdr:to>
      <xdr:col>71</xdr:col>
      <xdr:colOff>177800</xdr:colOff>
      <xdr:row>35</xdr:row>
      <xdr:rowOff>155862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111738"/>
          <a:ext cx="8890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54976</xdr:rowOff>
    </xdr:from>
    <xdr:to>
      <xdr:col>85</xdr:col>
      <xdr:colOff>177800</xdr:colOff>
      <xdr:row>35</xdr:row>
      <xdr:rowOff>156576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0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33403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72167</xdr:rowOff>
    </xdr:from>
    <xdr:to>
      <xdr:col>81</xdr:col>
      <xdr:colOff>101600</xdr:colOff>
      <xdr:row>36</xdr:row>
      <xdr:rowOff>2317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0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18844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8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86934</xdr:rowOff>
    </xdr:from>
    <xdr:to>
      <xdr:col>76</xdr:col>
      <xdr:colOff>165100</xdr:colOff>
      <xdr:row>36</xdr:row>
      <xdr:rowOff>17084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0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33611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8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105062</xdr:rowOff>
    </xdr:from>
    <xdr:to>
      <xdr:col>72</xdr:col>
      <xdr:colOff>38100</xdr:colOff>
      <xdr:row>36</xdr:row>
      <xdr:rowOff>35212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26339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9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60188</xdr:rowOff>
    </xdr:from>
    <xdr:to>
      <xdr:col>67</xdr:col>
      <xdr:colOff>101600</xdr:colOff>
      <xdr:row>35</xdr:row>
      <xdr:rowOff>161788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0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6865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58318</xdr:rowOff>
    </xdr:from>
    <xdr:to>
      <xdr:col>85</xdr:col>
      <xdr:colOff>127000</xdr:colOff>
      <xdr:row>57</xdr:row>
      <xdr:rowOff>53335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59518"/>
          <a:ext cx="838200" cy="16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53335</xdr:rowOff>
    </xdr:from>
    <xdr:to>
      <xdr:col>81</xdr:col>
      <xdr:colOff>50800</xdr:colOff>
      <xdr:row>57</xdr:row>
      <xdr:rowOff>66243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25985"/>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66243</xdr:rowOff>
    </xdr:from>
    <xdr:to>
      <xdr:col>76</xdr:col>
      <xdr:colOff>114300</xdr:colOff>
      <xdr:row>57</xdr:row>
      <xdr:rowOff>107566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38893"/>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63995</xdr:rowOff>
    </xdr:from>
    <xdr:to>
      <xdr:col>71</xdr:col>
      <xdr:colOff>177800</xdr:colOff>
      <xdr:row>57</xdr:row>
      <xdr:rowOff>107566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36645"/>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7518</xdr:rowOff>
    </xdr:from>
    <xdr:to>
      <xdr:col>85</xdr:col>
      <xdr:colOff>177800</xdr:colOff>
      <xdr:row>56</xdr:row>
      <xdr:rowOff>109118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30395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2535</xdr:rowOff>
    </xdr:from>
    <xdr:to>
      <xdr:col>81</xdr:col>
      <xdr:colOff>101600</xdr:colOff>
      <xdr:row>57</xdr:row>
      <xdr:rowOff>104135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95262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15443</xdr:rowOff>
    </xdr:from>
    <xdr:to>
      <xdr:col>76</xdr:col>
      <xdr:colOff>165100</xdr:colOff>
      <xdr:row>57</xdr:row>
      <xdr:rowOff>117043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108170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56766</xdr:rowOff>
    </xdr:from>
    <xdr:to>
      <xdr:col>72</xdr:col>
      <xdr:colOff>38100</xdr:colOff>
      <xdr:row>57</xdr:row>
      <xdr:rowOff>158366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149493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13195</xdr:rowOff>
    </xdr:from>
    <xdr:to>
      <xdr:col>67</xdr:col>
      <xdr:colOff>101600</xdr:colOff>
      <xdr:row>57</xdr:row>
      <xdr:rowOff>114795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105922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42354</xdr:rowOff>
    </xdr:from>
    <xdr:to>
      <xdr:col>85</xdr:col>
      <xdr:colOff>127000</xdr:colOff>
      <xdr:row>77</xdr:row>
      <xdr:rowOff>171228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244004"/>
          <a:ext cx="838200" cy="12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42354</xdr:rowOff>
    </xdr:from>
    <xdr:to>
      <xdr:col>81</xdr:col>
      <xdr:colOff>50800</xdr:colOff>
      <xdr:row>78</xdr:row>
      <xdr:rowOff>9074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244004"/>
          <a:ext cx="889000" cy="13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106075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9074</xdr:rowOff>
    </xdr:from>
    <xdr:to>
      <xdr:col>76</xdr:col>
      <xdr:colOff>114300</xdr:colOff>
      <xdr:row>79</xdr:row>
      <xdr:rowOff>34582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82174"/>
          <a:ext cx="889000" cy="19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6483</xdr:rowOff>
    </xdr:from>
    <xdr:to>
      <xdr:col>71</xdr:col>
      <xdr:colOff>177800</xdr:colOff>
      <xdr:row>79</xdr:row>
      <xdr:rowOff>34582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51033"/>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120428</xdr:rowOff>
    </xdr:from>
    <xdr:to>
      <xdr:col>85</xdr:col>
      <xdr:colOff>177800</xdr:colOff>
      <xdr:row>78</xdr:row>
      <xdr:rowOff>50578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2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98855</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163004</xdr:rowOff>
    </xdr:from>
    <xdr:to>
      <xdr:col>81</xdr:col>
      <xdr:colOff>101600</xdr:colOff>
      <xdr:row>77</xdr:row>
      <xdr:rowOff>93154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1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109682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29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129724</xdr:rowOff>
    </xdr:from>
    <xdr:to>
      <xdr:col>76</xdr:col>
      <xdr:colOff>165100</xdr:colOff>
      <xdr:row>78</xdr:row>
      <xdr:rowOff>59874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76401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155232</xdr:rowOff>
    </xdr:from>
    <xdr:to>
      <xdr:col>72</xdr:col>
      <xdr:colOff>38100</xdr:colOff>
      <xdr:row>79</xdr:row>
      <xdr:rowOff>85382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76509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621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127133</xdr:rowOff>
    </xdr:from>
    <xdr:to>
      <xdr:col>67</xdr:col>
      <xdr:colOff>101600</xdr:colOff>
      <xdr:row>79</xdr:row>
      <xdr:rowOff>57283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48410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114565</xdr:rowOff>
    </xdr:from>
    <xdr:to>
      <xdr:col>85</xdr:col>
      <xdr:colOff>127000</xdr:colOff>
      <xdr:row>97</xdr:row>
      <xdr:rowOff>116774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45215"/>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116774</xdr:rowOff>
    </xdr:from>
    <xdr:to>
      <xdr:col>81</xdr:col>
      <xdr:colOff>50800</xdr:colOff>
      <xdr:row>97</xdr:row>
      <xdr:rowOff>124123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47424"/>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120301</xdr:rowOff>
    </xdr:from>
    <xdr:to>
      <xdr:col>76</xdr:col>
      <xdr:colOff>114300</xdr:colOff>
      <xdr:row>97</xdr:row>
      <xdr:rowOff>124123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50951"/>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120301</xdr:rowOff>
    </xdr:from>
    <xdr:to>
      <xdr:col>71</xdr:col>
      <xdr:colOff>177800</xdr:colOff>
      <xdr:row>97</xdr:row>
      <xdr:rowOff>122761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50951"/>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63765</xdr:rowOff>
    </xdr:from>
    <xdr:to>
      <xdr:col>85</xdr:col>
      <xdr:colOff>177800</xdr:colOff>
      <xdr:row>97</xdr:row>
      <xdr:rowOff>165365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42192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65974</xdr:rowOff>
    </xdr:from>
    <xdr:to>
      <xdr:col>81</xdr:col>
      <xdr:colOff>101600</xdr:colOff>
      <xdr:row>97</xdr:row>
      <xdr:rowOff>167574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9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158701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73323</xdr:rowOff>
    </xdr:from>
    <xdr:to>
      <xdr:col>76</xdr:col>
      <xdr:colOff>165100</xdr:colOff>
      <xdr:row>98</xdr:row>
      <xdr:rowOff>3473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166050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9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69501</xdr:rowOff>
    </xdr:from>
    <xdr:to>
      <xdr:col>72</xdr:col>
      <xdr:colOff>38100</xdr:colOff>
      <xdr:row>97</xdr:row>
      <xdr:rowOff>171101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162228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9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71961</xdr:rowOff>
    </xdr:from>
    <xdr:to>
      <xdr:col>67</xdr:col>
      <xdr:colOff>101600</xdr:colOff>
      <xdr:row>98</xdr:row>
      <xdr:rowOff>2111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164688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165,960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103,422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円増加している。これは新型コロナウイルス感染症対策として実施した特別定額給付金事業等の影響による。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31,576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円で、類似団体平均より高くなっている。これは、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農業集落排水事業に対する繰出金ややまぐちフラワーランドの管理運営に対する補助金等の影響による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38,464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円増加している。これは新型コロナウイルス感染症対策として経済対策等を実施したことの影響による。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65,680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21,846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スクール構想推進事業として学習用タブレット端末の整備等を実施したことによる。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財政調整基金残高は、適切な財源の確保と歳出の精査により近年は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億円で推移しており、標準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規模に対する割合も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実質収支額については近年は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億円台で推移しているが、今後は大型建設事業費や社会保障関係経費の増加による一般財源の不足が予想され、より一層の効率的な財政運営が求められる。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19.32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から簡易水道事業、公共下水道事業及び農業集落排水事業の各特別会計が公営企業会計に移行しことに伴い、その他会計が皆減となり、水道事業会計及び下水道事業会計にそれぞれ計上されたがいずれも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全ての会計において黒字となっており、安定した財政運営が行われていると考えられる。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今後も、事業見直しなど行政改革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地方債残高の抑制、歳入の確保など財政健全化の取組を進める。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36001;&#25919;&#35506;/07_&#36001;&#25919;&#29366;&#27841;&#36039;&#26009;&#38598;/&#20196;&#21644;&#65299;&#24180;&#24230;&#65288;R02&#20998;&#65289;/2&#22238;&#30446;/&#12304;&#36001;&#25919;&#29366;&#27841;&#36039;&#26009;&#38598;&#12305;_352128_&#26611;&#20117;&#24066;_2020(2&#22238;&#30446;)&#22238;&#31572;&#23436;&#2510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60.3</v>
          </cell>
          <cell r="BX51">
            <v>59.1</v>
          </cell>
          <cell r="CF51">
            <v>59.3</v>
          </cell>
          <cell r="CN51">
            <v>59</v>
          </cell>
          <cell r="CV51">
            <v>56.8</v>
          </cell>
        </row>
        <row r="53">
          <cell r="BP53">
            <v>58.4</v>
          </cell>
          <cell r="BX53">
            <v>54.2</v>
          </cell>
          <cell r="CF53">
            <v>56</v>
          </cell>
          <cell r="CN53">
            <v>57.5</v>
          </cell>
          <cell r="CV53">
            <v>58</v>
          </cell>
        </row>
        <row r="55">
          <cell r="AN55" t="str">
            <v>類似団体内平均値</v>
          </cell>
          <cell r="BP55">
            <v>36.6</v>
          </cell>
          <cell r="BX55">
            <v>37.700000000000003</v>
          </cell>
          <cell r="CF55">
            <v>37.9</v>
          </cell>
          <cell r="CN55">
            <v>38.700000000000003</v>
          </cell>
          <cell r="CV55">
            <v>32.5</v>
          </cell>
        </row>
        <row r="57">
          <cell r="BP57">
            <v>58.8</v>
          </cell>
          <cell r="BX57">
            <v>59.4</v>
          </cell>
          <cell r="CF57">
            <v>60.7</v>
          </cell>
          <cell r="CN57">
            <v>61.3</v>
          </cell>
          <cell r="CV57">
            <v>62.5</v>
          </cell>
        </row>
        <row r="72">
          <cell r="BP72" t="str">
            <v>H28</v>
          </cell>
          <cell r="BX72" t="str">
            <v>H29</v>
          </cell>
          <cell r="CF72" t="str">
            <v>H30</v>
          </cell>
          <cell r="CN72" t="str">
            <v>R01</v>
          </cell>
          <cell r="CV72" t="str">
            <v>R02</v>
          </cell>
        </row>
        <row r="73">
          <cell r="AN73" t="str">
            <v>当該団体値</v>
          </cell>
          <cell r="BP73">
            <v>60.3</v>
          </cell>
          <cell r="BX73">
            <v>59.1</v>
          </cell>
          <cell r="CF73">
            <v>59.3</v>
          </cell>
          <cell r="CN73">
            <v>59</v>
          </cell>
          <cell r="CV73">
            <v>56.8</v>
          </cell>
        </row>
        <row r="75">
          <cell r="BP75">
            <v>9.9</v>
          </cell>
          <cell r="BX75">
            <v>10.3</v>
          </cell>
          <cell r="CF75">
            <v>10.7</v>
          </cell>
          <cell r="CN75">
            <v>10.4</v>
          </cell>
          <cell r="CV75">
            <v>9.9</v>
          </cell>
        </row>
        <row r="77">
          <cell r="AN77" t="str">
            <v>類似団体内平均値</v>
          </cell>
          <cell r="BP77">
            <v>36.6</v>
          </cell>
          <cell r="BX77">
            <v>37.700000000000003</v>
          </cell>
          <cell r="CF77">
            <v>37.9</v>
          </cell>
          <cell r="CN77">
            <v>38.700000000000003</v>
          </cell>
          <cell r="CV77">
            <v>32.5</v>
          </cell>
        </row>
        <row r="79">
          <cell r="BP79">
            <v>9.1999999999999993</v>
          </cell>
          <cell r="BX79">
            <v>8.9</v>
          </cell>
          <cell r="CF79">
            <v>8.6999999999999993</v>
          </cell>
          <cell r="CN79">
            <v>8.8000000000000007</v>
          </cell>
          <cell r="CV79">
            <v>8.6999999999999993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0" customWidth="1"/>
    <col min="12" max="12" width="2.33203125" style="180" customWidth="1"/>
    <col min="13" max="17" width="2.44140625" style="180" customWidth="1"/>
    <col min="18" max="119" width="2.109375" style="180" customWidth="1"/>
    <col min="120" max="16384" width="0" style="180" hidden="1"/>
  </cols>
  <sheetData>
    <row r="1" spans="1:119" ht="33" customHeight="1" x14ac:dyDescent="0.2">
      <c r="B1" s="602" t="s">
        <v>79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 thickBot="1" x14ac:dyDescent="0.25">
      <c r="B2" s="182" t="s">
        <v>80</v>
      </c>
      <c r="C2" s="182"/>
      <c r="D2" s="183"/>
    </row>
    <row r="3" spans="1:119" ht="18.75" customHeight="1" thickBot="1" x14ac:dyDescent="0.25">
      <c r="A3" s="181"/>
      <c r="B3" s="603" t="s">
        <v>81</v>
      </c>
      <c r="C3" s="604"/>
      <c r="D3" s="604"/>
      <c r="E3" s="605"/>
      <c r="F3" s="605"/>
      <c r="G3" s="605"/>
      <c r="H3" s="605"/>
      <c r="I3" s="605"/>
      <c r="J3" s="605"/>
      <c r="K3" s="605"/>
      <c r="L3" s="605" t="s">
        <v>82</v>
      </c>
      <c r="M3" s="605"/>
      <c r="N3" s="605"/>
      <c r="O3" s="605"/>
      <c r="P3" s="605"/>
      <c r="Q3" s="605"/>
      <c r="R3" s="608"/>
      <c r="S3" s="608"/>
      <c r="T3" s="608"/>
      <c r="U3" s="608"/>
      <c r="V3" s="609"/>
      <c r="W3" s="499" t="s">
        <v>83</v>
      </c>
      <c r="X3" s="500"/>
      <c r="Y3" s="500"/>
      <c r="Z3" s="500"/>
      <c r="AA3" s="500"/>
      <c r="AB3" s="604"/>
      <c r="AC3" s="608" t="s">
        <v>84</v>
      </c>
      <c r="AD3" s="500"/>
      <c r="AE3" s="500"/>
      <c r="AF3" s="500"/>
      <c r="AG3" s="500"/>
      <c r="AH3" s="500"/>
      <c r="AI3" s="500"/>
      <c r="AJ3" s="500"/>
      <c r="AK3" s="500"/>
      <c r="AL3" s="570"/>
      <c r="AM3" s="499" t="s">
        <v>85</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86</v>
      </c>
      <c r="BO3" s="500"/>
      <c r="BP3" s="500"/>
      <c r="BQ3" s="500"/>
      <c r="BR3" s="500"/>
      <c r="BS3" s="500"/>
      <c r="BT3" s="500"/>
      <c r="BU3" s="570"/>
      <c r="BV3" s="499" t="s">
        <v>87</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88</v>
      </c>
      <c r="CU3" s="500"/>
      <c r="CV3" s="500"/>
      <c r="CW3" s="500"/>
      <c r="CX3" s="500"/>
      <c r="CY3" s="500"/>
      <c r="CZ3" s="500"/>
      <c r="DA3" s="570"/>
      <c r="DB3" s="499" t="s">
        <v>89</v>
      </c>
      <c r="DC3" s="500"/>
      <c r="DD3" s="500"/>
      <c r="DE3" s="500"/>
      <c r="DF3" s="500"/>
      <c r="DG3" s="500"/>
      <c r="DH3" s="500"/>
      <c r="DI3" s="570"/>
    </row>
    <row r="4" spans="1:119" ht="18.75" customHeight="1" x14ac:dyDescent="0.2">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90</v>
      </c>
      <c r="AZ4" s="413"/>
      <c r="BA4" s="413"/>
      <c r="BB4" s="413"/>
      <c r="BC4" s="413"/>
      <c r="BD4" s="413"/>
      <c r="BE4" s="413"/>
      <c r="BF4" s="413"/>
      <c r="BG4" s="413"/>
      <c r="BH4" s="413"/>
      <c r="BI4" s="413"/>
      <c r="BJ4" s="413"/>
      <c r="BK4" s="413"/>
      <c r="BL4" s="413"/>
      <c r="BM4" s="414"/>
      <c r="BN4" s="415">
        <v>21406999</v>
      </c>
      <c r="BO4" s="416"/>
      <c r="BP4" s="416"/>
      <c r="BQ4" s="416"/>
      <c r="BR4" s="416"/>
      <c r="BS4" s="416"/>
      <c r="BT4" s="416"/>
      <c r="BU4" s="417"/>
      <c r="BV4" s="415">
        <v>17184395</v>
      </c>
      <c r="BW4" s="416"/>
      <c r="BX4" s="416"/>
      <c r="BY4" s="416"/>
      <c r="BZ4" s="416"/>
      <c r="CA4" s="416"/>
      <c r="CB4" s="416"/>
      <c r="CC4" s="417"/>
      <c r="CD4" s="596" t="s">
        <v>91</v>
      </c>
      <c r="CE4" s="597"/>
      <c r="CF4" s="597"/>
      <c r="CG4" s="597"/>
      <c r="CH4" s="597"/>
      <c r="CI4" s="597"/>
      <c r="CJ4" s="597"/>
      <c r="CK4" s="597"/>
      <c r="CL4" s="597"/>
      <c r="CM4" s="597"/>
      <c r="CN4" s="597"/>
      <c r="CO4" s="597"/>
      <c r="CP4" s="597"/>
      <c r="CQ4" s="597"/>
      <c r="CR4" s="597"/>
      <c r="CS4" s="598"/>
      <c r="CT4" s="599">
        <v>2.2999999999999998</v>
      </c>
      <c r="CU4" s="600"/>
      <c r="CV4" s="600"/>
      <c r="CW4" s="600"/>
      <c r="CX4" s="600"/>
      <c r="CY4" s="600"/>
      <c r="CZ4" s="600"/>
      <c r="DA4" s="601"/>
      <c r="DB4" s="599">
        <v>2.2000000000000002</v>
      </c>
      <c r="DC4" s="600"/>
      <c r="DD4" s="600"/>
      <c r="DE4" s="600"/>
      <c r="DF4" s="600"/>
      <c r="DG4" s="600"/>
      <c r="DH4" s="600"/>
      <c r="DI4" s="601"/>
    </row>
    <row r="5" spans="1:119" ht="18.75" customHeight="1" x14ac:dyDescent="0.2">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92</v>
      </c>
      <c r="AN5" s="394"/>
      <c r="AO5" s="394"/>
      <c r="AP5" s="394"/>
      <c r="AQ5" s="394"/>
      <c r="AR5" s="394"/>
      <c r="AS5" s="394"/>
      <c r="AT5" s="395"/>
      <c r="AU5" s="477" t="s">
        <v>93</v>
      </c>
      <c r="AV5" s="478"/>
      <c r="AW5" s="478"/>
      <c r="AX5" s="478"/>
      <c r="AY5" s="400" t="s">
        <v>94</v>
      </c>
      <c r="AZ5" s="401"/>
      <c r="BA5" s="401"/>
      <c r="BB5" s="401"/>
      <c r="BC5" s="401"/>
      <c r="BD5" s="401"/>
      <c r="BE5" s="401"/>
      <c r="BF5" s="401"/>
      <c r="BG5" s="401"/>
      <c r="BH5" s="401"/>
      <c r="BI5" s="401"/>
      <c r="BJ5" s="401"/>
      <c r="BK5" s="401"/>
      <c r="BL5" s="401"/>
      <c r="BM5" s="402"/>
      <c r="BN5" s="420">
        <v>20984698</v>
      </c>
      <c r="BO5" s="421"/>
      <c r="BP5" s="421"/>
      <c r="BQ5" s="421"/>
      <c r="BR5" s="421"/>
      <c r="BS5" s="421"/>
      <c r="BT5" s="421"/>
      <c r="BU5" s="422"/>
      <c r="BV5" s="420">
        <v>16738486</v>
      </c>
      <c r="BW5" s="421"/>
      <c r="BX5" s="421"/>
      <c r="BY5" s="421"/>
      <c r="BZ5" s="421"/>
      <c r="CA5" s="421"/>
      <c r="CB5" s="421"/>
      <c r="CC5" s="422"/>
      <c r="CD5" s="429" t="s">
        <v>95</v>
      </c>
      <c r="CE5" s="430"/>
      <c r="CF5" s="430"/>
      <c r="CG5" s="430"/>
      <c r="CH5" s="430"/>
      <c r="CI5" s="430"/>
      <c r="CJ5" s="430"/>
      <c r="CK5" s="430"/>
      <c r="CL5" s="430"/>
      <c r="CM5" s="430"/>
      <c r="CN5" s="430"/>
      <c r="CO5" s="430"/>
      <c r="CP5" s="430"/>
      <c r="CQ5" s="430"/>
      <c r="CR5" s="430"/>
      <c r="CS5" s="431"/>
      <c r="CT5" s="390">
        <v>94.6</v>
      </c>
      <c r="CU5" s="391"/>
      <c r="CV5" s="391"/>
      <c r="CW5" s="391"/>
      <c r="CX5" s="391"/>
      <c r="CY5" s="391"/>
      <c r="CZ5" s="391"/>
      <c r="DA5" s="392"/>
      <c r="DB5" s="390">
        <v>98</v>
      </c>
      <c r="DC5" s="391"/>
      <c r="DD5" s="391"/>
      <c r="DE5" s="391"/>
      <c r="DF5" s="391"/>
      <c r="DG5" s="391"/>
      <c r="DH5" s="391"/>
      <c r="DI5" s="392"/>
    </row>
    <row r="6" spans="1:119" ht="18.75" customHeight="1" x14ac:dyDescent="0.2">
      <c r="A6" s="181"/>
      <c r="B6" s="576" t="s">
        <v>96</v>
      </c>
      <c r="C6" s="434"/>
      <c r="D6" s="434"/>
      <c r="E6" s="577"/>
      <c r="F6" s="577"/>
      <c r="G6" s="577"/>
      <c r="H6" s="577"/>
      <c r="I6" s="577"/>
      <c r="J6" s="577"/>
      <c r="K6" s="577"/>
      <c r="L6" s="577" t="s">
        <v>97</v>
      </c>
      <c r="M6" s="577"/>
      <c r="N6" s="577"/>
      <c r="O6" s="577"/>
      <c r="P6" s="577"/>
      <c r="Q6" s="577"/>
      <c r="R6" s="458"/>
      <c r="S6" s="458"/>
      <c r="T6" s="458"/>
      <c r="U6" s="458"/>
      <c r="V6" s="583"/>
      <c r="W6" s="511" t="s">
        <v>98</v>
      </c>
      <c r="X6" s="433"/>
      <c r="Y6" s="433"/>
      <c r="Z6" s="433"/>
      <c r="AA6" s="433"/>
      <c r="AB6" s="434"/>
      <c r="AC6" s="588" t="s">
        <v>99</v>
      </c>
      <c r="AD6" s="589"/>
      <c r="AE6" s="589"/>
      <c r="AF6" s="589"/>
      <c r="AG6" s="589"/>
      <c r="AH6" s="589"/>
      <c r="AI6" s="589"/>
      <c r="AJ6" s="589"/>
      <c r="AK6" s="589"/>
      <c r="AL6" s="590"/>
      <c r="AM6" s="489" t="s">
        <v>100</v>
      </c>
      <c r="AN6" s="394"/>
      <c r="AO6" s="394"/>
      <c r="AP6" s="394"/>
      <c r="AQ6" s="394"/>
      <c r="AR6" s="394"/>
      <c r="AS6" s="394"/>
      <c r="AT6" s="395"/>
      <c r="AU6" s="477" t="s">
        <v>101</v>
      </c>
      <c r="AV6" s="478"/>
      <c r="AW6" s="478"/>
      <c r="AX6" s="478"/>
      <c r="AY6" s="400" t="s">
        <v>102</v>
      </c>
      <c r="AZ6" s="401"/>
      <c r="BA6" s="401"/>
      <c r="BB6" s="401"/>
      <c r="BC6" s="401"/>
      <c r="BD6" s="401"/>
      <c r="BE6" s="401"/>
      <c r="BF6" s="401"/>
      <c r="BG6" s="401"/>
      <c r="BH6" s="401"/>
      <c r="BI6" s="401"/>
      <c r="BJ6" s="401"/>
      <c r="BK6" s="401"/>
      <c r="BL6" s="401"/>
      <c r="BM6" s="402"/>
      <c r="BN6" s="420">
        <v>422301</v>
      </c>
      <c r="BO6" s="421"/>
      <c r="BP6" s="421"/>
      <c r="BQ6" s="421"/>
      <c r="BR6" s="421"/>
      <c r="BS6" s="421"/>
      <c r="BT6" s="421"/>
      <c r="BU6" s="422"/>
      <c r="BV6" s="420">
        <v>445909</v>
      </c>
      <c r="BW6" s="421"/>
      <c r="BX6" s="421"/>
      <c r="BY6" s="421"/>
      <c r="BZ6" s="421"/>
      <c r="CA6" s="421"/>
      <c r="CB6" s="421"/>
      <c r="CC6" s="422"/>
      <c r="CD6" s="429" t="s">
        <v>103</v>
      </c>
      <c r="CE6" s="430"/>
      <c r="CF6" s="430"/>
      <c r="CG6" s="430"/>
      <c r="CH6" s="430"/>
      <c r="CI6" s="430"/>
      <c r="CJ6" s="430"/>
      <c r="CK6" s="430"/>
      <c r="CL6" s="430"/>
      <c r="CM6" s="430"/>
      <c r="CN6" s="430"/>
      <c r="CO6" s="430"/>
      <c r="CP6" s="430"/>
      <c r="CQ6" s="430"/>
      <c r="CR6" s="430"/>
      <c r="CS6" s="431"/>
      <c r="CT6" s="573">
        <v>99.5</v>
      </c>
      <c r="CU6" s="574"/>
      <c r="CV6" s="574"/>
      <c r="CW6" s="574"/>
      <c r="CX6" s="574"/>
      <c r="CY6" s="574"/>
      <c r="CZ6" s="574"/>
      <c r="DA6" s="575"/>
      <c r="DB6" s="573">
        <v>102.6</v>
      </c>
      <c r="DC6" s="574"/>
      <c r="DD6" s="574"/>
      <c r="DE6" s="574"/>
      <c r="DF6" s="574"/>
      <c r="DG6" s="574"/>
      <c r="DH6" s="574"/>
      <c r="DI6" s="575"/>
    </row>
    <row r="7" spans="1:119" ht="18.75" customHeight="1" x14ac:dyDescent="0.2">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104</v>
      </c>
      <c r="AN7" s="394"/>
      <c r="AO7" s="394"/>
      <c r="AP7" s="394"/>
      <c r="AQ7" s="394"/>
      <c r="AR7" s="394"/>
      <c r="AS7" s="394"/>
      <c r="AT7" s="395"/>
      <c r="AU7" s="477" t="s">
        <v>93</v>
      </c>
      <c r="AV7" s="478"/>
      <c r="AW7" s="478"/>
      <c r="AX7" s="478"/>
      <c r="AY7" s="400" t="s">
        <v>105</v>
      </c>
      <c r="AZ7" s="401"/>
      <c r="BA7" s="401"/>
      <c r="BB7" s="401"/>
      <c r="BC7" s="401"/>
      <c r="BD7" s="401"/>
      <c r="BE7" s="401"/>
      <c r="BF7" s="401"/>
      <c r="BG7" s="401"/>
      <c r="BH7" s="401"/>
      <c r="BI7" s="401"/>
      <c r="BJ7" s="401"/>
      <c r="BK7" s="401"/>
      <c r="BL7" s="401"/>
      <c r="BM7" s="402"/>
      <c r="BN7" s="420">
        <v>193035</v>
      </c>
      <c r="BO7" s="421"/>
      <c r="BP7" s="421"/>
      <c r="BQ7" s="421"/>
      <c r="BR7" s="421"/>
      <c r="BS7" s="421"/>
      <c r="BT7" s="421"/>
      <c r="BU7" s="422"/>
      <c r="BV7" s="420">
        <v>237095</v>
      </c>
      <c r="BW7" s="421"/>
      <c r="BX7" s="421"/>
      <c r="BY7" s="421"/>
      <c r="BZ7" s="421"/>
      <c r="CA7" s="421"/>
      <c r="CB7" s="421"/>
      <c r="CC7" s="422"/>
      <c r="CD7" s="429" t="s">
        <v>106</v>
      </c>
      <c r="CE7" s="430"/>
      <c r="CF7" s="430"/>
      <c r="CG7" s="430"/>
      <c r="CH7" s="430"/>
      <c r="CI7" s="430"/>
      <c r="CJ7" s="430"/>
      <c r="CK7" s="430"/>
      <c r="CL7" s="430"/>
      <c r="CM7" s="430"/>
      <c r="CN7" s="430"/>
      <c r="CO7" s="430"/>
      <c r="CP7" s="430"/>
      <c r="CQ7" s="430"/>
      <c r="CR7" s="430"/>
      <c r="CS7" s="431"/>
      <c r="CT7" s="420">
        <v>9836528</v>
      </c>
      <c r="CU7" s="421"/>
      <c r="CV7" s="421"/>
      <c r="CW7" s="421"/>
      <c r="CX7" s="421"/>
      <c r="CY7" s="421"/>
      <c r="CZ7" s="421"/>
      <c r="DA7" s="422"/>
      <c r="DB7" s="420">
        <v>9609520</v>
      </c>
      <c r="DC7" s="421"/>
      <c r="DD7" s="421"/>
      <c r="DE7" s="421"/>
      <c r="DF7" s="421"/>
      <c r="DG7" s="421"/>
      <c r="DH7" s="421"/>
      <c r="DI7" s="422"/>
    </row>
    <row r="8" spans="1:119" ht="18.75" customHeight="1" thickBot="1" x14ac:dyDescent="0.25">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107</v>
      </c>
      <c r="AN8" s="394"/>
      <c r="AO8" s="394"/>
      <c r="AP8" s="394"/>
      <c r="AQ8" s="394"/>
      <c r="AR8" s="394"/>
      <c r="AS8" s="394"/>
      <c r="AT8" s="395"/>
      <c r="AU8" s="477" t="s">
        <v>101</v>
      </c>
      <c r="AV8" s="478"/>
      <c r="AW8" s="478"/>
      <c r="AX8" s="478"/>
      <c r="AY8" s="400" t="s">
        <v>108</v>
      </c>
      <c r="AZ8" s="401"/>
      <c r="BA8" s="401"/>
      <c r="BB8" s="401"/>
      <c r="BC8" s="401"/>
      <c r="BD8" s="401"/>
      <c r="BE8" s="401"/>
      <c r="BF8" s="401"/>
      <c r="BG8" s="401"/>
      <c r="BH8" s="401"/>
      <c r="BI8" s="401"/>
      <c r="BJ8" s="401"/>
      <c r="BK8" s="401"/>
      <c r="BL8" s="401"/>
      <c r="BM8" s="402"/>
      <c r="BN8" s="420">
        <v>229266</v>
      </c>
      <c r="BO8" s="421"/>
      <c r="BP8" s="421"/>
      <c r="BQ8" s="421"/>
      <c r="BR8" s="421"/>
      <c r="BS8" s="421"/>
      <c r="BT8" s="421"/>
      <c r="BU8" s="422"/>
      <c r="BV8" s="420">
        <v>208814</v>
      </c>
      <c r="BW8" s="421"/>
      <c r="BX8" s="421"/>
      <c r="BY8" s="421"/>
      <c r="BZ8" s="421"/>
      <c r="CA8" s="421"/>
      <c r="CB8" s="421"/>
      <c r="CC8" s="422"/>
      <c r="CD8" s="429" t="s">
        <v>109</v>
      </c>
      <c r="CE8" s="430"/>
      <c r="CF8" s="430"/>
      <c r="CG8" s="430"/>
      <c r="CH8" s="430"/>
      <c r="CI8" s="430"/>
      <c r="CJ8" s="430"/>
      <c r="CK8" s="430"/>
      <c r="CL8" s="430"/>
      <c r="CM8" s="430"/>
      <c r="CN8" s="430"/>
      <c r="CO8" s="430"/>
      <c r="CP8" s="430"/>
      <c r="CQ8" s="430"/>
      <c r="CR8" s="430"/>
      <c r="CS8" s="431"/>
      <c r="CT8" s="533">
        <v>0.52</v>
      </c>
      <c r="CU8" s="534"/>
      <c r="CV8" s="534"/>
      <c r="CW8" s="534"/>
      <c r="CX8" s="534"/>
      <c r="CY8" s="534"/>
      <c r="CZ8" s="534"/>
      <c r="DA8" s="535"/>
      <c r="DB8" s="533">
        <v>0.53</v>
      </c>
      <c r="DC8" s="534"/>
      <c r="DD8" s="534"/>
      <c r="DE8" s="534"/>
      <c r="DF8" s="534"/>
      <c r="DG8" s="534"/>
      <c r="DH8" s="534"/>
      <c r="DI8" s="535"/>
    </row>
    <row r="9" spans="1:119" ht="18.75" customHeight="1" thickBot="1" x14ac:dyDescent="0.25">
      <c r="A9" s="181"/>
      <c r="B9" s="562" t="s">
        <v>110</v>
      </c>
      <c r="C9" s="563"/>
      <c r="D9" s="563"/>
      <c r="E9" s="563"/>
      <c r="F9" s="563"/>
      <c r="G9" s="563"/>
      <c r="H9" s="563"/>
      <c r="I9" s="563"/>
      <c r="J9" s="563"/>
      <c r="K9" s="483"/>
      <c r="L9" s="564" t="s">
        <v>111</v>
      </c>
      <c r="M9" s="565"/>
      <c r="N9" s="565"/>
      <c r="O9" s="565"/>
      <c r="P9" s="565"/>
      <c r="Q9" s="566"/>
      <c r="R9" s="567">
        <v>30799</v>
      </c>
      <c r="S9" s="568"/>
      <c r="T9" s="568"/>
      <c r="U9" s="568"/>
      <c r="V9" s="569"/>
      <c r="W9" s="499" t="s">
        <v>112</v>
      </c>
      <c r="X9" s="500"/>
      <c r="Y9" s="500"/>
      <c r="Z9" s="500"/>
      <c r="AA9" s="500"/>
      <c r="AB9" s="500"/>
      <c r="AC9" s="500"/>
      <c r="AD9" s="500"/>
      <c r="AE9" s="500"/>
      <c r="AF9" s="500"/>
      <c r="AG9" s="500"/>
      <c r="AH9" s="500"/>
      <c r="AI9" s="500"/>
      <c r="AJ9" s="500"/>
      <c r="AK9" s="500"/>
      <c r="AL9" s="570"/>
      <c r="AM9" s="489" t="s">
        <v>113</v>
      </c>
      <c r="AN9" s="394"/>
      <c r="AO9" s="394"/>
      <c r="AP9" s="394"/>
      <c r="AQ9" s="394"/>
      <c r="AR9" s="394"/>
      <c r="AS9" s="394"/>
      <c r="AT9" s="395"/>
      <c r="AU9" s="477" t="s">
        <v>101</v>
      </c>
      <c r="AV9" s="478"/>
      <c r="AW9" s="478"/>
      <c r="AX9" s="478"/>
      <c r="AY9" s="400" t="s">
        <v>114</v>
      </c>
      <c r="AZ9" s="401"/>
      <c r="BA9" s="401"/>
      <c r="BB9" s="401"/>
      <c r="BC9" s="401"/>
      <c r="BD9" s="401"/>
      <c r="BE9" s="401"/>
      <c r="BF9" s="401"/>
      <c r="BG9" s="401"/>
      <c r="BH9" s="401"/>
      <c r="BI9" s="401"/>
      <c r="BJ9" s="401"/>
      <c r="BK9" s="401"/>
      <c r="BL9" s="401"/>
      <c r="BM9" s="402"/>
      <c r="BN9" s="420">
        <v>20452</v>
      </c>
      <c r="BO9" s="421"/>
      <c r="BP9" s="421"/>
      <c r="BQ9" s="421"/>
      <c r="BR9" s="421"/>
      <c r="BS9" s="421"/>
      <c r="BT9" s="421"/>
      <c r="BU9" s="422"/>
      <c r="BV9" s="420">
        <v>3359</v>
      </c>
      <c r="BW9" s="421"/>
      <c r="BX9" s="421"/>
      <c r="BY9" s="421"/>
      <c r="BZ9" s="421"/>
      <c r="CA9" s="421"/>
      <c r="CB9" s="421"/>
      <c r="CC9" s="422"/>
      <c r="CD9" s="429" t="s">
        <v>115</v>
      </c>
      <c r="CE9" s="430"/>
      <c r="CF9" s="430"/>
      <c r="CG9" s="430"/>
      <c r="CH9" s="430"/>
      <c r="CI9" s="430"/>
      <c r="CJ9" s="430"/>
      <c r="CK9" s="430"/>
      <c r="CL9" s="430"/>
      <c r="CM9" s="430"/>
      <c r="CN9" s="430"/>
      <c r="CO9" s="430"/>
      <c r="CP9" s="430"/>
      <c r="CQ9" s="430"/>
      <c r="CR9" s="430"/>
      <c r="CS9" s="431"/>
      <c r="CT9" s="390">
        <v>15</v>
      </c>
      <c r="CU9" s="391"/>
      <c r="CV9" s="391"/>
      <c r="CW9" s="391"/>
      <c r="CX9" s="391"/>
      <c r="CY9" s="391"/>
      <c r="CZ9" s="391"/>
      <c r="DA9" s="392"/>
      <c r="DB9" s="390">
        <v>16</v>
      </c>
      <c r="DC9" s="391"/>
      <c r="DD9" s="391"/>
      <c r="DE9" s="391"/>
      <c r="DF9" s="391"/>
      <c r="DG9" s="391"/>
      <c r="DH9" s="391"/>
      <c r="DI9" s="392"/>
    </row>
    <row r="10" spans="1:119" ht="18.75" customHeight="1" thickBot="1" x14ac:dyDescent="0.25">
      <c r="A10" s="181"/>
      <c r="B10" s="562"/>
      <c r="C10" s="563"/>
      <c r="D10" s="563"/>
      <c r="E10" s="563"/>
      <c r="F10" s="563"/>
      <c r="G10" s="563"/>
      <c r="H10" s="563"/>
      <c r="I10" s="563"/>
      <c r="J10" s="563"/>
      <c r="K10" s="483"/>
      <c r="L10" s="393" t="s">
        <v>116</v>
      </c>
      <c r="M10" s="394"/>
      <c r="N10" s="394"/>
      <c r="O10" s="394"/>
      <c r="P10" s="394"/>
      <c r="Q10" s="395"/>
      <c r="R10" s="396">
        <v>32945</v>
      </c>
      <c r="S10" s="397"/>
      <c r="T10" s="397"/>
      <c r="U10" s="397"/>
      <c r="V10" s="399"/>
      <c r="W10" s="571"/>
      <c r="X10" s="382"/>
      <c r="Y10" s="382"/>
      <c r="Z10" s="382"/>
      <c r="AA10" s="382"/>
      <c r="AB10" s="382"/>
      <c r="AC10" s="382"/>
      <c r="AD10" s="382"/>
      <c r="AE10" s="382"/>
      <c r="AF10" s="382"/>
      <c r="AG10" s="382"/>
      <c r="AH10" s="382"/>
      <c r="AI10" s="382"/>
      <c r="AJ10" s="382"/>
      <c r="AK10" s="382"/>
      <c r="AL10" s="572"/>
      <c r="AM10" s="489" t="s">
        <v>117</v>
      </c>
      <c r="AN10" s="394"/>
      <c r="AO10" s="394"/>
      <c r="AP10" s="394"/>
      <c r="AQ10" s="394"/>
      <c r="AR10" s="394"/>
      <c r="AS10" s="394"/>
      <c r="AT10" s="395"/>
      <c r="AU10" s="477" t="s">
        <v>118</v>
      </c>
      <c r="AV10" s="478"/>
      <c r="AW10" s="478"/>
      <c r="AX10" s="478"/>
      <c r="AY10" s="400" t="s">
        <v>119</v>
      </c>
      <c r="AZ10" s="401"/>
      <c r="BA10" s="401"/>
      <c r="BB10" s="401"/>
      <c r="BC10" s="401"/>
      <c r="BD10" s="401"/>
      <c r="BE10" s="401"/>
      <c r="BF10" s="401"/>
      <c r="BG10" s="401"/>
      <c r="BH10" s="401"/>
      <c r="BI10" s="401"/>
      <c r="BJ10" s="401"/>
      <c r="BK10" s="401"/>
      <c r="BL10" s="401"/>
      <c r="BM10" s="402"/>
      <c r="BN10" s="420">
        <v>105886</v>
      </c>
      <c r="BO10" s="421"/>
      <c r="BP10" s="421"/>
      <c r="BQ10" s="421"/>
      <c r="BR10" s="421"/>
      <c r="BS10" s="421"/>
      <c r="BT10" s="421"/>
      <c r="BU10" s="422"/>
      <c r="BV10" s="420">
        <v>106716</v>
      </c>
      <c r="BW10" s="421"/>
      <c r="BX10" s="421"/>
      <c r="BY10" s="421"/>
      <c r="BZ10" s="421"/>
      <c r="CA10" s="421"/>
      <c r="CB10" s="421"/>
      <c r="CC10" s="422"/>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62"/>
      <c r="C11" s="563"/>
      <c r="D11" s="563"/>
      <c r="E11" s="563"/>
      <c r="F11" s="563"/>
      <c r="G11" s="563"/>
      <c r="H11" s="563"/>
      <c r="I11" s="563"/>
      <c r="J11" s="563"/>
      <c r="K11" s="483"/>
      <c r="L11" s="466" t="s">
        <v>121</v>
      </c>
      <c r="M11" s="467"/>
      <c r="N11" s="467"/>
      <c r="O11" s="467"/>
      <c r="P11" s="467"/>
      <c r="Q11" s="468"/>
      <c r="R11" s="559" t="s">
        <v>122</v>
      </c>
      <c r="S11" s="560"/>
      <c r="T11" s="560"/>
      <c r="U11" s="560"/>
      <c r="V11" s="561"/>
      <c r="W11" s="571"/>
      <c r="X11" s="382"/>
      <c r="Y11" s="382"/>
      <c r="Z11" s="382"/>
      <c r="AA11" s="382"/>
      <c r="AB11" s="382"/>
      <c r="AC11" s="382"/>
      <c r="AD11" s="382"/>
      <c r="AE11" s="382"/>
      <c r="AF11" s="382"/>
      <c r="AG11" s="382"/>
      <c r="AH11" s="382"/>
      <c r="AI11" s="382"/>
      <c r="AJ11" s="382"/>
      <c r="AK11" s="382"/>
      <c r="AL11" s="572"/>
      <c r="AM11" s="489" t="s">
        <v>123</v>
      </c>
      <c r="AN11" s="394"/>
      <c r="AO11" s="394"/>
      <c r="AP11" s="394"/>
      <c r="AQ11" s="394"/>
      <c r="AR11" s="394"/>
      <c r="AS11" s="394"/>
      <c r="AT11" s="395"/>
      <c r="AU11" s="477" t="s">
        <v>124</v>
      </c>
      <c r="AV11" s="478"/>
      <c r="AW11" s="478"/>
      <c r="AX11" s="478"/>
      <c r="AY11" s="400" t="s">
        <v>125</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126</v>
      </c>
      <c r="CE11" s="430"/>
      <c r="CF11" s="430"/>
      <c r="CG11" s="430"/>
      <c r="CH11" s="430"/>
      <c r="CI11" s="430"/>
      <c r="CJ11" s="430"/>
      <c r="CK11" s="430"/>
      <c r="CL11" s="430"/>
      <c r="CM11" s="430"/>
      <c r="CN11" s="430"/>
      <c r="CO11" s="430"/>
      <c r="CP11" s="430"/>
      <c r="CQ11" s="430"/>
      <c r="CR11" s="430"/>
      <c r="CS11" s="431"/>
      <c r="CT11" s="533" t="s">
        <v>127</v>
      </c>
      <c r="CU11" s="534"/>
      <c r="CV11" s="534"/>
      <c r="CW11" s="534"/>
      <c r="CX11" s="534"/>
      <c r="CY11" s="534"/>
      <c r="CZ11" s="534"/>
      <c r="DA11" s="535"/>
      <c r="DB11" s="533" t="s">
        <v>128</v>
      </c>
      <c r="DC11" s="534"/>
      <c r="DD11" s="534"/>
      <c r="DE11" s="534"/>
      <c r="DF11" s="534"/>
      <c r="DG11" s="534"/>
      <c r="DH11" s="534"/>
      <c r="DI11" s="535"/>
    </row>
    <row r="12" spans="1:119" ht="18.75" customHeight="1" x14ac:dyDescent="0.2">
      <c r="A12" s="181"/>
      <c r="B12" s="536" t="s">
        <v>129</v>
      </c>
      <c r="C12" s="537"/>
      <c r="D12" s="537"/>
      <c r="E12" s="537"/>
      <c r="F12" s="537"/>
      <c r="G12" s="537"/>
      <c r="H12" s="537"/>
      <c r="I12" s="537"/>
      <c r="J12" s="537"/>
      <c r="K12" s="538"/>
      <c r="L12" s="545" t="s">
        <v>130</v>
      </c>
      <c r="M12" s="546"/>
      <c r="N12" s="546"/>
      <c r="O12" s="546"/>
      <c r="P12" s="546"/>
      <c r="Q12" s="547"/>
      <c r="R12" s="548">
        <v>31087</v>
      </c>
      <c r="S12" s="549"/>
      <c r="T12" s="549"/>
      <c r="U12" s="549"/>
      <c r="V12" s="550"/>
      <c r="W12" s="551" t="s">
        <v>1</v>
      </c>
      <c r="X12" s="478"/>
      <c r="Y12" s="478"/>
      <c r="Z12" s="478"/>
      <c r="AA12" s="478"/>
      <c r="AB12" s="552"/>
      <c r="AC12" s="553" t="s">
        <v>131</v>
      </c>
      <c r="AD12" s="554"/>
      <c r="AE12" s="554"/>
      <c r="AF12" s="554"/>
      <c r="AG12" s="555"/>
      <c r="AH12" s="553" t="s">
        <v>132</v>
      </c>
      <c r="AI12" s="554"/>
      <c r="AJ12" s="554"/>
      <c r="AK12" s="554"/>
      <c r="AL12" s="556"/>
      <c r="AM12" s="489" t="s">
        <v>133</v>
      </c>
      <c r="AN12" s="394"/>
      <c r="AO12" s="394"/>
      <c r="AP12" s="394"/>
      <c r="AQ12" s="394"/>
      <c r="AR12" s="394"/>
      <c r="AS12" s="394"/>
      <c r="AT12" s="395"/>
      <c r="AU12" s="477" t="s">
        <v>134</v>
      </c>
      <c r="AV12" s="478"/>
      <c r="AW12" s="478"/>
      <c r="AX12" s="478"/>
      <c r="AY12" s="400" t="s">
        <v>135</v>
      </c>
      <c r="AZ12" s="401"/>
      <c r="BA12" s="401"/>
      <c r="BB12" s="401"/>
      <c r="BC12" s="401"/>
      <c r="BD12" s="401"/>
      <c r="BE12" s="401"/>
      <c r="BF12" s="401"/>
      <c r="BG12" s="401"/>
      <c r="BH12" s="401"/>
      <c r="BI12" s="401"/>
      <c r="BJ12" s="401"/>
      <c r="BK12" s="401"/>
      <c r="BL12" s="401"/>
      <c r="BM12" s="402"/>
      <c r="BN12" s="420">
        <v>120000</v>
      </c>
      <c r="BO12" s="421"/>
      <c r="BP12" s="421"/>
      <c r="BQ12" s="421"/>
      <c r="BR12" s="421"/>
      <c r="BS12" s="421"/>
      <c r="BT12" s="421"/>
      <c r="BU12" s="422"/>
      <c r="BV12" s="420">
        <v>120000</v>
      </c>
      <c r="BW12" s="421"/>
      <c r="BX12" s="421"/>
      <c r="BY12" s="421"/>
      <c r="BZ12" s="421"/>
      <c r="CA12" s="421"/>
      <c r="CB12" s="421"/>
      <c r="CC12" s="422"/>
      <c r="CD12" s="429" t="s">
        <v>136</v>
      </c>
      <c r="CE12" s="430"/>
      <c r="CF12" s="430"/>
      <c r="CG12" s="430"/>
      <c r="CH12" s="430"/>
      <c r="CI12" s="430"/>
      <c r="CJ12" s="430"/>
      <c r="CK12" s="430"/>
      <c r="CL12" s="430"/>
      <c r="CM12" s="430"/>
      <c r="CN12" s="430"/>
      <c r="CO12" s="430"/>
      <c r="CP12" s="430"/>
      <c r="CQ12" s="430"/>
      <c r="CR12" s="430"/>
      <c r="CS12" s="431"/>
      <c r="CT12" s="533" t="s">
        <v>137</v>
      </c>
      <c r="CU12" s="534"/>
      <c r="CV12" s="534"/>
      <c r="CW12" s="534"/>
      <c r="CX12" s="534"/>
      <c r="CY12" s="534"/>
      <c r="CZ12" s="534"/>
      <c r="DA12" s="535"/>
      <c r="DB12" s="533" t="s">
        <v>137</v>
      </c>
      <c r="DC12" s="534"/>
      <c r="DD12" s="534"/>
      <c r="DE12" s="534"/>
      <c r="DF12" s="534"/>
      <c r="DG12" s="534"/>
      <c r="DH12" s="534"/>
      <c r="DI12" s="535"/>
    </row>
    <row r="13" spans="1:119" ht="18.75" customHeight="1" x14ac:dyDescent="0.2">
      <c r="A13" s="181"/>
      <c r="B13" s="539"/>
      <c r="C13" s="540"/>
      <c r="D13" s="540"/>
      <c r="E13" s="540"/>
      <c r="F13" s="540"/>
      <c r="G13" s="540"/>
      <c r="H13" s="540"/>
      <c r="I13" s="540"/>
      <c r="J13" s="540"/>
      <c r="K13" s="541"/>
      <c r="L13" s="190"/>
      <c r="M13" s="520" t="s">
        <v>138</v>
      </c>
      <c r="N13" s="521"/>
      <c r="O13" s="521"/>
      <c r="P13" s="521"/>
      <c r="Q13" s="522"/>
      <c r="R13" s="523">
        <v>30891</v>
      </c>
      <c r="S13" s="524"/>
      <c r="T13" s="524"/>
      <c r="U13" s="524"/>
      <c r="V13" s="525"/>
      <c r="W13" s="511" t="s">
        <v>139</v>
      </c>
      <c r="X13" s="433"/>
      <c r="Y13" s="433"/>
      <c r="Z13" s="433"/>
      <c r="AA13" s="433"/>
      <c r="AB13" s="434"/>
      <c r="AC13" s="396">
        <v>1017</v>
      </c>
      <c r="AD13" s="397"/>
      <c r="AE13" s="397"/>
      <c r="AF13" s="397"/>
      <c r="AG13" s="398"/>
      <c r="AH13" s="396">
        <v>1122</v>
      </c>
      <c r="AI13" s="397"/>
      <c r="AJ13" s="397"/>
      <c r="AK13" s="397"/>
      <c r="AL13" s="399"/>
      <c r="AM13" s="489" t="s">
        <v>140</v>
      </c>
      <c r="AN13" s="394"/>
      <c r="AO13" s="394"/>
      <c r="AP13" s="394"/>
      <c r="AQ13" s="394"/>
      <c r="AR13" s="394"/>
      <c r="AS13" s="394"/>
      <c r="AT13" s="395"/>
      <c r="AU13" s="477" t="s">
        <v>141</v>
      </c>
      <c r="AV13" s="478"/>
      <c r="AW13" s="478"/>
      <c r="AX13" s="478"/>
      <c r="AY13" s="400" t="s">
        <v>142</v>
      </c>
      <c r="AZ13" s="401"/>
      <c r="BA13" s="401"/>
      <c r="BB13" s="401"/>
      <c r="BC13" s="401"/>
      <c r="BD13" s="401"/>
      <c r="BE13" s="401"/>
      <c r="BF13" s="401"/>
      <c r="BG13" s="401"/>
      <c r="BH13" s="401"/>
      <c r="BI13" s="401"/>
      <c r="BJ13" s="401"/>
      <c r="BK13" s="401"/>
      <c r="BL13" s="401"/>
      <c r="BM13" s="402"/>
      <c r="BN13" s="420">
        <v>6338</v>
      </c>
      <c r="BO13" s="421"/>
      <c r="BP13" s="421"/>
      <c r="BQ13" s="421"/>
      <c r="BR13" s="421"/>
      <c r="BS13" s="421"/>
      <c r="BT13" s="421"/>
      <c r="BU13" s="422"/>
      <c r="BV13" s="420">
        <v>-9925</v>
      </c>
      <c r="BW13" s="421"/>
      <c r="BX13" s="421"/>
      <c r="BY13" s="421"/>
      <c r="BZ13" s="421"/>
      <c r="CA13" s="421"/>
      <c r="CB13" s="421"/>
      <c r="CC13" s="422"/>
      <c r="CD13" s="429" t="s">
        <v>143</v>
      </c>
      <c r="CE13" s="430"/>
      <c r="CF13" s="430"/>
      <c r="CG13" s="430"/>
      <c r="CH13" s="430"/>
      <c r="CI13" s="430"/>
      <c r="CJ13" s="430"/>
      <c r="CK13" s="430"/>
      <c r="CL13" s="430"/>
      <c r="CM13" s="430"/>
      <c r="CN13" s="430"/>
      <c r="CO13" s="430"/>
      <c r="CP13" s="430"/>
      <c r="CQ13" s="430"/>
      <c r="CR13" s="430"/>
      <c r="CS13" s="431"/>
      <c r="CT13" s="390">
        <v>9.9</v>
      </c>
      <c r="CU13" s="391"/>
      <c r="CV13" s="391"/>
      <c r="CW13" s="391"/>
      <c r="CX13" s="391"/>
      <c r="CY13" s="391"/>
      <c r="CZ13" s="391"/>
      <c r="DA13" s="392"/>
      <c r="DB13" s="390">
        <v>10.4</v>
      </c>
      <c r="DC13" s="391"/>
      <c r="DD13" s="391"/>
      <c r="DE13" s="391"/>
      <c r="DF13" s="391"/>
      <c r="DG13" s="391"/>
      <c r="DH13" s="391"/>
      <c r="DI13" s="392"/>
    </row>
    <row r="14" spans="1:119" ht="18.75" customHeight="1" thickBot="1" x14ac:dyDescent="0.25">
      <c r="A14" s="181"/>
      <c r="B14" s="539"/>
      <c r="C14" s="540"/>
      <c r="D14" s="540"/>
      <c r="E14" s="540"/>
      <c r="F14" s="540"/>
      <c r="G14" s="540"/>
      <c r="H14" s="540"/>
      <c r="I14" s="540"/>
      <c r="J14" s="540"/>
      <c r="K14" s="541"/>
      <c r="L14" s="513" t="s">
        <v>144</v>
      </c>
      <c r="M14" s="557"/>
      <c r="N14" s="557"/>
      <c r="O14" s="557"/>
      <c r="P14" s="557"/>
      <c r="Q14" s="558"/>
      <c r="R14" s="523">
        <v>31635</v>
      </c>
      <c r="S14" s="524"/>
      <c r="T14" s="524"/>
      <c r="U14" s="524"/>
      <c r="V14" s="525"/>
      <c r="W14" s="526"/>
      <c r="X14" s="436"/>
      <c r="Y14" s="436"/>
      <c r="Z14" s="436"/>
      <c r="AA14" s="436"/>
      <c r="AB14" s="437"/>
      <c r="AC14" s="516">
        <v>7.1</v>
      </c>
      <c r="AD14" s="517"/>
      <c r="AE14" s="517"/>
      <c r="AF14" s="517"/>
      <c r="AG14" s="518"/>
      <c r="AH14" s="516">
        <v>7.5</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145</v>
      </c>
      <c r="CE14" s="427"/>
      <c r="CF14" s="427"/>
      <c r="CG14" s="427"/>
      <c r="CH14" s="427"/>
      <c r="CI14" s="427"/>
      <c r="CJ14" s="427"/>
      <c r="CK14" s="427"/>
      <c r="CL14" s="427"/>
      <c r="CM14" s="427"/>
      <c r="CN14" s="427"/>
      <c r="CO14" s="427"/>
      <c r="CP14" s="427"/>
      <c r="CQ14" s="427"/>
      <c r="CR14" s="427"/>
      <c r="CS14" s="428"/>
      <c r="CT14" s="527">
        <v>56.8</v>
      </c>
      <c r="CU14" s="528"/>
      <c r="CV14" s="528"/>
      <c r="CW14" s="528"/>
      <c r="CX14" s="528"/>
      <c r="CY14" s="528"/>
      <c r="CZ14" s="528"/>
      <c r="DA14" s="529"/>
      <c r="DB14" s="527">
        <v>59</v>
      </c>
      <c r="DC14" s="528"/>
      <c r="DD14" s="528"/>
      <c r="DE14" s="528"/>
      <c r="DF14" s="528"/>
      <c r="DG14" s="528"/>
      <c r="DH14" s="528"/>
      <c r="DI14" s="529"/>
    </row>
    <row r="15" spans="1:119" ht="18.75" customHeight="1" x14ac:dyDescent="0.2">
      <c r="A15" s="181"/>
      <c r="B15" s="539"/>
      <c r="C15" s="540"/>
      <c r="D15" s="540"/>
      <c r="E15" s="540"/>
      <c r="F15" s="540"/>
      <c r="G15" s="540"/>
      <c r="H15" s="540"/>
      <c r="I15" s="540"/>
      <c r="J15" s="540"/>
      <c r="K15" s="541"/>
      <c r="L15" s="190"/>
      <c r="M15" s="520" t="s">
        <v>146</v>
      </c>
      <c r="N15" s="521"/>
      <c r="O15" s="521"/>
      <c r="P15" s="521"/>
      <c r="Q15" s="522"/>
      <c r="R15" s="523">
        <v>31445</v>
      </c>
      <c r="S15" s="524"/>
      <c r="T15" s="524"/>
      <c r="U15" s="524"/>
      <c r="V15" s="525"/>
      <c r="W15" s="511" t="s">
        <v>147</v>
      </c>
      <c r="X15" s="433"/>
      <c r="Y15" s="433"/>
      <c r="Z15" s="433"/>
      <c r="AA15" s="433"/>
      <c r="AB15" s="434"/>
      <c r="AC15" s="396">
        <v>3203</v>
      </c>
      <c r="AD15" s="397"/>
      <c r="AE15" s="397"/>
      <c r="AF15" s="397"/>
      <c r="AG15" s="398"/>
      <c r="AH15" s="396">
        <v>3547</v>
      </c>
      <c r="AI15" s="397"/>
      <c r="AJ15" s="397"/>
      <c r="AK15" s="397"/>
      <c r="AL15" s="399"/>
      <c r="AM15" s="489"/>
      <c r="AN15" s="394"/>
      <c r="AO15" s="394"/>
      <c r="AP15" s="394"/>
      <c r="AQ15" s="394"/>
      <c r="AR15" s="394"/>
      <c r="AS15" s="394"/>
      <c r="AT15" s="395"/>
      <c r="AU15" s="477"/>
      <c r="AV15" s="478"/>
      <c r="AW15" s="478"/>
      <c r="AX15" s="478"/>
      <c r="AY15" s="412" t="s">
        <v>148</v>
      </c>
      <c r="AZ15" s="413"/>
      <c r="BA15" s="413"/>
      <c r="BB15" s="413"/>
      <c r="BC15" s="413"/>
      <c r="BD15" s="413"/>
      <c r="BE15" s="413"/>
      <c r="BF15" s="413"/>
      <c r="BG15" s="413"/>
      <c r="BH15" s="413"/>
      <c r="BI15" s="413"/>
      <c r="BJ15" s="413"/>
      <c r="BK15" s="413"/>
      <c r="BL15" s="413"/>
      <c r="BM15" s="414"/>
      <c r="BN15" s="415">
        <v>4278779</v>
      </c>
      <c r="BO15" s="416"/>
      <c r="BP15" s="416"/>
      <c r="BQ15" s="416"/>
      <c r="BR15" s="416"/>
      <c r="BS15" s="416"/>
      <c r="BT15" s="416"/>
      <c r="BU15" s="417"/>
      <c r="BV15" s="415">
        <v>4151587</v>
      </c>
      <c r="BW15" s="416"/>
      <c r="BX15" s="416"/>
      <c r="BY15" s="416"/>
      <c r="BZ15" s="416"/>
      <c r="CA15" s="416"/>
      <c r="CB15" s="416"/>
      <c r="CC15" s="417"/>
      <c r="CD15" s="530" t="s">
        <v>149</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9"/>
      <c r="C16" s="540"/>
      <c r="D16" s="540"/>
      <c r="E16" s="540"/>
      <c r="F16" s="540"/>
      <c r="G16" s="540"/>
      <c r="H16" s="540"/>
      <c r="I16" s="540"/>
      <c r="J16" s="540"/>
      <c r="K16" s="541"/>
      <c r="L16" s="513" t="s">
        <v>150</v>
      </c>
      <c r="M16" s="514"/>
      <c r="N16" s="514"/>
      <c r="O16" s="514"/>
      <c r="P16" s="514"/>
      <c r="Q16" s="515"/>
      <c r="R16" s="508" t="s">
        <v>151</v>
      </c>
      <c r="S16" s="509"/>
      <c r="T16" s="509"/>
      <c r="U16" s="509"/>
      <c r="V16" s="510"/>
      <c r="W16" s="526"/>
      <c r="X16" s="436"/>
      <c r="Y16" s="436"/>
      <c r="Z16" s="436"/>
      <c r="AA16" s="436"/>
      <c r="AB16" s="437"/>
      <c r="AC16" s="516">
        <v>22.3</v>
      </c>
      <c r="AD16" s="517"/>
      <c r="AE16" s="517"/>
      <c r="AF16" s="517"/>
      <c r="AG16" s="518"/>
      <c r="AH16" s="516">
        <v>23.7</v>
      </c>
      <c r="AI16" s="517"/>
      <c r="AJ16" s="517"/>
      <c r="AK16" s="517"/>
      <c r="AL16" s="519"/>
      <c r="AM16" s="489"/>
      <c r="AN16" s="394"/>
      <c r="AO16" s="394"/>
      <c r="AP16" s="394"/>
      <c r="AQ16" s="394"/>
      <c r="AR16" s="394"/>
      <c r="AS16" s="394"/>
      <c r="AT16" s="395"/>
      <c r="AU16" s="477"/>
      <c r="AV16" s="478"/>
      <c r="AW16" s="478"/>
      <c r="AX16" s="478"/>
      <c r="AY16" s="400" t="s">
        <v>152</v>
      </c>
      <c r="AZ16" s="401"/>
      <c r="BA16" s="401"/>
      <c r="BB16" s="401"/>
      <c r="BC16" s="401"/>
      <c r="BD16" s="401"/>
      <c r="BE16" s="401"/>
      <c r="BF16" s="401"/>
      <c r="BG16" s="401"/>
      <c r="BH16" s="401"/>
      <c r="BI16" s="401"/>
      <c r="BJ16" s="401"/>
      <c r="BK16" s="401"/>
      <c r="BL16" s="401"/>
      <c r="BM16" s="402"/>
      <c r="BN16" s="420">
        <v>8218183</v>
      </c>
      <c r="BO16" s="421"/>
      <c r="BP16" s="421"/>
      <c r="BQ16" s="421"/>
      <c r="BR16" s="421"/>
      <c r="BS16" s="421"/>
      <c r="BT16" s="421"/>
      <c r="BU16" s="422"/>
      <c r="BV16" s="420">
        <v>7953335</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5">
      <c r="A17" s="181"/>
      <c r="B17" s="542"/>
      <c r="C17" s="543"/>
      <c r="D17" s="543"/>
      <c r="E17" s="543"/>
      <c r="F17" s="543"/>
      <c r="G17" s="543"/>
      <c r="H17" s="543"/>
      <c r="I17" s="543"/>
      <c r="J17" s="543"/>
      <c r="K17" s="544"/>
      <c r="L17" s="195"/>
      <c r="M17" s="505" t="s">
        <v>153</v>
      </c>
      <c r="N17" s="506"/>
      <c r="O17" s="506"/>
      <c r="P17" s="506"/>
      <c r="Q17" s="507"/>
      <c r="R17" s="508" t="s">
        <v>154</v>
      </c>
      <c r="S17" s="509"/>
      <c r="T17" s="509"/>
      <c r="U17" s="509"/>
      <c r="V17" s="510"/>
      <c r="W17" s="511" t="s">
        <v>155</v>
      </c>
      <c r="X17" s="433"/>
      <c r="Y17" s="433"/>
      <c r="Z17" s="433"/>
      <c r="AA17" s="433"/>
      <c r="AB17" s="434"/>
      <c r="AC17" s="396">
        <v>10138</v>
      </c>
      <c r="AD17" s="397"/>
      <c r="AE17" s="397"/>
      <c r="AF17" s="397"/>
      <c r="AG17" s="398"/>
      <c r="AH17" s="396">
        <v>10326</v>
      </c>
      <c r="AI17" s="397"/>
      <c r="AJ17" s="397"/>
      <c r="AK17" s="397"/>
      <c r="AL17" s="399"/>
      <c r="AM17" s="489"/>
      <c r="AN17" s="394"/>
      <c r="AO17" s="394"/>
      <c r="AP17" s="394"/>
      <c r="AQ17" s="394"/>
      <c r="AR17" s="394"/>
      <c r="AS17" s="394"/>
      <c r="AT17" s="395"/>
      <c r="AU17" s="477"/>
      <c r="AV17" s="478"/>
      <c r="AW17" s="478"/>
      <c r="AX17" s="478"/>
      <c r="AY17" s="400" t="s">
        <v>156</v>
      </c>
      <c r="AZ17" s="401"/>
      <c r="BA17" s="401"/>
      <c r="BB17" s="401"/>
      <c r="BC17" s="401"/>
      <c r="BD17" s="401"/>
      <c r="BE17" s="401"/>
      <c r="BF17" s="401"/>
      <c r="BG17" s="401"/>
      <c r="BH17" s="401"/>
      <c r="BI17" s="401"/>
      <c r="BJ17" s="401"/>
      <c r="BK17" s="401"/>
      <c r="BL17" s="401"/>
      <c r="BM17" s="402"/>
      <c r="BN17" s="420">
        <v>5448458</v>
      </c>
      <c r="BO17" s="421"/>
      <c r="BP17" s="421"/>
      <c r="BQ17" s="421"/>
      <c r="BR17" s="421"/>
      <c r="BS17" s="421"/>
      <c r="BT17" s="421"/>
      <c r="BU17" s="422"/>
      <c r="BV17" s="420">
        <v>5320923</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5">
      <c r="A18" s="181"/>
      <c r="B18" s="482" t="s">
        <v>157</v>
      </c>
      <c r="C18" s="483"/>
      <c r="D18" s="483"/>
      <c r="E18" s="484"/>
      <c r="F18" s="484"/>
      <c r="G18" s="484"/>
      <c r="H18" s="484"/>
      <c r="I18" s="484"/>
      <c r="J18" s="484"/>
      <c r="K18" s="484"/>
      <c r="L18" s="485">
        <v>140.05000000000001</v>
      </c>
      <c r="M18" s="485"/>
      <c r="N18" s="485"/>
      <c r="O18" s="485"/>
      <c r="P18" s="485"/>
      <c r="Q18" s="485"/>
      <c r="R18" s="486"/>
      <c r="S18" s="486"/>
      <c r="T18" s="486"/>
      <c r="U18" s="486"/>
      <c r="V18" s="487"/>
      <c r="W18" s="501"/>
      <c r="X18" s="502"/>
      <c r="Y18" s="502"/>
      <c r="Z18" s="502"/>
      <c r="AA18" s="502"/>
      <c r="AB18" s="512"/>
      <c r="AC18" s="384">
        <v>70.599999999999994</v>
      </c>
      <c r="AD18" s="385"/>
      <c r="AE18" s="385"/>
      <c r="AF18" s="385"/>
      <c r="AG18" s="488"/>
      <c r="AH18" s="384">
        <v>68.900000000000006</v>
      </c>
      <c r="AI18" s="385"/>
      <c r="AJ18" s="385"/>
      <c r="AK18" s="385"/>
      <c r="AL18" s="386"/>
      <c r="AM18" s="489"/>
      <c r="AN18" s="394"/>
      <c r="AO18" s="394"/>
      <c r="AP18" s="394"/>
      <c r="AQ18" s="394"/>
      <c r="AR18" s="394"/>
      <c r="AS18" s="394"/>
      <c r="AT18" s="395"/>
      <c r="AU18" s="477"/>
      <c r="AV18" s="478"/>
      <c r="AW18" s="478"/>
      <c r="AX18" s="478"/>
      <c r="AY18" s="400" t="s">
        <v>158</v>
      </c>
      <c r="AZ18" s="401"/>
      <c r="BA18" s="401"/>
      <c r="BB18" s="401"/>
      <c r="BC18" s="401"/>
      <c r="BD18" s="401"/>
      <c r="BE18" s="401"/>
      <c r="BF18" s="401"/>
      <c r="BG18" s="401"/>
      <c r="BH18" s="401"/>
      <c r="BI18" s="401"/>
      <c r="BJ18" s="401"/>
      <c r="BK18" s="401"/>
      <c r="BL18" s="401"/>
      <c r="BM18" s="402"/>
      <c r="BN18" s="420">
        <v>9314133</v>
      </c>
      <c r="BO18" s="421"/>
      <c r="BP18" s="421"/>
      <c r="BQ18" s="421"/>
      <c r="BR18" s="421"/>
      <c r="BS18" s="421"/>
      <c r="BT18" s="421"/>
      <c r="BU18" s="422"/>
      <c r="BV18" s="420">
        <v>9539330</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5">
      <c r="A19" s="181"/>
      <c r="B19" s="482" t="s">
        <v>159</v>
      </c>
      <c r="C19" s="483"/>
      <c r="D19" s="483"/>
      <c r="E19" s="484"/>
      <c r="F19" s="484"/>
      <c r="G19" s="484"/>
      <c r="H19" s="484"/>
      <c r="I19" s="484"/>
      <c r="J19" s="484"/>
      <c r="K19" s="484"/>
      <c r="L19" s="490">
        <v>220</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160</v>
      </c>
      <c r="AZ19" s="401"/>
      <c r="BA19" s="401"/>
      <c r="BB19" s="401"/>
      <c r="BC19" s="401"/>
      <c r="BD19" s="401"/>
      <c r="BE19" s="401"/>
      <c r="BF19" s="401"/>
      <c r="BG19" s="401"/>
      <c r="BH19" s="401"/>
      <c r="BI19" s="401"/>
      <c r="BJ19" s="401"/>
      <c r="BK19" s="401"/>
      <c r="BL19" s="401"/>
      <c r="BM19" s="402"/>
      <c r="BN19" s="420">
        <v>11928607</v>
      </c>
      <c r="BO19" s="421"/>
      <c r="BP19" s="421"/>
      <c r="BQ19" s="421"/>
      <c r="BR19" s="421"/>
      <c r="BS19" s="421"/>
      <c r="BT19" s="421"/>
      <c r="BU19" s="422"/>
      <c r="BV19" s="420">
        <v>11298290</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5">
      <c r="A20" s="181"/>
      <c r="B20" s="482" t="s">
        <v>161</v>
      </c>
      <c r="C20" s="483"/>
      <c r="D20" s="483"/>
      <c r="E20" s="484"/>
      <c r="F20" s="484"/>
      <c r="G20" s="484"/>
      <c r="H20" s="484"/>
      <c r="I20" s="484"/>
      <c r="J20" s="484"/>
      <c r="K20" s="484"/>
      <c r="L20" s="490">
        <v>13932</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2">
      <c r="A21" s="181"/>
      <c r="B21" s="479" t="s">
        <v>162</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5">
      <c r="A22" s="181"/>
      <c r="B22" s="449" t="s">
        <v>163</v>
      </c>
      <c r="C22" s="450"/>
      <c r="D22" s="451"/>
      <c r="E22" s="458" t="s">
        <v>1</v>
      </c>
      <c r="F22" s="433"/>
      <c r="G22" s="433"/>
      <c r="H22" s="433"/>
      <c r="I22" s="433"/>
      <c r="J22" s="433"/>
      <c r="K22" s="434"/>
      <c r="L22" s="458" t="s">
        <v>164</v>
      </c>
      <c r="M22" s="433"/>
      <c r="N22" s="433"/>
      <c r="O22" s="433"/>
      <c r="P22" s="434"/>
      <c r="Q22" s="443" t="s">
        <v>165</v>
      </c>
      <c r="R22" s="444"/>
      <c r="S22" s="444"/>
      <c r="T22" s="444"/>
      <c r="U22" s="444"/>
      <c r="V22" s="459"/>
      <c r="W22" s="461" t="s">
        <v>166</v>
      </c>
      <c r="X22" s="450"/>
      <c r="Y22" s="451"/>
      <c r="Z22" s="458"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2">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169</v>
      </c>
      <c r="AZ23" s="413"/>
      <c r="BA23" s="413"/>
      <c r="BB23" s="413"/>
      <c r="BC23" s="413"/>
      <c r="BD23" s="413"/>
      <c r="BE23" s="413"/>
      <c r="BF23" s="413"/>
      <c r="BG23" s="413"/>
      <c r="BH23" s="413"/>
      <c r="BI23" s="413"/>
      <c r="BJ23" s="413"/>
      <c r="BK23" s="413"/>
      <c r="BL23" s="413"/>
      <c r="BM23" s="414"/>
      <c r="BN23" s="420">
        <v>17123330</v>
      </c>
      <c r="BO23" s="421"/>
      <c r="BP23" s="421"/>
      <c r="BQ23" s="421"/>
      <c r="BR23" s="421"/>
      <c r="BS23" s="421"/>
      <c r="BT23" s="421"/>
      <c r="BU23" s="422"/>
      <c r="BV23" s="420">
        <v>17329631</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5">
      <c r="A24" s="181"/>
      <c r="B24" s="452"/>
      <c r="C24" s="453"/>
      <c r="D24" s="454"/>
      <c r="E24" s="393" t="s">
        <v>170</v>
      </c>
      <c r="F24" s="394"/>
      <c r="G24" s="394"/>
      <c r="H24" s="394"/>
      <c r="I24" s="394"/>
      <c r="J24" s="394"/>
      <c r="K24" s="395"/>
      <c r="L24" s="396">
        <v>1</v>
      </c>
      <c r="M24" s="397"/>
      <c r="N24" s="397"/>
      <c r="O24" s="397"/>
      <c r="P24" s="398"/>
      <c r="Q24" s="396">
        <v>7830</v>
      </c>
      <c r="R24" s="397"/>
      <c r="S24" s="397"/>
      <c r="T24" s="397"/>
      <c r="U24" s="397"/>
      <c r="V24" s="398"/>
      <c r="W24" s="462"/>
      <c r="X24" s="453"/>
      <c r="Y24" s="454"/>
      <c r="Z24" s="393" t="s">
        <v>171</v>
      </c>
      <c r="AA24" s="394"/>
      <c r="AB24" s="394"/>
      <c r="AC24" s="394"/>
      <c r="AD24" s="394"/>
      <c r="AE24" s="394"/>
      <c r="AF24" s="394"/>
      <c r="AG24" s="395"/>
      <c r="AH24" s="396">
        <v>281</v>
      </c>
      <c r="AI24" s="397"/>
      <c r="AJ24" s="397"/>
      <c r="AK24" s="397"/>
      <c r="AL24" s="398"/>
      <c r="AM24" s="396">
        <v>917465</v>
      </c>
      <c r="AN24" s="397"/>
      <c r="AO24" s="397"/>
      <c r="AP24" s="397"/>
      <c r="AQ24" s="397"/>
      <c r="AR24" s="398"/>
      <c r="AS24" s="396">
        <v>3265</v>
      </c>
      <c r="AT24" s="397"/>
      <c r="AU24" s="397"/>
      <c r="AV24" s="397"/>
      <c r="AW24" s="397"/>
      <c r="AX24" s="399"/>
      <c r="AY24" s="387" t="s">
        <v>172</v>
      </c>
      <c r="AZ24" s="388"/>
      <c r="BA24" s="388"/>
      <c r="BB24" s="388"/>
      <c r="BC24" s="388"/>
      <c r="BD24" s="388"/>
      <c r="BE24" s="388"/>
      <c r="BF24" s="388"/>
      <c r="BG24" s="388"/>
      <c r="BH24" s="388"/>
      <c r="BI24" s="388"/>
      <c r="BJ24" s="388"/>
      <c r="BK24" s="388"/>
      <c r="BL24" s="388"/>
      <c r="BM24" s="389"/>
      <c r="BN24" s="420">
        <v>14869476</v>
      </c>
      <c r="BO24" s="421"/>
      <c r="BP24" s="421"/>
      <c r="BQ24" s="421"/>
      <c r="BR24" s="421"/>
      <c r="BS24" s="421"/>
      <c r="BT24" s="421"/>
      <c r="BU24" s="422"/>
      <c r="BV24" s="420">
        <v>15016392</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2">
      <c r="A25" s="181"/>
      <c r="B25" s="452"/>
      <c r="C25" s="453"/>
      <c r="D25" s="454"/>
      <c r="E25" s="393" t="s">
        <v>173</v>
      </c>
      <c r="F25" s="394"/>
      <c r="G25" s="394"/>
      <c r="H25" s="394"/>
      <c r="I25" s="394"/>
      <c r="J25" s="394"/>
      <c r="K25" s="395"/>
      <c r="L25" s="396">
        <v>1</v>
      </c>
      <c r="M25" s="397"/>
      <c r="N25" s="397"/>
      <c r="O25" s="397"/>
      <c r="P25" s="398"/>
      <c r="Q25" s="396">
        <v>6165</v>
      </c>
      <c r="R25" s="397"/>
      <c r="S25" s="397"/>
      <c r="T25" s="397"/>
      <c r="U25" s="397"/>
      <c r="V25" s="398"/>
      <c r="W25" s="462"/>
      <c r="X25" s="453"/>
      <c r="Y25" s="454"/>
      <c r="Z25" s="393" t="s">
        <v>174</v>
      </c>
      <c r="AA25" s="394"/>
      <c r="AB25" s="394"/>
      <c r="AC25" s="394"/>
      <c r="AD25" s="394"/>
      <c r="AE25" s="394"/>
      <c r="AF25" s="394"/>
      <c r="AG25" s="395"/>
      <c r="AH25" s="396" t="s">
        <v>175</v>
      </c>
      <c r="AI25" s="397"/>
      <c r="AJ25" s="397"/>
      <c r="AK25" s="397"/>
      <c r="AL25" s="398"/>
      <c r="AM25" s="396" t="s">
        <v>175</v>
      </c>
      <c r="AN25" s="397"/>
      <c r="AO25" s="397"/>
      <c r="AP25" s="397"/>
      <c r="AQ25" s="397"/>
      <c r="AR25" s="398"/>
      <c r="AS25" s="396" t="s">
        <v>176</v>
      </c>
      <c r="AT25" s="397"/>
      <c r="AU25" s="397"/>
      <c r="AV25" s="397"/>
      <c r="AW25" s="397"/>
      <c r="AX25" s="399"/>
      <c r="AY25" s="412" t="s">
        <v>177</v>
      </c>
      <c r="AZ25" s="413"/>
      <c r="BA25" s="413"/>
      <c r="BB25" s="413"/>
      <c r="BC25" s="413"/>
      <c r="BD25" s="413"/>
      <c r="BE25" s="413"/>
      <c r="BF25" s="413"/>
      <c r="BG25" s="413"/>
      <c r="BH25" s="413"/>
      <c r="BI25" s="413"/>
      <c r="BJ25" s="413"/>
      <c r="BK25" s="413"/>
      <c r="BL25" s="413"/>
      <c r="BM25" s="414"/>
      <c r="BN25" s="415">
        <v>1967732</v>
      </c>
      <c r="BO25" s="416"/>
      <c r="BP25" s="416"/>
      <c r="BQ25" s="416"/>
      <c r="BR25" s="416"/>
      <c r="BS25" s="416"/>
      <c r="BT25" s="416"/>
      <c r="BU25" s="417"/>
      <c r="BV25" s="415">
        <v>2107947</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2">
      <c r="A26" s="181"/>
      <c r="B26" s="452"/>
      <c r="C26" s="453"/>
      <c r="D26" s="454"/>
      <c r="E26" s="393" t="s">
        <v>178</v>
      </c>
      <c r="F26" s="394"/>
      <c r="G26" s="394"/>
      <c r="H26" s="394"/>
      <c r="I26" s="394"/>
      <c r="J26" s="394"/>
      <c r="K26" s="395"/>
      <c r="L26" s="396">
        <v>1</v>
      </c>
      <c r="M26" s="397"/>
      <c r="N26" s="397"/>
      <c r="O26" s="397"/>
      <c r="P26" s="398"/>
      <c r="Q26" s="396">
        <v>5535</v>
      </c>
      <c r="R26" s="397"/>
      <c r="S26" s="397"/>
      <c r="T26" s="397"/>
      <c r="U26" s="397"/>
      <c r="V26" s="398"/>
      <c r="W26" s="462"/>
      <c r="X26" s="453"/>
      <c r="Y26" s="454"/>
      <c r="Z26" s="393" t="s">
        <v>179</v>
      </c>
      <c r="AA26" s="475"/>
      <c r="AB26" s="475"/>
      <c r="AC26" s="475"/>
      <c r="AD26" s="475"/>
      <c r="AE26" s="475"/>
      <c r="AF26" s="475"/>
      <c r="AG26" s="476"/>
      <c r="AH26" s="396">
        <v>17</v>
      </c>
      <c r="AI26" s="397"/>
      <c r="AJ26" s="397"/>
      <c r="AK26" s="397"/>
      <c r="AL26" s="398"/>
      <c r="AM26" s="396">
        <v>52581</v>
      </c>
      <c r="AN26" s="397"/>
      <c r="AO26" s="397"/>
      <c r="AP26" s="397"/>
      <c r="AQ26" s="397"/>
      <c r="AR26" s="398"/>
      <c r="AS26" s="396">
        <v>3093</v>
      </c>
      <c r="AT26" s="397"/>
      <c r="AU26" s="397"/>
      <c r="AV26" s="397"/>
      <c r="AW26" s="397"/>
      <c r="AX26" s="399"/>
      <c r="AY26" s="429" t="s">
        <v>180</v>
      </c>
      <c r="AZ26" s="430"/>
      <c r="BA26" s="430"/>
      <c r="BB26" s="430"/>
      <c r="BC26" s="430"/>
      <c r="BD26" s="430"/>
      <c r="BE26" s="430"/>
      <c r="BF26" s="430"/>
      <c r="BG26" s="430"/>
      <c r="BH26" s="430"/>
      <c r="BI26" s="430"/>
      <c r="BJ26" s="430"/>
      <c r="BK26" s="430"/>
      <c r="BL26" s="430"/>
      <c r="BM26" s="431"/>
      <c r="BN26" s="420" t="s">
        <v>175</v>
      </c>
      <c r="BO26" s="421"/>
      <c r="BP26" s="421"/>
      <c r="BQ26" s="421"/>
      <c r="BR26" s="421"/>
      <c r="BS26" s="421"/>
      <c r="BT26" s="421"/>
      <c r="BU26" s="422"/>
      <c r="BV26" s="420" t="s">
        <v>175</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5">
      <c r="A27" s="181"/>
      <c r="B27" s="452"/>
      <c r="C27" s="453"/>
      <c r="D27" s="454"/>
      <c r="E27" s="393" t="s">
        <v>181</v>
      </c>
      <c r="F27" s="394"/>
      <c r="G27" s="394"/>
      <c r="H27" s="394"/>
      <c r="I27" s="394"/>
      <c r="J27" s="394"/>
      <c r="K27" s="395"/>
      <c r="L27" s="396">
        <v>1</v>
      </c>
      <c r="M27" s="397"/>
      <c r="N27" s="397"/>
      <c r="O27" s="397"/>
      <c r="P27" s="398"/>
      <c r="Q27" s="396">
        <v>4250</v>
      </c>
      <c r="R27" s="397"/>
      <c r="S27" s="397"/>
      <c r="T27" s="397"/>
      <c r="U27" s="397"/>
      <c r="V27" s="398"/>
      <c r="W27" s="462"/>
      <c r="X27" s="453"/>
      <c r="Y27" s="454"/>
      <c r="Z27" s="393" t="s">
        <v>182</v>
      </c>
      <c r="AA27" s="394"/>
      <c r="AB27" s="394"/>
      <c r="AC27" s="394"/>
      <c r="AD27" s="394"/>
      <c r="AE27" s="394"/>
      <c r="AF27" s="394"/>
      <c r="AG27" s="395"/>
      <c r="AH27" s="396" t="s">
        <v>127</v>
      </c>
      <c r="AI27" s="397"/>
      <c r="AJ27" s="397"/>
      <c r="AK27" s="397"/>
      <c r="AL27" s="398"/>
      <c r="AM27" s="396" t="s">
        <v>175</v>
      </c>
      <c r="AN27" s="397"/>
      <c r="AO27" s="397"/>
      <c r="AP27" s="397"/>
      <c r="AQ27" s="397"/>
      <c r="AR27" s="398"/>
      <c r="AS27" s="396" t="s">
        <v>175</v>
      </c>
      <c r="AT27" s="397"/>
      <c r="AU27" s="397"/>
      <c r="AV27" s="397"/>
      <c r="AW27" s="397"/>
      <c r="AX27" s="399"/>
      <c r="AY27" s="426" t="s">
        <v>183</v>
      </c>
      <c r="AZ27" s="427"/>
      <c r="BA27" s="427"/>
      <c r="BB27" s="427"/>
      <c r="BC27" s="427"/>
      <c r="BD27" s="427"/>
      <c r="BE27" s="427"/>
      <c r="BF27" s="427"/>
      <c r="BG27" s="427"/>
      <c r="BH27" s="427"/>
      <c r="BI27" s="427"/>
      <c r="BJ27" s="427"/>
      <c r="BK27" s="427"/>
      <c r="BL27" s="427"/>
      <c r="BM27" s="428"/>
      <c r="BN27" s="423" t="s">
        <v>175</v>
      </c>
      <c r="BO27" s="424"/>
      <c r="BP27" s="424"/>
      <c r="BQ27" s="424"/>
      <c r="BR27" s="424"/>
      <c r="BS27" s="424"/>
      <c r="BT27" s="424"/>
      <c r="BU27" s="425"/>
      <c r="BV27" s="423" t="s">
        <v>175</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2">
      <c r="A28" s="181"/>
      <c r="B28" s="452"/>
      <c r="C28" s="453"/>
      <c r="D28" s="454"/>
      <c r="E28" s="393" t="s">
        <v>184</v>
      </c>
      <c r="F28" s="394"/>
      <c r="G28" s="394"/>
      <c r="H28" s="394"/>
      <c r="I28" s="394"/>
      <c r="J28" s="394"/>
      <c r="K28" s="395"/>
      <c r="L28" s="396">
        <v>1</v>
      </c>
      <c r="M28" s="397"/>
      <c r="N28" s="397"/>
      <c r="O28" s="397"/>
      <c r="P28" s="398"/>
      <c r="Q28" s="396">
        <v>3660</v>
      </c>
      <c r="R28" s="397"/>
      <c r="S28" s="397"/>
      <c r="T28" s="397"/>
      <c r="U28" s="397"/>
      <c r="V28" s="398"/>
      <c r="W28" s="462"/>
      <c r="X28" s="453"/>
      <c r="Y28" s="454"/>
      <c r="Z28" s="393" t="s">
        <v>185</v>
      </c>
      <c r="AA28" s="394"/>
      <c r="AB28" s="394"/>
      <c r="AC28" s="394"/>
      <c r="AD28" s="394"/>
      <c r="AE28" s="394"/>
      <c r="AF28" s="394"/>
      <c r="AG28" s="395"/>
      <c r="AH28" s="396" t="s">
        <v>176</v>
      </c>
      <c r="AI28" s="397"/>
      <c r="AJ28" s="397"/>
      <c r="AK28" s="397"/>
      <c r="AL28" s="398"/>
      <c r="AM28" s="396" t="s">
        <v>127</v>
      </c>
      <c r="AN28" s="397"/>
      <c r="AO28" s="397"/>
      <c r="AP28" s="397"/>
      <c r="AQ28" s="397"/>
      <c r="AR28" s="398"/>
      <c r="AS28" s="396" t="s">
        <v>175</v>
      </c>
      <c r="AT28" s="397"/>
      <c r="AU28" s="397"/>
      <c r="AV28" s="397"/>
      <c r="AW28" s="397"/>
      <c r="AX28" s="399"/>
      <c r="AY28" s="403" t="s">
        <v>186</v>
      </c>
      <c r="AZ28" s="404"/>
      <c r="BA28" s="404"/>
      <c r="BB28" s="405"/>
      <c r="BC28" s="412" t="s">
        <v>47</v>
      </c>
      <c r="BD28" s="413"/>
      <c r="BE28" s="413"/>
      <c r="BF28" s="413"/>
      <c r="BG28" s="413"/>
      <c r="BH28" s="413"/>
      <c r="BI28" s="413"/>
      <c r="BJ28" s="413"/>
      <c r="BK28" s="413"/>
      <c r="BL28" s="413"/>
      <c r="BM28" s="414"/>
      <c r="BN28" s="415">
        <v>2252826</v>
      </c>
      <c r="BO28" s="416"/>
      <c r="BP28" s="416"/>
      <c r="BQ28" s="416"/>
      <c r="BR28" s="416"/>
      <c r="BS28" s="416"/>
      <c r="BT28" s="416"/>
      <c r="BU28" s="417"/>
      <c r="BV28" s="415">
        <v>2266940</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2">
      <c r="A29" s="181"/>
      <c r="B29" s="452"/>
      <c r="C29" s="453"/>
      <c r="D29" s="454"/>
      <c r="E29" s="393" t="s">
        <v>187</v>
      </c>
      <c r="F29" s="394"/>
      <c r="G29" s="394"/>
      <c r="H29" s="394"/>
      <c r="I29" s="394"/>
      <c r="J29" s="394"/>
      <c r="K29" s="395"/>
      <c r="L29" s="396">
        <v>16</v>
      </c>
      <c r="M29" s="397"/>
      <c r="N29" s="397"/>
      <c r="O29" s="397"/>
      <c r="P29" s="398"/>
      <c r="Q29" s="396">
        <v>3250</v>
      </c>
      <c r="R29" s="397"/>
      <c r="S29" s="397"/>
      <c r="T29" s="397"/>
      <c r="U29" s="397"/>
      <c r="V29" s="398"/>
      <c r="W29" s="463"/>
      <c r="X29" s="464"/>
      <c r="Y29" s="465"/>
      <c r="Z29" s="393" t="s">
        <v>188</v>
      </c>
      <c r="AA29" s="394"/>
      <c r="AB29" s="394"/>
      <c r="AC29" s="394"/>
      <c r="AD29" s="394"/>
      <c r="AE29" s="394"/>
      <c r="AF29" s="394"/>
      <c r="AG29" s="395"/>
      <c r="AH29" s="396">
        <v>281</v>
      </c>
      <c r="AI29" s="397"/>
      <c r="AJ29" s="397"/>
      <c r="AK29" s="397"/>
      <c r="AL29" s="398"/>
      <c r="AM29" s="396">
        <v>917465</v>
      </c>
      <c r="AN29" s="397"/>
      <c r="AO29" s="397"/>
      <c r="AP29" s="397"/>
      <c r="AQ29" s="397"/>
      <c r="AR29" s="398"/>
      <c r="AS29" s="396">
        <v>3265</v>
      </c>
      <c r="AT29" s="397"/>
      <c r="AU29" s="397"/>
      <c r="AV29" s="397"/>
      <c r="AW29" s="397"/>
      <c r="AX29" s="399"/>
      <c r="AY29" s="406"/>
      <c r="AZ29" s="407"/>
      <c r="BA29" s="407"/>
      <c r="BB29" s="408"/>
      <c r="BC29" s="400" t="s">
        <v>189</v>
      </c>
      <c r="BD29" s="401"/>
      <c r="BE29" s="401"/>
      <c r="BF29" s="401"/>
      <c r="BG29" s="401"/>
      <c r="BH29" s="401"/>
      <c r="BI29" s="401"/>
      <c r="BJ29" s="401"/>
      <c r="BK29" s="401"/>
      <c r="BL29" s="401"/>
      <c r="BM29" s="402"/>
      <c r="BN29" s="420">
        <v>276855</v>
      </c>
      <c r="BO29" s="421"/>
      <c r="BP29" s="421"/>
      <c r="BQ29" s="421"/>
      <c r="BR29" s="421"/>
      <c r="BS29" s="421"/>
      <c r="BT29" s="421"/>
      <c r="BU29" s="422"/>
      <c r="BV29" s="420">
        <v>276821</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5">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190</v>
      </c>
      <c r="X30" s="473"/>
      <c r="Y30" s="473"/>
      <c r="Z30" s="473"/>
      <c r="AA30" s="473"/>
      <c r="AB30" s="473"/>
      <c r="AC30" s="473"/>
      <c r="AD30" s="473"/>
      <c r="AE30" s="473"/>
      <c r="AF30" s="473"/>
      <c r="AG30" s="474"/>
      <c r="AH30" s="384">
        <v>97.6</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49</v>
      </c>
      <c r="BD30" s="388"/>
      <c r="BE30" s="388"/>
      <c r="BF30" s="388"/>
      <c r="BG30" s="388"/>
      <c r="BH30" s="388"/>
      <c r="BI30" s="388"/>
      <c r="BJ30" s="388"/>
      <c r="BK30" s="388"/>
      <c r="BL30" s="388"/>
      <c r="BM30" s="389"/>
      <c r="BN30" s="423">
        <v>2889514</v>
      </c>
      <c r="BO30" s="424"/>
      <c r="BP30" s="424"/>
      <c r="BQ30" s="424"/>
      <c r="BR30" s="424"/>
      <c r="BS30" s="424"/>
      <c r="BT30" s="424"/>
      <c r="BU30" s="425"/>
      <c r="BV30" s="423">
        <v>2888296</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191</v>
      </c>
      <c r="D32" s="181"/>
      <c r="E32" s="181"/>
      <c r="U32" s="180" t="s">
        <v>192</v>
      </c>
      <c r="AM32" s="180" t="s">
        <v>193</v>
      </c>
      <c r="BE32" s="180" t="s">
        <v>194</v>
      </c>
      <c r="BW32" s="180" t="s">
        <v>195</v>
      </c>
      <c r="CO32" s="180" t="s">
        <v>196</v>
      </c>
      <c r="DI32" s="204"/>
    </row>
    <row r="33" spans="1:113" ht="13.5" customHeight="1" x14ac:dyDescent="0.2">
      <c r="A33" s="181"/>
      <c r="B33" s="205"/>
      <c r="C33" s="383" t="s">
        <v>197</v>
      </c>
      <c r="D33" s="383"/>
      <c r="E33" s="382" t="s">
        <v>198</v>
      </c>
      <c r="F33" s="382"/>
      <c r="G33" s="382"/>
      <c r="H33" s="382"/>
      <c r="I33" s="382"/>
      <c r="J33" s="382"/>
      <c r="K33" s="382"/>
      <c r="L33" s="382"/>
      <c r="M33" s="382"/>
      <c r="N33" s="382"/>
      <c r="O33" s="382"/>
      <c r="P33" s="382"/>
      <c r="Q33" s="382"/>
      <c r="R33" s="382"/>
      <c r="S33" s="382"/>
      <c r="T33" s="206"/>
      <c r="U33" s="383" t="s">
        <v>197</v>
      </c>
      <c r="V33" s="383"/>
      <c r="W33" s="382" t="s">
        <v>199</v>
      </c>
      <c r="X33" s="382"/>
      <c r="Y33" s="382"/>
      <c r="Z33" s="382"/>
      <c r="AA33" s="382"/>
      <c r="AB33" s="382"/>
      <c r="AC33" s="382"/>
      <c r="AD33" s="382"/>
      <c r="AE33" s="382"/>
      <c r="AF33" s="382"/>
      <c r="AG33" s="382"/>
      <c r="AH33" s="382"/>
      <c r="AI33" s="382"/>
      <c r="AJ33" s="382"/>
      <c r="AK33" s="382"/>
      <c r="AL33" s="206"/>
      <c r="AM33" s="383" t="s">
        <v>197</v>
      </c>
      <c r="AN33" s="383"/>
      <c r="AO33" s="382" t="s">
        <v>198</v>
      </c>
      <c r="AP33" s="382"/>
      <c r="AQ33" s="382"/>
      <c r="AR33" s="382"/>
      <c r="AS33" s="382"/>
      <c r="AT33" s="382"/>
      <c r="AU33" s="382"/>
      <c r="AV33" s="382"/>
      <c r="AW33" s="382"/>
      <c r="AX33" s="382"/>
      <c r="AY33" s="382"/>
      <c r="AZ33" s="382"/>
      <c r="BA33" s="382"/>
      <c r="BB33" s="382"/>
      <c r="BC33" s="382"/>
      <c r="BD33" s="207"/>
      <c r="BE33" s="382" t="s">
        <v>200</v>
      </c>
      <c r="BF33" s="382"/>
      <c r="BG33" s="382" t="s">
        <v>201</v>
      </c>
      <c r="BH33" s="382"/>
      <c r="BI33" s="382"/>
      <c r="BJ33" s="382"/>
      <c r="BK33" s="382"/>
      <c r="BL33" s="382"/>
      <c r="BM33" s="382"/>
      <c r="BN33" s="382"/>
      <c r="BO33" s="382"/>
      <c r="BP33" s="382"/>
      <c r="BQ33" s="382"/>
      <c r="BR33" s="382"/>
      <c r="BS33" s="382"/>
      <c r="BT33" s="382"/>
      <c r="BU33" s="382"/>
      <c r="BV33" s="207"/>
      <c r="BW33" s="383" t="s">
        <v>200</v>
      </c>
      <c r="BX33" s="383"/>
      <c r="BY33" s="382" t="s">
        <v>202</v>
      </c>
      <c r="BZ33" s="382"/>
      <c r="CA33" s="382"/>
      <c r="CB33" s="382"/>
      <c r="CC33" s="382"/>
      <c r="CD33" s="382"/>
      <c r="CE33" s="382"/>
      <c r="CF33" s="382"/>
      <c r="CG33" s="382"/>
      <c r="CH33" s="382"/>
      <c r="CI33" s="382"/>
      <c r="CJ33" s="382"/>
      <c r="CK33" s="382"/>
      <c r="CL33" s="382"/>
      <c r="CM33" s="382"/>
      <c r="CN33" s="206"/>
      <c r="CO33" s="383" t="s">
        <v>197</v>
      </c>
      <c r="CP33" s="383"/>
      <c r="CQ33" s="382" t="s">
        <v>203</v>
      </c>
      <c r="CR33" s="382"/>
      <c r="CS33" s="382"/>
      <c r="CT33" s="382"/>
      <c r="CU33" s="382"/>
      <c r="CV33" s="382"/>
      <c r="CW33" s="382"/>
      <c r="CX33" s="382"/>
      <c r="CY33" s="382"/>
      <c r="CZ33" s="382"/>
      <c r="DA33" s="382"/>
      <c r="DB33" s="382"/>
      <c r="DC33" s="382"/>
      <c r="DD33" s="382"/>
      <c r="DE33" s="382"/>
      <c r="DF33" s="206"/>
      <c r="DG33" s="381" t="s">
        <v>204</v>
      </c>
      <c r="DH33" s="381"/>
      <c r="DI33" s="208"/>
    </row>
    <row r="34" spans="1:113" ht="32.25" customHeight="1" x14ac:dyDescent="0.2">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3</v>
      </c>
      <c r="V34" s="379"/>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81"/>
      <c r="AM34" s="379">
        <f>IF(AO34="","",MAX(C34:D43,U34:V43)+1)</f>
        <v>7</v>
      </c>
      <c r="AN34" s="379"/>
      <c r="AO34" s="378" t="str">
        <f>IF('各会計、関係団体の財政状況及び健全化判断比率'!B32="","",'各会計、関係団体の財政状況及び健全化判断比率'!B32)</f>
        <v>水道事業会計</v>
      </c>
      <c r="AP34" s="378"/>
      <c r="AQ34" s="378"/>
      <c r="AR34" s="378"/>
      <c r="AS34" s="378"/>
      <c r="AT34" s="378"/>
      <c r="AU34" s="378"/>
      <c r="AV34" s="378"/>
      <c r="AW34" s="378"/>
      <c r="AX34" s="378"/>
      <c r="AY34" s="378"/>
      <c r="AZ34" s="378"/>
      <c r="BA34" s="378"/>
      <c r="BB34" s="378"/>
      <c r="BC34" s="378"/>
      <c r="BD34" s="181"/>
      <c r="BE34" s="379" t="str">
        <f>IF(BG34="","",MAX(C34:D43,U34:V43,AM34:AN43)+1)</f>
        <v/>
      </c>
      <c r="BF34" s="379"/>
      <c r="BG34" s="378"/>
      <c r="BH34" s="378"/>
      <c r="BI34" s="378"/>
      <c r="BJ34" s="378"/>
      <c r="BK34" s="378"/>
      <c r="BL34" s="378"/>
      <c r="BM34" s="378"/>
      <c r="BN34" s="378"/>
      <c r="BO34" s="378"/>
      <c r="BP34" s="378"/>
      <c r="BQ34" s="378"/>
      <c r="BR34" s="378"/>
      <c r="BS34" s="378"/>
      <c r="BT34" s="378"/>
      <c r="BU34" s="378"/>
      <c r="BV34" s="181"/>
      <c r="BW34" s="379">
        <f>IF(BY34="","",MAX(C34:D43,U34:V43,AM34:AN43,BE34:BF43)+1)</f>
        <v>9</v>
      </c>
      <c r="BX34" s="379"/>
      <c r="BY34" s="378" t="str">
        <f>IF('各会計、関係団体の財政状況及び健全化判断比率'!B68="","",'各会計、関係団体の財政状況及び健全化判断比率'!B68)</f>
        <v>柳井地区広域消防組合（一般会計）</v>
      </c>
      <c r="BZ34" s="378"/>
      <c r="CA34" s="378"/>
      <c r="CB34" s="378"/>
      <c r="CC34" s="378"/>
      <c r="CD34" s="378"/>
      <c r="CE34" s="378"/>
      <c r="CF34" s="378"/>
      <c r="CG34" s="378"/>
      <c r="CH34" s="378"/>
      <c r="CI34" s="378"/>
      <c r="CJ34" s="378"/>
      <c r="CK34" s="378"/>
      <c r="CL34" s="378"/>
      <c r="CM34" s="378"/>
      <c r="CN34" s="181"/>
      <c r="CO34" s="379">
        <f>IF(CQ34="","",MAX(C34:D43,U34:V43,AM34:AN43,BE34:BF43,BW34:BX43)+1)</f>
        <v>19</v>
      </c>
      <c r="CP34" s="379"/>
      <c r="CQ34" s="378" t="str">
        <f>IF('各会計、関係団体の財政状況及び健全化判断比率'!BS7="","",'各会計、関係団体の財政状況及び健全化判断比率'!BS7)</f>
        <v>柳井市土地開発公社</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〇</v>
      </c>
      <c r="DH34" s="380"/>
      <c r="DI34" s="208"/>
    </row>
    <row r="35" spans="1:113" ht="32.25" customHeight="1" x14ac:dyDescent="0.2">
      <c r="A35" s="181"/>
      <c r="B35" s="205"/>
      <c r="C35" s="379">
        <f>IF(E35="","",C34+1)</f>
        <v>2</v>
      </c>
      <c r="D35" s="379"/>
      <c r="E35" s="378" t="str">
        <f>IF('各会計、関係団体の財政状況及び健全化判断比率'!B8="","",'各会計、関係団体の財政状況及び健全化判断比率'!B8)</f>
        <v>市有林野区事業特別会計</v>
      </c>
      <c r="F35" s="378"/>
      <c r="G35" s="378"/>
      <c r="H35" s="378"/>
      <c r="I35" s="378"/>
      <c r="J35" s="378"/>
      <c r="K35" s="378"/>
      <c r="L35" s="378"/>
      <c r="M35" s="378"/>
      <c r="N35" s="378"/>
      <c r="O35" s="378"/>
      <c r="P35" s="378"/>
      <c r="Q35" s="378"/>
      <c r="R35" s="378"/>
      <c r="S35" s="378"/>
      <c r="T35" s="181"/>
      <c r="U35" s="379">
        <f>IF(W35="","",U34+1)</f>
        <v>4</v>
      </c>
      <c r="V35" s="379"/>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81"/>
      <c r="AM35" s="379">
        <f t="shared" ref="AM35:AM43" si="0">IF(AO35="","",AM34+1)</f>
        <v>8</v>
      </c>
      <c r="AN35" s="379"/>
      <c r="AO35" s="378" t="str">
        <f>IF('各会計、関係団体の財政状況及び健全化判断比率'!B33="","",'各会計、関係団体の財政状況及び健全化判断比率'!B33)</f>
        <v>下水道事業会計</v>
      </c>
      <c r="AP35" s="378"/>
      <c r="AQ35" s="378"/>
      <c r="AR35" s="378"/>
      <c r="AS35" s="378"/>
      <c r="AT35" s="378"/>
      <c r="AU35" s="378"/>
      <c r="AV35" s="378"/>
      <c r="AW35" s="378"/>
      <c r="AX35" s="378"/>
      <c r="AY35" s="378"/>
      <c r="AZ35" s="378"/>
      <c r="BA35" s="378"/>
      <c r="BB35" s="378"/>
      <c r="BC35" s="378"/>
      <c r="BD35" s="181"/>
      <c r="BE35" s="379" t="str">
        <f t="shared" ref="BE35:BE43" si="1">IF(BG35="","",BE34+1)</f>
        <v/>
      </c>
      <c r="BF35" s="379"/>
      <c r="BG35" s="378"/>
      <c r="BH35" s="378"/>
      <c r="BI35" s="378"/>
      <c r="BJ35" s="378"/>
      <c r="BK35" s="378"/>
      <c r="BL35" s="378"/>
      <c r="BM35" s="378"/>
      <c r="BN35" s="378"/>
      <c r="BO35" s="378"/>
      <c r="BP35" s="378"/>
      <c r="BQ35" s="378"/>
      <c r="BR35" s="378"/>
      <c r="BS35" s="378"/>
      <c r="BT35" s="378"/>
      <c r="BU35" s="378"/>
      <c r="BV35" s="181"/>
      <c r="BW35" s="379">
        <f t="shared" ref="BW35:BW43" si="2">IF(BY35="","",BW34+1)</f>
        <v>10</v>
      </c>
      <c r="BX35" s="379"/>
      <c r="BY35" s="378" t="str">
        <f>IF('各会計、関係団体の財政状況及び健全化判断比率'!B69="","",'各会計、関係団体の財政状況及び健全化判断比率'!B69)</f>
        <v>周東環境衛生組合（一般会計）</v>
      </c>
      <c r="BZ35" s="378"/>
      <c r="CA35" s="378"/>
      <c r="CB35" s="378"/>
      <c r="CC35" s="378"/>
      <c r="CD35" s="378"/>
      <c r="CE35" s="378"/>
      <c r="CF35" s="378"/>
      <c r="CG35" s="378"/>
      <c r="CH35" s="378"/>
      <c r="CI35" s="378"/>
      <c r="CJ35" s="378"/>
      <c r="CK35" s="378"/>
      <c r="CL35" s="378"/>
      <c r="CM35" s="378"/>
      <c r="CN35" s="181"/>
      <c r="CO35" s="379">
        <f t="shared" ref="CO35:CO43" si="3">IF(CQ35="","",CO34+1)</f>
        <v>20</v>
      </c>
      <c r="CP35" s="379"/>
      <c r="CQ35" s="378" t="str">
        <f>IF('各会計、関係団体の財政状況及び健全化判断比率'!BS8="","",'各会計、関係団体の財政状況及び健全化判断比率'!BS8)</f>
        <v>平郡航路</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〇</v>
      </c>
      <c r="DH35" s="380"/>
      <c r="DI35" s="208"/>
    </row>
    <row r="36" spans="1:113" ht="32.25" customHeight="1" x14ac:dyDescent="0.2">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5</v>
      </c>
      <c r="V36" s="379"/>
      <c r="W36" s="378" t="str">
        <f>IF('各会計、関係団体の財政状況及び健全化判断比率'!B30="","",'各会計、関係団体の財政状況及び健全化判断比率'!B30)</f>
        <v>後期高齢者医療事業特別会計</v>
      </c>
      <c r="X36" s="378"/>
      <c r="Y36" s="378"/>
      <c r="Z36" s="378"/>
      <c r="AA36" s="378"/>
      <c r="AB36" s="378"/>
      <c r="AC36" s="378"/>
      <c r="AD36" s="378"/>
      <c r="AE36" s="378"/>
      <c r="AF36" s="378"/>
      <c r="AG36" s="378"/>
      <c r="AH36" s="378"/>
      <c r="AI36" s="378"/>
      <c r="AJ36" s="378"/>
      <c r="AK36" s="378"/>
      <c r="AL36" s="181"/>
      <c r="AM36" s="379" t="str">
        <f t="shared" si="0"/>
        <v/>
      </c>
      <c r="AN36" s="379"/>
      <c r="AO36" s="378"/>
      <c r="AP36" s="378"/>
      <c r="AQ36" s="378"/>
      <c r="AR36" s="378"/>
      <c r="AS36" s="378"/>
      <c r="AT36" s="378"/>
      <c r="AU36" s="378"/>
      <c r="AV36" s="378"/>
      <c r="AW36" s="378"/>
      <c r="AX36" s="378"/>
      <c r="AY36" s="378"/>
      <c r="AZ36" s="378"/>
      <c r="BA36" s="378"/>
      <c r="BB36" s="378"/>
      <c r="BC36" s="378"/>
      <c r="BD36" s="181"/>
      <c r="BE36" s="379" t="str">
        <f t="shared" si="1"/>
        <v/>
      </c>
      <c r="BF36" s="379"/>
      <c r="BG36" s="378"/>
      <c r="BH36" s="378"/>
      <c r="BI36" s="378"/>
      <c r="BJ36" s="378"/>
      <c r="BK36" s="378"/>
      <c r="BL36" s="378"/>
      <c r="BM36" s="378"/>
      <c r="BN36" s="378"/>
      <c r="BO36" s="378"/>
      <c r="BP36" s="378"/>
      <c r="BQ36" s="378"/>
      <c r="BR36" s="378"/>
      <c r="BS36" s="378"/>
      <c r="BT36" s="378"/>
      <c r="BU36" s="378"/>
      <c r="BV36" s="181"/>
      <c r="BW36" s="379">
        <f t="shared" si="2"/>
        <v>11</v>
      </c>
      <c r="BX36" s="379"/>
      <c r="BY36" s="378" t="str">
        <f>IF('各会計、関係団体の財政状況及び健全化判断比率'!B70="","",'各会計、関係団体の財政状況及び健全化判断比率'!B70)</f>
        <v>柳井地域広域水道企業団（水道用水供給事業会計）</v>
      </c>
      <c r="BZ36" s="378"/>
      <c r="CA36" s="378"/>
      <c r="CB36" s="378"/>
      <c r="CC36" s="378"/>
      <c r="CD36" s="378"/>
      <c r="CE36" s="378"/>
      <c r="CF36" s="378"/>
      <c r="CG36" s="378"/>
      <c r="CH36" s="378"/>
      <c r="CI36" s="378"/>
      <c r="CJ36" s="378"/>
      <c r="CK36" s="378"/>
      <c r="CL36" s="378"/>
      <c r="CM36" s="378"/>
      <c r="CN36" s="181"/>
      <c r="CO36" s="379">
        <f t="shared" si="3"/>
        <v>21</v>
      </c>
      <c r="CP36" s="379"/>
      <c r="CQ36" s="378" t="str">
        <f>IF('各会計、関係団体の財政状況及び健全化判断比率'!BS9="","",'各会計、関係団体の財政状況及び健全化判断比率'!BS9)</f>
        <v>やない花のまちづくり振興財団</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x14ac:dyDescent="0.2">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f t="shared" si="4"/>
        <v>6</v>
      </c>
      <c r="V37" s="379"/>
      <c r="W37" s="378" t="str">
        <f>IF('各会計、関係団体の財政状況及び健全化判断比率'!B31="","",'各会計、関係団体の財政状況及び健全化判断比率'!B31)</f>
        <v>市営駐車場事業特別会計</v>
      </c>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t="str">
        <f t="shared" si="1"/>
        <v/>
      </c>
      <c r="BF37" s="379"/>
      <c r="BG37" s="378"/>
      <c r="BH37" s="378"/>
      <c r="BI37" s="378"/>
      <c r="BJ37" s="378"/>
      <c r="BK37" s="378"/>
      <c r="BL37" s="378"/>
      <c r="BM37" s="378"/>
      <c r="BN37" s="378"/>
      <c r="BO37" s="378"/>
      <c r="BP37" s="378"/>
      <c r="BQ37" s="378"/>
      <c r="BR37" s="378"/>
      <c r="BS37" s="378"/>
      <c r="BT37" s="378"/>
      <c r="BU37" s="378"/>
      <c r="BV37" s="181"/>
      <c r="BW37" s="379">
        <f t="shared" si="2"/>
        <v>12</v>
      </c>
      <c r="BX37" s="379"/>
      <c r="BY37" s="378" t="str">
        <f>IF('各会計、関係団体の財政状況及び健全化判断比率'!B71="","",'各会計、関係団体の財政状況及び健全化判断比率'!B71)</f>
        <v>山口県市町総合事務組合（一般会計）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2">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13</v>
      </c>
      <c r="BX38" s="379"/>
      <c r="BY38" s="378" t="str">
        <f>IF('各会計、関係団体の財政状況及び健全化判断比率'!B72="","",'各会計、関係団体の財政状況及び健全化判断比率'!B72)</f>
        <v>山口県市町総合事務組合（消防団員補償等特別会計）</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2">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14</v>
      </c>
      <c r="BX39" s="379"/>
      <c r="BY39" s="378" t="str">
        <f>IF('各会計、関係団体の財政状況及び健全化判断比率'!B73="","",'各会計、関係団体の財政状況及び健全化判断比率'!B73)</f>
        <v>山口県市町総合事務組合（非常勤職員公務災害補償特別会計）</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2">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f t="shared" si="2"/>
        <v>15</v>
      </c>
      <c r="BX40" s="379"/>
      <c r="BY40" s="378" t="str">
        <f>IF('各会計、関係団体の財政状況及び健全化判断比率'!B74="","",'各会計、関係団体の財政状況及び健全化判断比率'!B74)</f>
        <v>山口県市町総合事務組合（山口県市町公平委員会特別会計）</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2">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f t="shared" si="2"/>
        <v>16</v>
      </c>
      <c r="BX41" s="379"/>
      <c r="BY41" s="378" t="str">
        <f>IF('各会計、関係団体の財政状況及び健全化判断比率'!B75="","",'各会計、関係団体の財政状況及び健全化判断比率'!B75)</f>
        <v>山口県市町総合事務組合（山口県交通災害共済特別会計）</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2">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f t="shared" si="2"/>
        <v>17</v>
      </c>
      <c r="BX42" s="379"/>
      <c r="BY42" s="378" t="str">
        <f>IF('各会計、関係団体の財政状況及び健全化判断比率'!B76="","",'各会計、関係団体の財政状況及び健全化判断比率'!B76)</f>
        <v>山口県市町総合事務組合（山口県自治会館管理特別会計）</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2">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f t="shared" si="2"/>
        <v>18</v>
      </c>
      <c r="BX43" s="379"/>
      <c r="BY43" s="378" t="str">
        <f>IF('各会計、関係団体の財政状況及び健全化判断比率'!B77="","",'各会計、関係団体の財政状況及び健全化判断比率'!B77)</f>
        <v>山口県後期高齢者医療広域連合（一般会計）</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180" t="s">
        <v>206</v>
      </c>
    </row>
    <row r="47" spans="1:113" x14ac:dyDescent="0.2">
      <c r="E47" s="180" t="s">
        <v>207</v>
      </c>
    </row>
    <row r="48" spans="1:113" x14ac:dyDescent="0.2">
      <c r="E48" s="180" t="s">
        <v>208</v>
      </c>
    </row>
    <row r="49" spans="5:5" x14ac:dyDescent="0.2">
      <c r="E49" s="212" t="s">
        <v>209</v>
      </c>
    </row>
    <row r="50" spans="5:5" x14ac:dyDescent="0.2">
      <c r="E50" s="180" t="s">
        <v>210</v>
      </c>
    </row>
    <row r="51" spans="5:5" x14ac:dyDescent="0.2">
      <c r="E51" s="180" t="s">
        <v>211</v>
      </c>
    </row>
    <row r="52" spans="5:5" x14ac:dyDescent="0.2">
      <c r="E52" s="180" t="s">
        <v>212</v>
      </c>
    </row>
    <row r="53" spans="5:5" x14ac:dyDescent="0.2"/>
    <row r="54" spans="5:5" x14ac:dyDescent="0.2"/>
    <row r="55" spans="5:5" x14ac:dyDescent="0.2"/>
    <row r="56" spans="5:5" x14ac:dyDescent="0.2"/>
  </sheetData>
  <sheetProtection algorithmName="SHA-512" hashValue="rDnapDCa45OmO0eoouMe2Pz9SSFSqNTJT0tvC5/DVG0birFDHyEsdjlpJsYVbu/QnB0l5yoRQKQ9Ii600otEFA==" saltValue="w1c9d307D6n27zWvJ9eL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3" t="s">
        <v>559</v>
      </c>
      <c r="D34" s="1153"/>
      <c r="E34" s="1154"/>
      <c r="F34" s="32">
        <v>10</v>
      </c>
      <c r="G34" s="33">
        <v>11.37</v>
      </c>
      <c r="H34" s="33">
        <v>12.31</v>
      </c>
      <c r="I34" s="33">
        <v>13.26</v>
      </c>
      <c r="J34" s="34">
        <v>13.95</v>
      </c>
      <c r="K34" s="22"/>
      <c r="L34" s="22"/>
      <c r="M34" s="22"/>
      <c r="N34" s="22"/>
      <c r="O34" s="22"/>
      <c r="P34" s="22"/>
    </row>
    <row r="35" spans="1:16" ht="39" customHeight="1" x14ac:dyDescent="0.2">
      <c r="A35" s="22"/>
      <c r="B35" s="35"/>
      <c r="C35" s="1149" t="s">
        <v>560</v>
      </c>
      <c r="D35" s="1149"/>
      <c r="E35" s="1150"/>
      <c r="F35" s="36">
        <v>2.23</v>
      </c>
      <c r="G35" s="37">
        <v>2.06</v>
      </c>
      <c r="H35" s="37">
        <v>2.12</v>
      </c>
      <c r="I35" s="37">
        <v>2.16</v>
      </c>
      <c r="J35" s="38">
        <v>2.33</v>
      </c>
      <c r="K35" s="22"/>
      <c r="L35" s="22"/>
      <c r="M35" s="22"/>
      <c r="N35" s="22"/>
      <c r="O35" s="22"/>
      <c r="P35" s="22"/>
    </row>
    <row r="36" spans="1:16" ht="39" customHeight="1" x14ac:dyDescent="0.2">
      <c r="A36" s="22"/>
      <c r="B36" s="35"/>
      <c r="C36" s="1149" t="s">
        <v>561</v>
      </c>
      <c r="D36" s="1149"/>
      <c r="E36" s="1150"/>
      <c r="F36" s="36">
        <v>2.86</v>
      </c>
      <c r="G36" s="37">
        <v>4.3499999999999996</v>
      </c>
      <c r="H36" s="37">
        <v>0.65</v>
      </c>
      <c r="I36" s="37">
        <v>0.37</v>
      </c>
      <c r="J36" s="38">
        <v>1.1599999999999999</v>
      </c>
      <c r="K36" s="22"/>
      <c r="L36" s="22"/>
      <c r="M36" s="22"/>
      <c r="N36" s="22"/>
      <c r="O36" s="22"/>
      <c r="P36" s="22"/>
    </row>
    <row r="37" spans="1:16" ht="39" customHeight="1" x14ac:dyDescent="0.2">
      <c r="A37" s="22"/>
      <c r="B37" s="35"/>
      <c r="C37" s="1149" t="s">
        <v>562</v>
      </c>
      <c r="D37" s="1149"/>
      <c r="E37" s="1150"/>
      <c r="F37" s="36" t="s">
        <v>509</v>
      </c>
      <c r="G37" s="37" t="s">
        <v>509</v>
      </c>
      <c r="H37" s="37" t="s">
        <v>509</v>
      </c>
      <c r="I37" s="37" t="s">
        <v>509</v>
      </c>
      <c r="J37" s="38">
        <v>1.01</v>
      </c>
      <c r="K37" s="22"/>
      <c r="L37" s="22"/>
      <c r="M37" s="22"/>
      <c r="N37" s="22"/>
      <c r="O37" s="22"/>
      <c r="P37" s="22"/>
    </row>
    <row r="38" spans="1:16" ht="39" customHeight="1" x14ac:dyDescent="0.2">
      <c r="A38" s="22"/>
      <c r="B38" s="35"/>
      <c r="C38" s="1149" t="s">
        <v>563</v>
      </c>
      <c r="D38" s="1149"/>
      <c r="E38" s="1150"/>
      <c r="F38" s="36">
        <v>0.64</v>
      </c>
      <c r="G38" s="37">
        <v>0.93</v>
      </c>
      <c r="H38" s="37">
        <v>1.32</v>
      </c>
      <c r="I38" s="37">
        <v>1.04</v>
      </c>
      <c r="J38" s="38">
        <v>0.85</v>
      </c>
      <c r="K38" s="22"/>
      <c r="L38" s="22"/>
      <c r="M38" s="22"/>
      <c r="N38" s="22"/>
      <c r="O38" s="22"/>
      <c r="P38" s="22"/>
    </row>
    <row r="39" spans="1:16" ht="39" customHeight="1" x14ac:dyDescent="0.2">
      <c r="A39" s="22"/>
      <c r="B39" s="35"/>
      <c r="C39" s="1149" t="s">
        <v>564</v>
      </c>
      <c r="D39" s="1149"/>
      <c r="E39" s="1150"/>
      <c r="F39" s="36">
        <v>0.02</v>
      </c>
      <c r="G39" s="37">
        <v>0.02</v>
      </c>
      <c r="H39" s="37">
        <v>0</v>
      </c>
      <c r="I39" s="37">
        <v>0</v>
      </c>
      <c r="J39" s="38">
        <v>0</v>
      </c>
      <c r="K39" s="22"/>
      <c r="L39" s="22"/>
      <c r="M39" s="22"/>
      <c r="N39" s="22"/>
      <c r="O39" s="22"/>
      <c r="P39" s="22"/>
    </row>
    <row r="40" spans="1:16" ht="39" customHeight="1" x14ac:dyDescent="0.2">
      <c r="A40" s="22"/>
      <c r="B40" s="35"/>
      <c r="C40" s="1149" t="s">
        <v>565</v>
      </c>
      <c r="D40" s="1149"/>
      <c r="E40" s="1150"/>
      <c r="F40" s="36">
        <v>0</v>
      </c>
      <c r="G40" s="37">
        <v>0</v>
      </c>
      <c r="H40" s="37">
        <v>0</v>
      </c>
      <c r="I40" s="37">
        <v>0</v>
      </c>
      <c r="J40" s="38">
        <v>0</v>
      </c>
      <c r="K40" s="22"/>
      <c r="L40" s="22"/>
      <c r="M40" s="22"/>
      <c r="N40" s="22"/>
      <c r="O40" s="22"/>
      <c r="P40" s="22"/>
    </row>
    <row r="41" spans="1:16" ht="39" customHeight="1" x14ac:dyDescent="0.2">
      <c r="A41" s="22"/>
      <c r="B41" s="35"/>
      <c r="C41" s="1149" t="s">
        <v>566</v>
      </c>
      <c r="D41" s="1149"/>
      <c r="E41" s="1150"/>
      <c r="F41" s="36">
        <v>0</v>
      </c>
      <c r="G41" s="37">
        <v>0</v>
      </c>
      <c r="H41" s="37">
        <v>0</v>
      </c>
      <c r="I41" s="37">
        <v>0</v>
      </c>
      <c r="J41" s="38">
        <v>0</v>
      </c>
      <c r="K41" s="22"/>
      <c r="L41" s="22"/>
      <c r="M41" s="22"/>
      <c r="N41" s="22"/>
      <c r="O41" s="22"/>
      <c r="P41" s="22"/>
    </row>
    <row r="42" spans="1:16" ht="39" customHeight="1" x14ac:dyDescent="0.2">
      <c r="A42" s="22"/>
      <c r="B42" s="39"/>
      <c r="C42" s="1149" t="s">
        <v>567</v>
      </c>
      <c r="D42" s="1149"/>
      <c r="E42" s="1150"/>
      <c r="F42" s="36" t="s">
        <v>509</v>
      </c>
      <c r="G42" s="37" t="s">
        <v>509</v>
      </c>
      <c r="H42" s="37" t="s">
        <v>509</v>
      </c>
      <c r="I42" s="37" t="s">
        <v>509</v>
      </c>
      <c r="J42" s="38" t="s">
        <v>509</v>
      </c>
      <c r="K42" s="22"/>
      <c r="L42" s="22"/>
      <c r="M42" s="22"/>
      <c r="N42" s="22"/>
      <c r="O42" s="22"/>
      <c r="P42" s="22"/>
    </row>
    <row r="43" spans="1:16" ht="39" customHeight="1" thickBot="1" x14ac:dyDescent="0.25">
      <c r="A43" s="22"/>
      <c r="B43" s="40"/>
      <c r="C43" s="1151" t="s">
        <v>568</v>
      </c>
      <c r="D43" s="1151"/>
      <c r="E43" s="1152"/>
      <c r="F43" s="41">
        <v>0</v>
      </c>
      <c r="G43" s="42">
        <v>0</v>
      </c>
      <c r="H43" s="42">
        <v>0</v>
      </c>
      <c r="I43" s="42">
        <v>0</v>
      </c>
      <c r="J43" s="43" t="s">
        <v>509</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ZPwJSPPdBHohfvlBQNHwyO36O7xjHUT9JPrgdUyZX5WkOOARttNWy6GMc14PRVxQLe9UU1vB1lyUyqfwZQGIA==" saltValue="gjYYVscANWQstE+0teEY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554687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73" t="s">
        <v>10</v>
      </c>
      <c r="C45" s="1174"/>
      <c r="D45" s="56"/>
      <c r="E45" s="1179" t="s">
        <v>11</v>
      </c>
      <c r="F45" s="1179"/>
      <c r="G45" s="1179"/>
      <c r="H45" s="1179"/>
      <c r="I45" s="1179"/>
      <c r="J45" s="1180"/>
      <c r="K45" s="57">
        <v>1949</v>
      </c>
      <c r="L45" s="58">
        <v>1935</v>
      </c>
      <c r="M45" s="58">
        <v>1896</v>
      </c>
      <c r="N45" s="58">
        <v>1894</v>
      </c>
      <c r="O45" s="59">
        <v>1867</v>
      </c>
      <c r="P45" s="46"/>
      <c r="Q45" s="46"/>
      <c r="R45" s="46"/>
      <c r="S45" s="46"/>
      <c r="T45" s="46"/>
      <c r="U45" s="46"/>
    </row>
    <row r="46" spans="1:21" ht="30.75" customHeight="1" x14ac:dyDescent="0.2">
      <c r="A46" s="46"/>
      <c r="B46" s="1175"/>
      <c r="C46" s="1176"/>
      <c r="D46" s="60"/>
      <c r="E46" s="1157" t="s">
        <v>12</v>
      </c>
      <c r="F46" s="1157"/>
      <c r="G46" s="1157"/>
      <c r="H46" s="1157"/>
      <c r="I46" s="1157"/>
      <c r="J46" s="1158"/>
      <c r="K46" s="61" t="s">
        <v>509</v>
      </c>
      <c r="L46" s="62" t="s">
        <v>509</v>
      </c>
      <c r="M46" s="62" t="s">
        <v>509</v>
      </c>
      <c r="N46" s="62" t="s">
        <v>509</v>
      </c>
      <c r="O46" s="63" t="s">
        <v>509</v>
      </c>
      <c r="P46" s="46"/>
      <c r="Q46" s="46"/>
      <c r="R46" s="46"/>
      <c r="S46" s="46"/>
      <c r="T46" s="46"/>
      <c r="U46" s="46"/>
    </row>
    <row r="47" spans="1:21" ht="30.75" customHeight="1" x14ac:dyDescent="0.2">
      <c r="A47" s="46"/>
      <c r="B47" s="1175"/>
      <c r="C47" s="1176"/>
      <c r="D47" s="60"/>
      <c r="E47" s="1157" t="s">
        <v>13</v>
      </c>
      <c r="F47" s="1157"/>
      <c r="G47" s="1157"/>
      <c r="H47" s="1157"/>
      <c r="I47" s="1157"/>
      <c r="J47" s="1158"/>
      <c r="K47" s="61" t="s">
        <v>509</v>
      </c>
      <c r="L47" s="62" t="s">
        <v>509</v>
      </c>
      <c r="M47" s="62" t="s">
        <v>509</v>
      </c>
      <c r="N47" s="62" t="s">
        <v>509</v>
      </c>
      <c r="O47" s="63" t="s">
        <v>509</v>
      </c>
      <c r="P47" s="46"/>
      <c r="Q47" s="46"/>
      <c r="R47" s="46"/>
      <c r="S47" s="46"/>
      <c r="T47" s="46"/>
      <c r="U47" s="46"/>
    </row>
    <row r="48" spans="1:21" ht="30.75" customHeight="1" x14ac:dyDescent="0.2">
      <c r="A48" s="46"/>
      <c r="B48" s="1175"/>
      <c r="C48" s="1176"/>
      <c r="D48" s="60"/>
      <c r="E48" s="1157" t="s">
        <v>14</v>
      </c>
      <c r="F48" s="1157"/>
      <c r="G48" s="1157"/>
      <c r="H48" s="1157"/>
      <c r="I48" s="1157"/>
      <c r="J48" s="1158"/>
      <c r="K48" s="61">
        <v>961</v>
      </c>
      <c r="L48" s="62">
        <v>931</v>
      </c>
      <c r="M48" s="62">
        <v>876</v>
      </c>
      <c r="N48" s="62">
        <v>903</v>
      </c>
      <c r="O48" s="63">
        <v>806</v>
      </c>
      <c r="P48" s="46"/>
      <c r="Q48" s="46"/>
      <c r="R48" s="46"/>
      <c r="S48" s="46"/>
      <c r="T48" s="46"/>
      <c r="U48" s="46"/>
    </row>
    <row r="49" spans="1:21" ht="30.75" customHeight="1" x14ac:dyDescent="0.2">
      <c r="A49" s="46"/>
      <c r="B49" s="1175"/>
      <c r="C49" s="1176"/>
      <c r="D49" s="60"/>
      <c r="E49" s="1157" t="s">
        <v>15</v>
      </c>
      <c r="F49" s="1157"/>
      <c r="G49" s="1157"/>
      <c r="H49" s="1157"/>
      <c r="I49" s="1157"/>
      <c r="J49" s="1158"/>
      <c r="K49" s="61">
        <v>102</v>
      </c>
      <c r="L49" s="62">
        <v>95</v>
      </c>
      <c r="M49" s="62">
        <v>98</v>
      </c>
      <c r="N49" s="62">
        <v>95</v>
      </c>
      <c r="O49" s="63">
        <v>84</v>
      </c>
      <c r="P49" s="46"/>
      <c r="Q49" s="46"/>
      <c r="R49" s="46"/>
      <c r="S49" s="46"/>
      <c r="T49" s="46"/>
      <c r="U49" s="46"/>
    </row>
    <row r="50" spans="1:21" ht="30.75" customHeight="1" x14ac:dyDescent="0.2">
      <c r="A50" s="46"/>
      <c r="B50" s="1175"/>
      <c r="C50" s="1176"/>
      <c r="D50" s="60"/>
      <c r="E50" s="1157" t="s">
        <v>16</v>
      </c>
      <c r="F50" s="1157"/>
      <c r="G50" s="1157"/>
      <c r="H50" s="1157"/>
      <c r="I50" s="1157"/>
      <c r="J50" s="1158"/>
      <c r="K50" s="61">
        <v>5</v>
      </c>
      <c r="L50" s="62">
        <v>4</v>
      </c>
      <c r="M50" s="62">
        <v>4</v>
      </c>
      <c r="N50" s="62">
        <v>3</v>
      </c>
      <c r="O50" s="63">
        <v>3</v>
      </c>
      <c r="P50" s="46"/>
      <c r="Q50" s="46"/>
      <c r="R50" s="46"/>
      <c r="S50" s="46"/>
      <c r="T50" s="46"/>
      <c r="U50" s="46"/>
    </row>
    <row r="51" spans="1:21" ht="30.75" customHeight="1" x14ac:dyDescent="0.2">
      <c r="A51" s="46"/>
      <c r="B51" s="1177"/>
      <c r="C51" s="1178"/>
      <c r="D51" s="64"/>
      <c r="E51" s="1157" t="s">
        <v>17</v>
      </c>
      <c r="F51" s="1157"/>
      <c r="G51" s="1157"/>
      <c r="H51" s="1157"/>
      <c r="I51" s="1157"/>
      <c r="J51" s="1158"/>
      <c r="K51" s="61">
        <v>0</v>
      </c>
      <c r="L51" s="62">
        <v>0</v>
      </c>
      <c r="M51" s="62">
        <v>0</v>
      </c>
      <c r="N51" s="62">
        <v>0</v>
      </c>
      <c r="O51" s="63" t="s">
        <v>509</v>
      </c>
      <c r="P51" s="46"/>
      <c r="Q51" s="46"/>
      <c r="R51" s="46"/>
      <c r="S51" s="46"/>
      <c r="T51" s="46"/>
      <c r="U51" s="46"/>
    </row>
    <row r="52" spans="1:21" ht="30.75" customHeight="1" x14ac:dyDescent="0.2">
      <c r="A52" s="46"/>
      <c r="B52" s="1155" t="s">
        <v>18</v>
      </c>
      <c r="C52" s="1156"/>
      <c r="D52" s="64"/>
      <c r="E52" s="1157" t="s">
        <v>19</v>
      </c>
      <c r="F52" s="1157"/>
      <c r="G52" s="1157"/>
      <c r="H52" s="1157"/>
      <c r="I52" s="1157"/>
      <c r="J52" s="1158"/>
      <c r="K52" s="61">
        <v>2113</v>
      </c>
      <c r="L52" s="62">
        <v>2101</v>
      </c>
      <c r="M52" s="62">
        <v>2070</v>
      </c>
      <c r="N52" s="62">
        <v>2077</v>
      </c>
      <c r="O52" s="63">
        <v>1997</v>
      </c>
      <c r="P52" s="46"/>
      <c r="Q52" s="46"/>
      <c r="R52" s="46"/>
      <c r="S52" s="46"/>
      <c r="T52" s="46"/>
      <c r="U52" s="46"/>
    </row>
    <row r="53" spans="1:21" ht="30.75" customHeight="1" thickBot="1" x14ac:dyDescent="0.25">
      <c r="A53" s="46"/>
      <c r="B53" s="1159" t="s">
        <v>20</v>
      </c>
      <c r="C53" s="1160"/>
      <c r="D53" s="65"/>
      <c r="E53" s="1161" t="s">
        <v>21</v>
      </c>
      <c r="F53" s="1161"/>
      <c r="G53" s="1161"/>
      <c r="H53" s="1161"/>
      <c r="I53" s="1161"/>
      <c r="J53" s="1162"/>
      <c r="K53" s="66">
        <v>904</v>
      </c>
      <c r="L53" s="67">
        <v>864</v>
      </c>
      <c r="M53" s="67">
        <v>804</v>
      </c>
      <c r="N53" s="67">
        <v>818</v>
      </c>
      <c r="O53" s="68">
        <v>763</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569</v>
      </c>
      <c r="P55" s="46"/>
      <c r="Q55" s="46"/>
      <c r="R55" s="46"/>
      <c r="S55" s="46"/>
      <c r="T55" s="46"/>
      <c r="U55" s="46"/>
    </row>
    <row r="56" spans="1:21" ht="31.5" customHeight="1" thickBot="1" x14ac:dyDescent="0.25">
      <c r="A56" s="46"/>
      <c r="B56" s="74"/>
      <c r="C56" s="75"/>
      <c r="D56" s="75"/>
      <c r="E56" s="76"/>
      <c r="F56" s="76"/>
      <c r="G56" s="76"/>
      <c r="H56" s="76"/>
      <c r="I56" s="76"/>
      <c r="J56" s="77" t="s">
        <v>2</v>
      </c>
      <c r="K56" s="78" t="s">
        <v>570</v>
      </c>
      <c r="L56" s="79" t="s">
        <v>571</v>
      </c>
      <c r="M56" s="79" t="s">
        <v>572</v>
      </c>
      <c r="N56" s="79" t="s">
        <v>573</v>
      </c>
      <c r="O56" s="80" t="s">
        <v>574</v>
      </c>
      <c r="P56" s="46"/>
      <c r="Q56" s="46"/>
      <c r="R56" s="46"/>
      <c r="S56" s="46"/>
      <c r="T56" s="46"/>
      <c r="U56" s="46"/>
    </row>
    <row r="57" spans="1:21" ht="31.5" customHeight="1" x14ac:dyDescent="0.2">
      <c r="B57" s="1163" t="s">
        <v>24</v>
      </c>
      <c r="C57" s="1164"/>
      <c r="D57" s="1167" t="s">
        <v>25</v>
      </c>
      <c r="E57" s="1168"/>
      <c r="F57" s="1168"/>
      <c r="G57" s="1168"/>
      <c r="H57" s="1168"/>
      <c r="I57" s="1168"/>
      <c r="J57" s="1169"/>
      <c r="K57" s="81"/>
      <c r="L57" s="82"/>
      <c r="M57" s="82"/>
      <c r="N57" s="82"/>
      <c r="O57" s="83"/>
    </row>
    <row r="58" spans="1:21" ht="31.5" customHeight="1" thickBot="1" x14ac:dyDescent="0.25">
      <c r="B58" s="1165"/>
      <c r="C58" s="1166"/>
      <c r="D58" s="1170" t="s">
        <v>26</v>
      </c>
      <c r="E58" s="1171"/>
      <c r="F58" s="1171"/>
      <c r="G58" s="1171"/>
      <c r="H58" s="1171"/>
      <c r="I58" s="1171"/>
      <c r="J58" s="1172"/>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SnYNqg+nLKt5BA99TBXy2n8cJujxR8AQx4/hQWjK1+C47c4txDBHuZzzcsyQrW+MLQ4QYiYwPpzth3Irz/kjg==" saltValue="BsmzGZcuGRUCQ1+GEZgx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5546875" style="91" customWidth="1"/>
    <col min="2" max="3" width="12.5546875" style="91" customWidth="1"/>
    <col min="4" max="4" width="11.5546875" style="91" customWidth="1"/>
    <col min="5" max="8" width="10.44140625" style="91" customWidth="1"/>
    <col min="9" max="13" width="16.44140625" style="91" customWidth="1"/>
    <col min="14" max="19" width="12.554687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551</v>
      </c>
      <c r="J40" s="98" t="s">
        <v>552</v>
      </c>
      <c r="K40" s="98" t="s">
        <v>553</v>
      </c>
      <c r="L40" s="98" t="s">
        <v>554</v>
      </c>
      <c r="M40" s="99" t="s">
        <v>555</v>
      </c>
    </row>
    <row r="41" spans="2:13" ht="27.75" customHeight="1" x14ac:dyDescent="0.2">
      <c r="B41" s="1193" t="s">
        <v>29</v>
      </c>
      <c r="C41" s="1194"/>
      <c r="D41" s="100"/>
      <c r="E41" s="1195" t="s">
        <v>30</v>
      </c>
      <c r="F41" s="1195"/>
      <c r="G41" s="1195"/>
      <c r="H41" s="1196"/>
      <c r="I41" s="101">
        <v>18506</v>
      </c>
      <c r="J41" s="102">
        <v>18042</v>
      </c>
      <c r="K41" s="102">
        <v>17651</v>
      </c>
      <c r="L41" s="102">
        <v>17330</v>
      </c>
      <c r="M41" s="103">
        <v>17123</v>
      </c>
    </row>
    <row r="42" spans="2:13" ht="27.75" customHeight="1" x14ac:dyDescent="0.2">
      <c r="B42" s="1183"/>
      <c r="C42" s="1184"/>
      <c r="D42" s="104"/>
      <c r="E42" s="1187" t="s">
        <v>31</v>
      </c>
      <c r="F42" s="1187"/>
      <c r="G42" s="1187"/>
      <c r="H42" s="1188"/>
      <c r="I42" s="105">
        <v>12</v>
      </c>
      <c r="J42" s="106">
        <v>20</v>
      </c>
      <c r="K42" s="106">
        <v>18</v>
      </c>
      <c r="L42" s="106">
        <v>15</v>
      </c>
      <c r="M42" s="107">
        <v>13</v>
      </c>
    </row>
    <row r="43" spans="2:13" ht="27.75" customHeight="1" x14ac:dyDescent="0.2">
      <c r="B43" s="1183"/>
      <c r="C43" s="1184"/>
      <c r="D43" s="104"/>
      <c r="E43" s="1187" t="s">
        <v>32</v>
      </c>
      <c r="F43" s="1187"/>
      <c r="G43" s="1187"/>
      <c r="H43" s="1188"/>
      <c r="I43" s="105">
        <v>9299</v>
      </c>
      <c r="J43" s="106">
        <v>9327</v>
      </c>
      <c r="K43" s="106">
        <v>9423</v>
      </c>
      <c r="L43" s="106">
        <v>9201</v>
      </c>
      <c r="M43" s="107">
        <v>8897</v>
      </c>
    </row>
    <row r="44" spans="2:13" ht="27.75" customHeight="1" x14ac:dyDescent="0.2">
      <c r="B44" s="1183"/>
      <c r="C44" s="1184"/>
      <c r="D44" s="104"/>
      <c r="E44" s="1187" t="s">
        <v>33</v>
      </c>
      <c r="F44" s="1187"/>
      <c r="G44" s="1187"/>
      <c r="H44" s="1188"/>
      <c r="I44" s="105">
        <v>848</v>
      </c>
      <c r="J44" s="106">
        <v>798</v>
      </c>
      <c r="K44" s="106">
        <v>763</v>
      </c>
      <c r="L44" s="106">
        <v>715</v>
      </c>
      <c r="M44" s="107">
        <v>598</v>
      </c>
    </row>
    <row r="45" spans="2:13" ht="27.75" customHeight="1" x14ac:dyDescent="0.2">
      <c r="B45" s="1183"/>
      <c r="C45" s="1184"/>
      <c r="D45" s="104"/>
      <c r="E45" s="1187" t="s">
        <v>34</v>
      </c>
      <c r="F45" s="1187"/>
      <c r="G45" s="1187"/>
      <c r="H45" s="1188"/>
      <c r="I45" s="105">
        <v>2774</v>
      </c>
      <c r="J45" s="106">
        <v>2767</v>
      </c>
      <c r="K45" s="106">
        <v>2693</v>
      </c>
      <c r="L45" s="106">
        <v>2673</v>
      </c>
      <c r="M45" s="107">
        <v>2643</v>
      </c>
    </row>
    <row r="46" spans="2:13" ht="27.75" customHeight="1" x14ac:dyDescent="0.2">
      <c r="B46" s="1183"/>
      <c r="C46" s="1184"/>
      <c r="D46" s="108"/>
      <c r="E46" s="1187" t="s">
        <v>35</v>
      </c>
      <c r="F46" s="1187"/>
      <c r="G46" s="1187"/>
      <c r="H46" s="1188"/>
      <c r="I46" s="105">
        <v>14</v>
      </c>
      <c r="J46" s="106">
        <v>18</v>
      </c>
      <c r="K46" s="106">
        <v>27</v>
      </c>
      <c r="L46" s="106">
        <v>32</v>
      </c>
      <c r="M46" s="107">
        <v>29</v>
      </c>
    </row>
    <row r="47" spans="2:13" ht="27.75" customHeight="1" x14ac:dyDescent="0.2">
      <c r="B47" s="1183"/>
      <c r="C47" s="1184"/>
      <c r="D47" s="109"/>
      <c r="E47" s="1197" t="s">
        <v>36</v>
      </c>
      <c r="F47" s="1198"/>
      <c r="G47" s="1198"/>
      <c r="H47" s="1199"/>
      <c r="I47" s="105" t="s">
        <v>509</v>
      </c>
      <c r="J47" s="106" t="s">
        <v>509</v>
      </c>
      <c r="K47" s="106" t="s">
        <v>509</v>
      </c>
      <c r="L47" s="106" t="s">
        <v>509</v>
      </c>
      <c r="M47" s="107" t="s">
        <v>509</v>
      </c>
    </row>
    <row r="48" spans="2:13" ht="27.75" customHeight="1" x14ac:dyDescent="0.2">
      <c r="B48" s="1183"/>
      <c r="C48" s="1184"/>
      <c r="D48" s="104"/>
      <c r="E48" s="1187" t="s">
        <v>37</v>
      </c>
      <c r="F48" s="1187"/>
      <c r="G48" s="1187"/>
      <c r="H48" s="1188"/>
      <c r="I48" s="105" t="s">
        <v>509</v>
      </c>
      <c r="J48" s="106" t="s">
        <v>509</v>
      </c>
      <c r="K48" s="106" t="s">
        <v>509</v>
      </c>
      <c r="L48" s="106" t="s">
        <v>509</v>
      </c>
      <c r="M48" s="107" t="s">
        <v>509</v>
      </c>
    </row>
    <row r="49" spans="2:13" ht="27.75" customHeight="1" x14ac:dyDescent="0.2">
      <c r="B49" s="1185"/>
      <c r="C49" s="1186"/>
      <c r="D49" s="104"/>
      <c r="E49" s="1187" t="s">
        <v>38</v>
      </c>
      <c r="F49" s="1187"/>
      <c r="G49" s="1187"/>
      <c r="H49" s="1188"/>
      <c r="I49" s="105" t="s">
        <v>509</v>
      </c>
      <c r="J49" s="106" t="s">
        <v>509</v>
      </c>
      <c r="K49" s="106" t="s">
        <v>509</v>
      </c>
      <c r="L49" s="106" t="s">
        <v>509</v>
      </c>
      <c r="M49" s="107" t="s">
        <v>509</v>
      </c>
    </row>
    <row r="50" spans="2:13" ht="27.75" customHeight="1" x14ac:dyDescent="0.2">
      <c r="B50" s="1181" t="s">
        <v>39</v>
      </c>
      <c r="C50" s="1182"/>
      <c r="D50" s="110"/>
      <c r="E50" s="1187" t="s">
        <v>40</v>
      </c>
      <c r="F50" s="1187"/>
      <c r="G50" s="1187"/>
      <c r="H50" s="1188"/>
      <c r="I50" s="105">
        <v>4605</v>
      </c>
      <c r="J50" s="106">
        <v>4662</v>
      </c>
      <c r="K50" s="106">
        <v>4895</v>
      </c>
      <c r="L50" s="106">
        <v>4852</v>
      </c>
      <c r="M50" s="107">
        <v>4946</v>
      </c>
    </row>
    <row r="51" spans="2:13" ht="27.75" customHeight="1" x14ac:dyDescent="0.2">
      <c r="B51" s="1183"/>
      <c r="C51" s="1184"/>
      <c r="D51" s="104"/>
      <c r="E51" s="1187" t="s">
        <v>41</v>
      </c>
      <c r="F51" s="1187"/>
      <c r="G51" s="1187"/>
      <c r="H51" s="1188"/>
      <c r="I51" s="105">
        <v>3001</v>
      </c>
      <c r="J51" s="106">
        <v>3138</v>
      </c>
      <c r="K51" s="106">
        <v>2972</v>
      </c>
      <c r="L51" s="106">
        <v>2772</v>
      </c>
      <c r="M51" s="107">
        <v>2487</v>
      </c>
    </row>
    <row r="52" spans="2:13" ht="27.75" customHeight="1" x14ac:dyDescent="0.2">
      <c r="B52" s="1185"/>
      <c r="C52" s="1186"/>
      <c r="D52" s="104"/>
      <c r="E52" s="1187" t="s">
        <v>42</v>
      </c>
      <c r="F52" s="1187"/>
      <c r="G52" s="1187"/>
      <c r="H52" s="1188"/>
      <c r="I52" s="105">
        <v>18983</v>
      </c>
      <c r="J52" s="106">
        <v>18470</v>
      </c>
      <c r="K52" s="106">
        <v>18019</v>
      </c>
      <c r="L52" s="106">
        <v>17692</v>
      </c>
      <c r="M52" s="107">
        <v>17260</v>
      </c>
    </row>
    <row r="53" spans="2:13" ht="27.75" customHeight="1" thickBot="1" x14ac:dyDescent="0.25">
      <c r="B53" s="1189" t="s">
        <v>43</v>
      </c>
      <c r="C53" s="1190"/>
      <c r="D53" s="111"/>
      <c r="E53" s="1191" t="s">
        <v>44</v>
      </c>
      <c r="F53" s="1191"/>
      <c r="G53" s="1191"/>
      <c r="H53" s="1192"/>
      <c r="I53" s="112">
        <v>4864</v>
      </c>
      <c r="J53" s="113">
        <v>4701</v>
      </c>
      <c r="K53" s="113">
        <v>4688</v>
      </c>
      <c r="L53" s="113">
        <v>4649</v>
      </c>
      <c r="M53" s="114">
        <v>4611</v>
      </c>
    </row>
    <row r="54" spans="2:13" ht="27.75" customHeight="1" x14ac:dyDescent="0.2">
      <c r="B54" s="115" t="s">
        <v>45</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ayTyZMmZlgIIrBGmr7Yrjr3wshoWP7azumjlZsACQrsC72hd4AC3xnUWYhg/ZAkbsR/FrQ1pVaWWGHejX0bA3A==" saltValue="DAW3bzdu8FKqoAm69+jz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46</v>
      </c>
    </row>
    <row r="54" spans="2:8" ht="29.25" customHeight="1" thickBot="1" x14ac:dyDescent="0.3">
      <c r="B54" s="120" t="s">
        <v>1</v>
      </c>
      <c r="C54" s="121"/>
      <c r="D54" s="121"/>
      <c r="E54" s="122" t="s">
        <v>2</v>
      </c>
      <c r="F54" s="123" t="s">
        <v>553</v>
      </c>
      <c r="G54" s="123" t="s">
        <v>554</v>
      </c>
      <c r="H54" s="124" t="s">
        <v>555</v>
      </c>
    </row>
    <row r="55" spans="2:8" ht="52.5" customHeight="1" x14ac:dyDescent="0.2">
      <c r="B55" s="125"/>
      <c r="C55" s="1205" t="s">
        <v>47</v>
      </c>
      <c r="D55" s="1205"/>
      <c r="E55" s="1206"/>
      <c r="F55" s="126">
        <v>2280</v>
      </c>
      <c r="G55" s="126">
        <v>2267</v>
      </c>
      <c r="H55" s="127">
        <v>2253</v>
      </c>
    </row>
    <row r="56" spans="2:8" ht="52.5" customHeight="1" x14ac:dyDescent="0.2">
      <c r="B56" s="128"/>
      <c r="C56" s="1207" t="s">
        <v>48</v>
      </c>
      <c r="D56" s="1207"/>
      <c r="E56" s="1208"/>
      <c r="F56" s="129">
        <v>277</v>
      </c>
      <c r="G56" s="129">
        <v>277</v>
      </c>
      <c r="H56" s="130">
        <v>277</v>
      </c>
    </row>
    <row r="57" spans="2:8" ht="53.25" customHeight="1" x14ac:dyDescent="0.2">
      <c r="B57" s="128"/>
      <c r="C57" s="1209" t="s">
        <v>49</v>
      </c>
      <c r="D57" s="1209"/>
      <c r="E57" s="1210"/>
      <c r="F57" s="131">
        <v>2987</v>
      </c>
      <c r="G57" s="131">
        <v>2888</v>
      </c>
      <c r="H57" s="132">
        <v>2890</v>
      </c>
    </row>
    <row r="58" spans="2:8" ht="45.75" customHeight="1" x14ac:dyDescent="0.2">
      <c r="B58" s="133"/>
      <c r="C58" s="1200" t="s">
        <v>580</v>
      </c>
      <c r="D58" s="1201"/>
      <c r="E58" s="1202"/>
      <c r="F58" s="134">
        <v>1236</v>
      </c>
      <c r="G58" s="134">
        <v>1236</v>
      </c>
      <c r="H58" s="135">
        <v>1237</v>
      </c>
    </row>
    <row r="59" spans="2:8" ht="45.75" customHeight="1" x14ac:dyDescent="0.2">
      <c r="B59" s="133"/>
      <c r="C59" s="1200" t="s">
        <v>581</v>
      </c>
      <c r="D59" s="1201"/>
      <c r="E59" s="1202"/>
      <c r="F59" s="134">
        <v>844</v>
      </c>
      <c r="G59" s="134">
        <v>836</v>
      </c>
      <c r="H59" s="135">
        <v>836</v>
      </c>
    </row>
    <row r="60" spans="2:8" ht="45.75" customHeight="1" x14ac:dyDescent="0.2">
      <c r="B60" s="133"/>
      <c r="C60" s="1200" t="s">
        <v>582</v>
      </c>
      <c r="D60" s="1201"/>
      <c r="E60" s="1202"/>
      <c r="F60" s="134">
        <v>320</v>
      </c>
      <c r="G60" s="134">
        <v>284</v>
      </c>
      <c r="H60" s="135">
        <v>320</v>
      </c>
    </row>
    <row r="61" spans="2:8" ht="45.75" customHeight="1" x14ac:dyDescent="0.2">
      <c r="B61" s="133"/>
      <c r="C61" s="1200" t="s">
        <v>583</v>
      </c>
      <c r="D61" s="1201"/>
      <c r="E61" s="1202"/>
      <c r="F61" s="134">
        <v>219</v>
      </c>
      <c r="G61" s="134">
        <v>199</v>
      </c>
      <c r="H61" s="135">
        <v>185</v>
      </c>
    </row>
    <row r="62" spans="2:8" ht="45.75" customHeight="1" thickBot="1" x14ac:dyDescent="0.25">
      <c r="B62" s="136"/>
      <c r="C62" s="1200" t="s">
        <v>584</v>
      </c>
      <c r="D62" s="1201"/>
      <c r="E62" s="1202"/>
      <c r="F62" s="137">
        <v>164</v>
      </c>
      <c r="G62" s="137">
        <v>143</v>
      </c>
      <c r="H62" s="138">
        <v>124</v>
      </c>
    </row>
    <row r="63" spans="2:8" ht="52.5" customHeight="1" thickBot="1" x14ac:dyDescent="0.25">
      <c r="B63" s="139"/>
      <c r="C63" s="1203" t="s">
        <v>50</v>
      </c>
      <c r="D63" s="1203"/>
      <c r="E63" s="1204"/>
      <c r="F63" s="140">
        <v>5544</v>
      </c>
      <c r="G63" s="140">
        <v>5432</v>
      </c>
      <c r="H63" s="141">
        <v>5419</v>
      </c>
    </row>
    <row r="64" spans="2:8" ht="15" customHeight="1" x14ac:dyDescent="0.2"/>
  </sheetData>
  <sheetProtection algorithmName="SHA-512" hashValue="1E38q6SYW8z3C/vCUt8F8K51DfGERsqG+vXNcxUnNWWBhQcmcps0MCMZGSKyjb/KPbGcKgs6I61TDk3WHr4hrA==" saltValue="vmStF8FQFhCk8zTL+Dwf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workbookViewId="0">
      <selection activeCell="BK15" sqref="BK15"/>
    </sheetView>
  </sheetViews>
  <sheetFormatPr defaultColWidth="0" defaultRowHeight="13.5" customHeight="1" zeroHeight="1" x14ac:dyDescent="0.2"/>
  <cols>
    <col min="1" max="1" width="6.44140625" style="263" customWidth="1"/>
    <col min="2" max="107" width="2.44140625" style="263" customWidth="1"/>
    <col min="108" max="108" width="6.109375" style="269" customWidth="1"/>
    <col min="109" max="109" width="5.88671875" style="267" customWidth="1"/>
    <col min="110" max="110" width="19.109375" style="263" hidden="1"/>
    <col min="111" max="115" width="12.5546875" style="263" hidden="1"/>
    <col min="116" max="349" width="8.554687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554687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554687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554687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554687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554687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554687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554687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554687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554687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554687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554687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554687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554687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554687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554687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554687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554687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554687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554687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554687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554687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554687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554687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554687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554687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554687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554687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554687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554687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554687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554687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554687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554687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554687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554687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554687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554687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554687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554687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554687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554687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554687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554687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554687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554687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554687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554687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554687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554687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554687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554687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554687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554687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554687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554687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554687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554687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554687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554687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554687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554687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554687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5546875" style="263" hidden="1"/>
  </cols>
  <sheetData>
    <row r="1" spans="1:143" ht="42.75" customHeight="1" x14ac:dyDescent="0.2">
      <c r="A1" s="350"/>
      <c r="B1" s="351"/>
      <c r="DD1" s="263"/>
      <c r="DE1" s="263"/>
    </row>
    <row r="2" spans="1:143" ht="25.5" customHeight="1" x14ac:dyDescent="0.2">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2">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ht="13.2" x14ac:dyDescent="0.2">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599</v>
      </c>
    </row>
    <row r="11" spans="1:143" s="261" customFormat="1" ht="13.2" x14ac:dyDescent="0.2">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599</v>
      </c>
    </row>
    <row r="13" spans="1:143" s="261" customFormat="1" ht="13.2" x14ac:dyDescent="0.2">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6.2" x14ac:dyDescent="0.2">
      <c r="B22" s="267"/>
      <c r="MM22" s="355"/>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56"/>
      <c r="DD40" s="356"/>
      <c r="DE40" s="263"/>
    </row>
    <row r="41" spans="2:109" ht="16.2" x14ac:dyDescent="0.2">
      <c r="B41" s="264" t="s">
        <v>600</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57"/>
      <c r="I42" s="358"/>
      <c r="J42" s="358"/>
      <c r="K42" s="358"/>
      <c r="AM42" s="357"/>
      <c r="AN42" s="357" t="s">
        <v>601</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2">
      <c r="B43" s="267"/>
      <c r="AN43" s="1211" t="s">
        <v>602</v>
      </c>
      <c r="AO43" s="1212"/>
      <c r="AP43" s="1212"/>
      <c r="AQ43" s="1212"/>
      <c r="AR43" s="1212"/>
      <c r="AS43" s="1212"/>
      <c r="AT43" s="1212"/>
      <c r="AU43" s="1212"/>
      <c r="AV43" s="1212"/>
      <c r="AW43" s="1212"/>
      <c r="AX43" s="1212"/>
      <c r="AY43" s="1212"/>
      <c r="AZ43" s="1212"/>
      <c r="BA43" s="1212"/>
      <c r="BB43" s="1212"/>
      <c r="BC43" s="1212"/>
      <c r="BD43" s="1212"/>
      <c r="BE43" s="1212"/>
      <c r="BF43" s="1212"/>
      <c r="BG43" s="1212"/>
      <c r="BH43" s="1212"/>
      <c r="BI43" s="1212"/>
      <c r="BJ43" s="1212"/>
      <c r="BK43" s="1212"/>
      <c r="BL43" s="1212"/>
      <c r="BM43" s="1212"/>
      <c r="BN43" s="1212"/>
      <c r="BO43" s="1212"/>
      <c r="BP43" s="1212"/>
      <c r="BQ43" s="1212"/>
      <c r="BR43" s="1212"/>
      <c r="BS43" s="1212"/>
      <c r="BT43" s="1212"/>
      <c r="BU43" s="1212"/>
      <c r="BV43" s="1212"/>
      <c r="BW43" s="1212"/>
      <c r="BX43" s="1212"/>
      <c r="BY43" s="1212"/>
      <c r="BZ43" s="1212"/>
      <c r="CA43" s="1212"/>
      <c r="CB43" s="1212"/>
      <c r="CC43" s="1212"/>
      <c r="CD43" s="1212"/>
      <c r="CE43" s="1212"/>
      <c r="CF43" s="1212"/>
      <c r="CG43" s="1212"/>
      <c r="CH43" s="1212"/>
      <c r="CI43" s="1212"/>
      <c r="CJ43" s="1212"/>
      <c r="CK43" s="1212"/>
      <c r="CL43" s="1212"/>
      <c r="CM43" s="1212"/>
      <c r="CN43" s="1212"/>
      <c r="CO43" s="1212"/>
      <c r="CP43" s="1212"/>
      <c r="CQ43" s="1212"/>
      <c r="CR43" s="1212"/>
      <c r="CS43" s="1212"/>
      <c r="CT43" s="1212"/>
      <c r="CU43" s="1212"/>
      <c r="CV43" s="1212"/>
      <c r="CW43" s="1212"/>
      <c r="CX43" s="1212"/>
      <c r="CY43" s="1212"/>
      <c r="CZ43" s="1212"/>
      <c r="DA43" s="1212"/>
      <c r="DB43" s="1212"/>
      <c r="DC43" s="1213"/>
    </row>
    <row r="44" spans="2:109" ht="13.2" x14ac:dyDescent="0.2">
      <c r="B44" s="267"/>
      <c r="AN44" s="1214"/>
      <c r="AO44" s="1215"/>
      <c r="AP44" s="1215"/>
      <c r="AQ44" s="1215"/>
      <c r="AR44" s="1215"/>
      <c r="AS44" s="1215"/>
      <c r="AT44" s="1215"/>
      <c r="AU44" s="1215"/>
      <c r="AV44" s="1215"/>
      <c r="AW44" s="1215"/>
      <c r="AX44" s="1215"/>
      <c r="AY44" s="1215"/>
      <c r="AZ44" s="1215"/>
      <c r="BA44" s="1215"/>
      <c r="BB44" s="1215"/>
      <c r="BC44" s="1215"/>
      <c r="BD44" s="1215"/>
      <c r="BE44" s="1215"/>
      <c r="BF44" s="1215"/>
      <c r="BG44" s="1215"/>
      <c r="BH44" s="1215"/>
      <c r="BI44" s="1215"/>
      <c r="BJ44" s="1215"/>
      <c r="BK44" s="1215"/>
      <c r="BL44" s="1215"/>
      <c r="BM44" s="1215"/>
      <c r="BN44" s="1215"/>
      <c r="BO44" s="1215"/>
      <c r="BP44" s="1215"/>
      <c r="BQ44" s="1215"/>
      <c r="BR44" s="1215"/>
      <c r="BS44" s="1215"/>
      <c r="BT44" s="1215"/>
      <c r="BU44" s="1215"/>
      <c r="BV44" s="1215"/>
      <c r="BW44" s="1215"/>
      <c r="BX44" s="1215"/>
      <c r="BY44" s="1215"/>
      <c r="BZ44" s="1215"/>
      <c r="CA44" s="1215"/>
      <c r="CB44" s="1215"/>
      <c r="CC44" s="1215"/>
      <c r="CD44" s="1215"/>
      <c r="CE44" s="1215"/>
      <c r="CF44" s="1215"/>
      <c r="CG44" s="1215"/>
      <c r="CH44" s="1215"/>
      <c r="CI44" s="1215"/>
      <c r="CJ44" s="1215"/>
      <c r="CK44" s="1215"/>
      <c r="CL44" s="1215"/>
      <c r="CM44" s="1215"/>
      <c r="CN44" s="1215"/>
      <c r="CO44" s="1215"/>
      <c r="CP44" s="1215"/>
      <c r="CQ44" s="1215"/>
      <c r="CR44" s="1215"/>
      <c r="CS44" s="1215"/>
      <c r="CT44" s="1215"/>
      <c r="CU44" s="1215"/>
      <c r="CV44" s="1215"/>
      <c r="CW44" s="1215"/>
      <c r="CX44" s="1215"/>
      <c r="CY44" s="1215"/>
      <c r="CZ44" s="1215"/>
      <c r="DA44" s="1215"/>
      <c r="DB44" s="1215"/>
      <c r="DC44" s="1216"/>
    </row>
    <row r="45" spans="2:109" ht="13.2" x14ac:dyDescent="0.2">
      <c r="B45" s="267"/>
      <c r="AN45" s="1214"/>
      <c r="AO45" s="1215"/>
      <c r="AP45" s="1215"/>
      <c r="AQ45" s="1215"/>
      <c r="AR45" s="1215"/>
      <c r="AS45" s="1215"/>
      <c r="AT45" s="1215"/>
      <c r="AU45" s="1215"/>
      <c r="AV45" s="1215"/>
      <c r="AW45" s="1215"/>
      <c r="AX45" s="1215"/>
      <c r="AY45" s="1215"/>
      <c r="AZ45" s="1215"/>
      <c r="BA45" s="1215"/>
      <c r="BB45" s="1215"/>
      <c r="BC45" s="1215"/>
      <c r="BD45" s="1215"/>
      <c r="BE45" s="1215"/>
      <c r="BF45" s="1215"/>
      <c r="BG45" s="1215"/>
      <c r="BH45" s="1215"/>
      <c r="BI45" s="1215"/>
      <c r="BJ45" s="1215"/>
      <c r="BK45" s="1215"/>
      <c r="BL45" s="1215"/>
      <c r="BM45" s="1215"/>
      <c r="BN45" s="1215"/>
      <c r="BO45" s="1215"/>
      <c r="BP45" s="1215"/>
      <c r="BQ45" s="1215"/>
      <c r="BR45" s="1215"/>
      <c r="BS45" s="1215"/>
      <c r="BT45" s="1215"/>
      <c r="BU45" s="1215"/>
      <c r="BV45" s="1215"/>
      <c r="BW45" s="1215"/>
      <c r="BX45" s="1215"/>
      <c r="BY45" s="1215"/>
      <c r="BZ45" s="1215"/>
      <c r="CA45" s="1215"/>
      <c r="CB45" s="1215"/>
      <c r="CC45" s="1215"/>
      <c r="CD45" s="1215"/>
      <c r="CE45" s="1215"/>
      <c r="CF45" s="1215"/>
      <c r="CG45" s="1215"/>
      <c r="CH45" s="1215"/>
      <c r="CI45" s="1215"/>
      <c r="CJ45" s="1215"/>
      <c r="CK45" s="1215"/>
      <c r="CL45" s="1215"/>
      <c r="CM45" s="1215"/>
      <c r="CN45" s="1215"/>
      <c r="CO45" s="1215"/>
      <c r="CP45" s="1215"/>
      <c r="CQ45" s="1215"/>
      <c r="CR45" s="1215"/>
      <c r="CS45" s="1215"/>
      <c r="CT45" s="1215"/>
      <c r="CU45" s="1215"/>
      <c r="CV45" s="1215"/>
      <c r="CW45" s="1215"/>
      <c r="CX45" s="1215"/>
      <c r="CY45" s="1215"/>
      <c r="CZ45" s="1215"/>
      <c r="DA45" s="1215"/>
      <c r="DB45" s="1215"/>
      <c r="DC45" s="1216"/>
    </row>
    <row r="46" spans="2:109" ht="13.2" x14ac:dyDescent="0.2">
      <c r="B46" s="267"/>
      <c r="AN46" s="1214"/>
      <c r="AO46" s="1215"/>
      <c r="AP46" s="1215"/>
      <c r="AQ46" s="1215"/>
      <c r="AR46" s="1215"/>
      <c r="AS46" s="1215"/>
      <c r="AT46" s="1215"/>
      <c r="AU46" s="1215"/>
      <c r="AV46" s="1215"/>
      <c r="AW46" s="1215"/>
      <c r="AX46" s="1215"/>
      <c r="AY46" s="1215"/>
      <c r="AZ46" s="1215"/>
      <c r="BA46" s="1215"/>
      <c r="BB46" s="1215"/>
      <c r="BC46" s="1215"/>
      <c r="BD46" s="1215"/>
      <c r="BE46" s="1215"/>
      <c r="BF46" s="1215"/>
      <c r="BG46" s="1215"/>
      <c r="BH46" s="1215"/>
      <c r="BI46" s="1215"/>
      <c r="BJ46" s="1215"/>
      <c r="BK46" s="1215"/>
      <c r="BL46" s="1215"/>
      <c r="BM46" s="1215"/>
      <c r="BN46" s="1215"/>
      <c r="BO46" s="1215"/>
      <c r="BP46" s="1215"/>
      <c r="BQ46" s="1215"/>
      <c r="BR46" s="1215"/>
      <c r="BS46" s="1215"/>
      <c r="BT46" s="1215"/>
      <c r="BU46" s="1215"/>
      <c r="BV46" s="1215"/>
      <c r="BW46" s="1215"/>
      <c r="BX46" s="1215"/>
      <c r="BY46" s="1215"/>
      <c r="BZ46" s="1215"/>
      <c r="CA46" s="1215"/>
      <c r="CB46" s="1215"/>
      <c r="CC46" s="1215"/>
      <c r="CD46" s="1215"/>
      <c r="CE46" s="1215"/>
      <c r="CF46" s="1215"/>
      <c r="CG46" s="1215"/>
      <c r="CH46" s="1215"/>
      <c r="CI46" s="1215"/>
      <c r="CJ46" s="1215"/>
      <c r="CK46" s="1215"/>
      <c r="CL46" s="1215"/>
      <c r="CM46" s="1215"/>
      <c r="CN46" s="1215"/>
      <c r="CO46" s="1215"/>
      <c r="CP46" s="1215"/>
      <c r="CQ46" s="1215"/>
      <c r="CR46" s="1215"/>
      <c r="CS46" s="1215"/>
      <c r="CT46" s="1215"/>
      <c r="CU46" s="1215"/>
      <c r="CV46" s="1215"/>
      <c r="CW46" s="1215"/>
      <c r="CX46" s="1215"/>
      <c r="CY46" s="1215"/>
      <c r="CZ46" s="1215"/>
      <c r="DA46" s="1215"/>
      <c r="DB46" s="1215"/>
      <c r="DC46" s="1216"/>
    </row>
    <row r="47" spans="2:109" ht="13.2" x14ac:dyDescent="0.2">
      <c r="B47" s="267"/>
      <c r="AN47" s="1217"/>
      <c r="AO47" s="1218"/>
      <c r="AP47" s="1218"/>
      <c r="AQ47" s="1218"/>
      <c r="AR47" s="1218"/>
      <c r="AS47" s="1218"/>
      <c r="AT47" s="1218"/>
      <c r="AU47" s="1218"/>
      <c r="AV47" s="1218"/>
      <c r="AW47" s="1218"/>
      <c r="AX47" s="1218"/>
      <c r="AY47" s="1218"/>
      <c r="AZ47" s="1218"/>
      <c r="BA47" s="1218"/>
      <c r="BB47" s="1218"/>
      <c r="BC47" s="1218"/>
      <c r="BD47" s="1218"/>
      <c r="BE47" s="1218"/>
      <c r="BF47" s="1218"/>
      <c r="BG47" s="1218"/>
      <c r="BH47" s="1218"/>
      <c r="BI47" s="1218"/>
      <c r="BJ47" s="1218"/>
      <c r="BK47" s="1218"/>
      <c r="BL47" s="1218"/>
      <c r="BM47" s="1218"/>
      <c r="BN47" s="1218"/>
      <c r="BO47" s="1218"/>
      <c r="BP47" s="1218"/>
      <c r="BQ47" s="1218"/>
      <c r="BR47" s="1218"/>
      <c r="BS47" s="1218"/>
      <c r="BT47" s="1218"/>
      <c r="BU47" s="1218"/>
      <c r="BV47" s="1218"/>
      <c r="BW47" s="1218"/>
      <c r="BX47" s="1218"/>
      <c r="BY47" s="1218"/>
      <c r="BZ47" s="1218"/>
      <c r="CA47" s="1218"/>
      <c r="CB47" s="1218"/>
      <c r="CC47" s="1218"/>
      <c r="CD47" s="1218"/>
      <c r="CE47" s="1218"/>
      <c r="CF47" s="1218"/>
      <c r="CG47" s="1218"/>
      <c r="CH47" s="1218"/>
      <c r="CI47" s="1218"/>
      <c r="CJ47" s="1218"/>
      <c r="CK47" s="1218"/>
      <c r="CL47" s="1218"/>
      <c r="CM47" s="1218"/>
      <c r="CN47" s="1218"/>
      <c r="CO47" s="1218"/>
      <c r="CP47" s="1218"/>
      <c r="CQ47" s="1218"/>
      <c r="CR47" s="1218"/>
      <c r="CS47" s="1218"/>
      <c r="CT47" s="1218"/>
      <c r="CU47" s="1218"/>
      <c r="CV47" s="1218"/>
      <c r="CW47" s="1218"/>
      <c r="CX47" s="1218"/>
      <c r="CY47" s="1218"/>
      <c r="CZ47" s="1218"/>
      <c r="DA47" s="1218"/>
      <c r="DB47" s="1218"/>
      <c r="DC47" s="1219"/>
    </row>
    <row r="48" spans="2:109" ht="13.2" x14ac:dyDescent="0.2">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ht="13.2" x14ac:dyDescent="0.2">
      <c r="B49" s="267"/>
      <c r="AN49" s="263" t="s">
        <v>603</v>
      </c>
    </row>
    <row r="50" spans="1:109" ht="13.2" x14ac:dyDescent="0.2">
      <c r="B50" s="267"/>
      <c r="G50" s="1220"/>
      <c r="H50" s="1220"/>
      <c r="I50" s="1220"/>
      <c r="J50" s="1220"/>
      <c r="K50" s="360"/>
      <c r="L50" s="360"/>
      <c r="M50" s="361"/>
      <c r="N50" s="361"/>
      <c r="AN50" s="1221"/>
      <c r="AO50" s="1222"/>
      <c r="AP50" s="1222"/>
      <c r="AQ50" s="1222"/>
      <c r="AR50" s="1222"/>
      <c r="AS50" s="1222"/>
      <c r="AT50" s="1222"/>
      <c r="AU50" s="1222"/>
      <c r="AV50" s="1222"/>
      <c r="AW50" s="1222"/>
      <c r="AX50" s="1222"/>
      <c r="AY50" s="1222"/>
      <c r="AZ50" s="1222"/>
      <c r="BA50" s="1222"/>
      <c r="BB50" s="1222"/>
      <c r="BC50" s="1222"/>
      <c r="BD50" s="1222"/>
      <c r="BE50" s="1222"/>
      <c r="BF50" s="1222"/>
      <c r="BG50" s="1222"/>
      <c r="BH50" s="1222"/>
      <c r="BI50" s="1222"/>
      <c r="BJ50" s="1222"/>
      <c r="BK50" s="1222"/>
      <c r="BL50" s="1222"/>
      <c r="BM50" s="1222"/>
      <c r="BN50" s="1222"/>
      <c r="BO50" s="1223"/>
      <c r="BP50" s="1224" t="s">
        <v>551</v>
      </c>
      <c r="BQ50" s="1224"/>
      <c r="BR50" s="1224"/>
      <c r="BS50" s="1224"/>
      <c r="BT50" s="1224"/>
      <c r="BU50" s="1224"/>
      <c r="BV50" s="1224"/>
      <c r="BW50" s="1224"/>
      <c r="BX50" s="1224" t="s">
        <v>552</v>
      </c>
      <c r="BY50" s="1224"/>
      <c r="BZ50" s="1224"/>
      <c r="CA50" s="1224"/>
      <c r="CB50" s="1224"/>
      <c r="CC50" s="1224"/>
      <c r="CD50" s="1224"/>
      <c r="CE50" s="1224"/>
      <c r="CF50" s="1224" t="s">
        <v>553</v>
      </c>
      <c r="CG50" s="1224"/>
      <c r="CH50" s="1224"/>
      <c r="CI50" s="1224"/>
      <c r="CJ50" s="1224"/>
      <c r="CK50" s="1224"/>
      <c r="CL50" s="1224"/>
      <c r="CM50" s="1224"/>
      <c r="CN50" s="1224" t="s">
        <v>554</v>
      </c>
      <c r="CO50" s="1224"/>
      <c r="CP50" s="1224"/>
      <c r="CQ50" s="1224"/>
      <c r="CR50" s="1224"/>
      <c r="CS50" s="1224"/>
      <c r="CT50" s="1224"/>
      <c r="CU50" s="1224"/>
      <c r="CV50" s="1224" t="s">
        <v>555</v>
      </c>
      <c r="CW50" s="1224"/>
      <c r="CX50" s="1224"/>
      <c r="CY50" s="1224"/>
      <c r="CZ50" s="1224"/>
      <c r="DA50" s="1224"/>
      <c r="DB50" s="1224"/>
      <c r="DC50" s="1224"/>
    </row>
    <row r="51" spans="1:109" ht="13.5" customHeight="1" x14ac:dyDescent="0.2">
      <c r="B51" s="267"/>
      <c r="G51" s="1230"/>
      <c r="H51" s="1230"/>
      <c r="I51" s="1228"/>
      <c r="J51" s="1228"/>
      <c r="K51" s="1226"/>
      <c r="L51" s="1226"/>
      <c r="M51" s="1226"/>
      <c r="N51" s="1226"/>
      <c r="AM51" s="359"/>
      <c r="AN51" s="1227" t="s">
        <v>604</v>
      </c>
      <c r="AO51" s="1227"/>
      <c r="AP51" s="1227"/>
      <c r="AQ51" s="1227"/>
      <c r="AR51" s="1227"/>
      <c r="AS51" s="1227"/>
      <c r="AT51" s="1227"/>
      <c r="AU51" s="1227"/>
      <c r="AV51" s="1227"/>
      <c r="AW51" s="1227"/>
      <c r="AX51" s="1227"/>
      <c r="AY51" s="1227"/>
      <c r="AZ51" s="1227"/>
      <c r="BA51" s="1227"/>
      <c r="BB51" s="1227" t="s">
        <v>605</v>
      </c>
      <c r="BC51" s="1227"/>
      <c r="BD51" s="1227"/>
      <c r="BE51" s="1227"/>
      <c r="BF51" s="1227"/>
      <c r="BG51" s="1227"/>
      <c r="BH51" s="1227"/>
      <c r="BI51" s="1227"/>
      <c r="BJ51" s="1227"/>
      <c r="BK51" s="1227"/>
      <c r="BL51" s="1227"/>
      <c r="BM51" s="1227"/>
      <c r="BN51" s="1227"/>
      <c r="BO51" s="1227"/>
      <c r="BP51" s="1225">
        <v>60.3</v>
      </c>
      <c r="BQ51" s="1225"/>
      <c r="BR51" s="1225"/>
      <c r="BS51" s="1225"/>
      <c r="BT51" s="1225"/>
      <c r="BU51" s="1225"/>
      <c r="BV51" s="1225"/>
      <c r="BW51" s="1225"/>
      <c r="BX51" s="1225">
        <v>59.1</v>
      </c>
      <c r="BY51" s="1225"/>
      <c r="BZ51" s="1225"/>
      <c r="CA51" s="1225"/>
      <c r="CB51" s="1225"/>
      <c r="CC51" s="1225"/>
      <c r="CD51" s="1225"/>
      <c r="CE51" s="1225"/>
      <c r="CF51" s="1225">
        <v>59.3</v>
      </c>
      <c r="CG51" s="1225"/>
      <c r="CH51" s="1225"/>
      <c r="CI51" s="1225"/>
      <c r="CJ51" s="1225"/>
      <c r="CK51" s="1225"/>
      <c r="CL51" s="1225"/>
      <c r="CM51" s="1225"/>
      <c r="CN51" s="1225">
        <v>59</v>
      </c>
      <c r="CO51" s="1225"/>
      <c r="CP51" s="1225"/>
      <c r="CQ51" s="1225"/>
      <c r="CR51" s="1225"/>
      <c r="CS51" s="1225"/>
      <c r="CT51" s="1225"/>
      <c r="CU51" s="1225"/>
      <c r="CV51" s="1225">
        <v>56.8</v>
      </c>
      <c r="CW51" s="1225"/>
      <c r="CX51" s="1225"/>
      <c r="CY51" s="1225"/>
      <c r="CZ51" s="1225"/>
      <c r="DA51" s="1225"/>
      <c r="DB51" s="1225"/>
      <c r="DC51" s="1225"/>
    </row>
    <row r="52" spans="1:109" ht="13.2" x14ac:dyDescent="0.2">
      <c r="B52" s="267"/>
      <c r="G52" s="1230"/>
      <c r="H52" s="1230"/>
      <c r="I52" s="1228"/>
      <c r="J52" s="1228"/>
      <c r="K52" s="1226"/>
      <c r="L52" s="1226"/>
      <c r="M52" s="1226"/>
      <c r="N52" s="1226"/>
      <c r="AM52" s="359"/>
      <c r="AN52" s="1227"/>
      <c r="AO52" s="1227"/>
      <c r="AP52" s="1227"/>
      <c r="AQ52" s="1227"/>
      <c r="AR52" s="1227"/>
      <c r="AS52" s="1227"/>
      <c r="AT52" s="1227"/>
      <c r="AU52" s="1227"/>
      <c r="AV52" s="1227"/>
      <c r="AW52" s="1227"/>
      <c r="AX52" s="1227"/>
      <c r="AY52" s="1227"/>
      <c r="AZ52" s="1227"/>
      <c r="BA52" s="1227"/>
      <c r="BB52" s="1227"/>
      <c r="BC52" s="1227"/>
      <c r="BD52" s="1227"/>
      <c r="BE52" s="1227"/>
      <c r="BF52" s="1227"/>
      <c r="BG52" s="1227"/>
      <c r="BH52" s="1227"/>
      <c r="BI52" s="1227"/>
      <c r="BJ52" s="1227"/>
      <c r="BK52" s="1227"/>
      <c r="BL52" s="1227"/>
      <c r="BM52" s="1227"/>
      <c r="BN52" s="1227"/>
      <c r="BO52" s="1227"/>
      <c r="BP52" s="1225"/>
      <c r="BQ52" s="1225"/>
      <c r="BR52" s="1225"/>
      <c r="BS52" s="1225"/>
      <c r="BT52" s="1225"/>
      <c r="BU52" s="1225"/>
      <c r="BV52" s="1225"/>
      <c r="BW52" s="1225"/>
      <c r="BX52" s="1225"/>
      <c r="BY52" s="1225"/>
      <c r="BZ52" s="1225"/>
      <c r="CA52" s="1225"/>
      <c r="CB52" s="1225"/>
      <c r="CC52" s="1225"/>
      <c r="CD52" s="1225"/>
      <c r="CE52" s="1225"/>
      <c r="CF52" s="1225"/>
      <c r="CG52" s="1225"/>
      <c r="CH52" s="1225"/>
      <c r="CI52" s="1225"/>
      <c r="CJ52" s="1225"/>
      <c r="CK52" s="1225"/>
      <c r="CL52" s="1225"/>
      <c r="CM52" s="1225"/>
      <c r="CN52" s="1225"/>
      <c r="CO52" s="1225"/>
      <c r="CP52" s="1225"/>
      <c r="CQ52" s="1225"/>
      <c r="CR52" s="1225"/>
      <c r="CS52" s="1225"/>
      <c r="CT52" s="1225"/>
      <c r="CU52" s="1225"/>
      <c r="CV52" s="1225"/>
      <c r="CW52" s="1225"/>
      <c r="CX52" s="1225"/>
      <c r="CY52" s="1225"/>
      <c r="CZ52" s="1225"/>
      <c r="DA52" s="1225"/>
      <c r="DB52" s="1225"/>
      <c r="DC52" s="1225"/>
    </row>
    <row r="53" spans="1:109" ht="13.2" x14ac:dyDescent="0.2">
      <c r="A53" s="358"/>
      <c r="B53" s="267"/>
      <c r="G53" s="1230"/>
      <c r="H53" s="1230"/>
      <c r="I53" s="1220"/>
      <c r="J53" s="1220"/>
      <c r="K53" s="1226"/>
      <c r="L53" s="1226"/>
      <c r="M53" s="1226"/>
      <c r="N53" s="1226"/>
      <c r="AM53" s="359"/>
      <c r="AN53" s="1227"/>
      <c r="AO53" s="1227"/>
      <c r="AP53" s="1227"/>
      <c r="AQ53" s="1227"/>
      <c r="AR53" s="1227"/>
      <c r="AS53" s="1227"/>
      <c r="AT53" s="1227"/>
      <c r="AU53" s="1227"/>
      <c r="AV53" s="1227"/>
      <c r="AW53" s="1227"/>
      <c r="AX53" s="1227"/>
      <c r="AY53" s="1227"/>
      <c r="AZ53" s="1227"/>
      <c r="BA53" s="1227"/>
      <c r="BB53" s="1227" t="s">
        <v>606</v>
      </c>
      <c r="BC53" s="1227"/>
      <c r="BD53" s="1227"/>
      <c r="BE53" s="1227"/>
      <c r="BF53" s="1227"/>
      <c r="BG53" s="1227"/>
      <c r="BH53" s="1227"/>
      <c r="BI53" s="1227"/>
      <c r="BJ53" s="1227"/>
      <c r="BK53" s="1227"/>
      <c r="BL53" s="1227"/>
      <c r="BM53" s="1227"/>
      <c r="BN53" s="1227"/>
      <c r="BO53" s="1227"/>
      <c r="BP53" s="1225">
        <v>58.4</v>
      </c>
      <c r="BQ53" s="1225"/>
      <c r="BR53" s="1225"/>
      <c r="BS53" s="1225"/>
      <c r="BT53" s="1225"/>
      <c r="BU53" s="1225"/>
      <c r="BV53" s="1225"/>
      <c r="BW53" s="1225"/>
      <c r="BX53" s="1225">
        <v>54.2</v>
      </c>
      <c r="BY53" s="1225"/>
      <c r="BZ53" s="1225"/>
      <c r="CA53" s="1225"/>
      <c r="CB53" s="1225"/>
      <c r="CC53" s="1225"/>
      <c r="CD53" s="1225"/>
      <c r="CE53" s="1225"/>
      <c r="CF53" s="1225">
        <v>56</v>
      </c>
      <c r="CG53" s="1225"/>
      <c r="CH53" s="1225"/>
      <c r="CI53" s="1225"/>
      <c r="CJ53" s="1225"/>
      <c r="CK53" s="1225"/>
      <c r="CL53" s="1225"/>
      <c r="CM53" s="1225"/>
      <c r="CN53" s="1225">
        <v>57.5</v>
      </c>
      <c r="CO53" s="1225"/>
      <c r="CP53" s="1225"/>
      <c r="CQ53" s="1225"/>
      <c r="CR53" s="1225"/>
      <c r="CS53" s="1225"/>
      <c r="CT53" s="1225"/>
      <c r="CU53" s="1225"/>
      <c r="CV53" s="1225">
        <v>58</v>
      </c>
      <c r="CW53" s="1225"/>
      <c r="CX53" s="1225"/>
      <c r="CY53" s="1225"/>
      <c r="CZ53" s="1225"/>
      <c r="DA53" s="1225"/>
      <c r="DB53" s="1225"/>
      <c r="DC53" s="1225"/>
    </row>
    <row r="54" spans="1:109" ht="13.2" x14ac:dyDescent="0.2">
      <c r="A54" s="358"/>
      <c r="B54" s="267"/>
      <c r="G54" s="1230"/>
      <c r="H54" s="1230"/>
      <c r="I54" s="1220"/>
      <c r="J54" s="1220"/>
      <c r="K54" s="1226"/>
      <c r="L54" s="1226"/>
      <c r="M54" s="1226"/>
      <c r="N54" s="1226"/>
      <c r="AM54" s="359"/>
      <c r="AN54" s="1227"/>
      <c r="AO54" s="1227"/>
      <c r="AP54" s="1227"/>
      <c r="AQ54" s="1227"/>
      <c r="AR54" s="1227"/>
      <c r="AS54" s="1227"/>
      <c r="AT54" s="1227"/>
      <c r="AU54" s="1227"/>
      <c r="AV54" s="1227"/>
      <c r="AW54" s="1227"/>
      <c r="AX54" s="1227"/>
      <c r="AY54" s="1227"/>
      <c r="AZ54" s="1227"/>
      <c r="BA54" s="1227"/>
      <c r="BB54" s="1227"/>
      <c r="BC54" s="1227"/>
      <c r="BD54" s="1227"/>
      <c r="BE54" s="1227"/>
      <c r="BF54" s="1227"/>
      <c r="BG54" s="1227"/>
      <c r="BH54" s="1227"/>
      <c r="BI54" s="1227"/>
      <c r="BJ54" s="1227"/>
      <c r="BK54" s="1227"/>
      <c r="BL54" s="1227"/>
      <c r="BM54" s="1227"/>
      <c r="BN54" s="1227"/>
      <c r="BO54" s="1227"/>
      <c r="BP54" s="1225"/>
      <c r="BQ54" s="1225"/>
      <c r="BR54" s="1225"/>
      <c r="BS54" s="1225"/>
      <c r="BT54" s="1225"/>
      <c r="BU54" s="1225"/>
      <c r="BV54" s="1225"/>
      <c r="BW54" s="1225"/>
      <c r="BX54" s="1225"/>
      <c r="BY54" s="1225"/>
      <c r="BZ54" s="1225"/>
      <c r="CA54" s="1225"/>
      <c r="CB54" s="1225"/>
      <c r="CC54" s="1225"/>
      <c r="CD54" s="1225"/>
      <c r="CE54" s="1225"/>
      <c r="CF54" s="1225"/>
      <c r="CG54" s="1225"/>
      <c r="CH54" s="1225"/>
      <c r="CI54" s="1225"/>
      <c r="CJ54" s="1225"/>
      <c r="CK54" s="1225"/>
      <c r="CL54" s="1225"/>
      <c r="CM54" s="1225"/>
      <c r="CN54" s="1225"/>
      <c r="CO54" s="1225"/>
      <c r="CP54" s="1225"/>
      <c r="CQ54" s="1225"/>
      <c r="CR54" s="1225"/>
      <c r="CS54" s="1225"/>
      <c r="CT54" s="1225"/>
      <c r="CU54" s="1225"/>
      <c r="CV54" s="1225"/>
      <c r="CW54" s="1225"/>
      <c r="CX54" s="1225"/>
      <c r="CY54" s="1225"/>
      <c r="CZ54" s="1225"/>
      <c r="DA54" s="1225"/>
      <c r="DB54" s="1225"/>
      <c r="DC54" s="1225"/>
    </row>
    <row r="55" spans="1:109" ht="13.2" x14ac:dyDescent="0.2">
      <c r="A55" s="358"/>
      <c r="B55" s="267"/>
      <c r="G55" s="1220"/>
      <c r="H55" s="1220"/>
      <c r="I55" s="1220"/>
      <c r="J55" s="1220"/>
      <c r="K55" s="1226"/>
      <c r="L55" s="1226"/>
      <c r="M55" s="1226"/>
      <c r="N55" s="1226"/>
      <c r="AN55" s="1224" t="s">
        <v>607</v>
      </c>
      <c r="AO55" s="1224"/>
      <c r="AP55" s="1224"/>
      <c r="AQ55" s="1224"/>
      <c r="AR55" s="1224"/>
      <c r="AS55" s="1224"/>
      <c r="AT55" s="1224"/>
      <c r="AU55" s="1224"/>
      <c r="AV55" s="1224"/>
      <c r="AW55" s="1224"/>
      <c r="AX55" s="1224"/>
      <c r="AY55" s="1224"/>
      <c r="AZ55" s="1224"/>
      <c r="BA55" s="1224"/>
      <c r="BB55" s="1227" t="s">
        <v>605</v>
      </c>
      <c r="BC55" s="1227"/>
      <c r="BD55" s="1227"/>
      <c r="BE55" s="1227"/>
      <c r="BF55" s="1227"/>
      <c r="BG55" s="1227"/>
      <c r="BH55" s="1227"/>
      <c r="BI55" s="1227"/>
      <c r="BJ55" s="1227"/>
      <c r="BK55" s="1227"/>
      <c r="BL55" s="1227"/>
      <c r="BM55" s="1227"/>
      <c r="BN55" s="1227"/>
      <c r="BO55" s="1227"/>
      <c r="BP55" s="1225">
        <v>36.6</v>
      </c>
      <c r="BQ55" s="1225"/>
      <c r="BR55" s="1225"/>
      <c r="BS55" s="1225"/>
      <c r="BT55" s="1225"/>
      <c r="BU55" s="1225"/>
      <c r="BV55" s="1225"/>
      <c r="BW55" s="1225"/>
      <c r="BX55" s="1225">
        <v>37.700000000000003</v>
      </c>
      <c r="BY55" s="1225"/>
      <c r="BZ55" s="1225"/>
      <c r="CA55" s="1225"/>
      <c r="CB55" s="1225"/>
      <c r="CC55" s="1225"/>
      <c r="CD55" s="1225"/>
      <c r="CE55" s="1225"/>
      <c r="CF55" s="1225">
        <v>37.9</v>
      </c>
      <c r="CG55" s="1225"/>
      <c r="CH55" s="1225"/>
      <c r="CI55" s="1225"/>
      <c r="CJ55" s="1225"/>
      <c r="CK55" s="1225"/>
      <c r="CL55" s="1225"/>
      <c r="CM55" s="1225"/>
      <c r="CN55" s="1225">
        <v>38.700000000000003</v>
      </c>
      <c r="CO55" s="1225"/>
      <c r="CP55" s="1225"/>
      <c r="CQ55" s="1225"/>
      <c r="CR55" s="1225"/>
      <c r="CS55" s="1225"/>
      <c r="CT55" s="1225"/>
      <c r="CU55" s="1225"/>
      <c r="CV55" s="1225">
        <v>32.5</v>
      </c>
      <c r="CW55" s="1225"/>
      <c r="CX55" s="1225"/>
      <c r="CY55" s="1225"/>
      <c r="CZ55" s="1225"/>
      <c r="DA55" s="1225"/>
      <c r="DB55" s="1225"/>
      <c r="DC55" s="1225"/>
    </row>
    <row r="56" spans="1:109" ht="13.2" x14ac:dyDescent="0.2">
      <c r="A56" s="358"/>
      <c r="B56" s="267"/>
      <c r="G56" s="1220"/>
      <c r="H56" s="1220"/>
      <c r="I56" s="1220"/>
      <c r="J56" s="1220"/>
      <c r="K56" s="1226"/>
      <c r="L56" s="1226"/>
      <c r="M56" s="1226"/>
      <c r="N56" s="1226"/>
      <c r="AN56" s="1224"/>
      <c r="AO56" s="1224"/>
      <c r="AP56" s="1224"/>
      <c r="AQ56" s="1224"/>
      <c r="AR56" s="1224"/>
      <c r="AS56" s="1224"/>
      <c r="AT56" s="1224"/>
      <c r="AU56" s="1224"/>
      <c r="AV56" s="1224"/>
      <c r="AW56" s="1224"/>
      <c r="AX56" s="1224"/>
      <c r="AY56" s="1224"/>
      <c r="AZ56" s="1224"/>
      <c r="BA56" s="1224"/>
      <c r="BB56" s="1227"/>
      <c r="BC56" s="1227"/>
      <c r="BD56" s="1227"/>
      <c r="BE56" s="1227"/>
      <c r="BF56" s="1227"/>
      <c r="BG56" s="1227"/>
      <c r="BH56" s="1227"/>
      <c r="BI56" s="1227"/>
      <c r="BJ56" s="1227"/>
      <c r="BK56" s="1227"/>
      <c r="BL56" s="1227"/>
      <c r="BM56" s="1227"/>
      <c r="BN56" s="1227"/>
      <c r="BO56" s="1227"/>
      <c r="BP56" s="1225"/>
      <c r="BQ56" s="1225"/>
      <c r="BR56" s="1225"/>
      <c r="BS56" s="1225"/>
      <c r="BT56" s="1225"/>
      <c r="BU56" s="1225"/>
      <c r="BV56" s="1225"/>
      <c r="BW56" s="1225"/>
      <c r="BX56" s="1225"/>
      <c r="BY56" s="1225"/>
      <c r="BZ56" s="1225"/>
      <c r="CA56" s="1225"/>
      <c r="CB56" s="1225"/>
      <c r="CC56" s="1225"/>
      <c r="CD56" s="1225"/>
      <c r="CE56" s="1225"/>
      <c r="CF56" s="1225"/>
      <c r="CG56" s="1225"/>
      <c r="CH56" s="1225"/>
      <c r="CI56" s="1225"/>
      <c r="CJ56" s="1225"/>
      <c r="CK56" s="1225"/>
      <c r="CL56" s="1225"/>
      <c r="CM56" s="1225"/>
      <c r="CN56" s="1225"/>
      <c r="CO56" s="1225"/>
      <c r="CP56" s="1225"/>
      <c r="CQ56" s="1225"/>
      <c r="CR56" s="1225"/>
      <c r="CS56" s="1225"/>
      <c r="CT56" s="1225"/>
      <c r="CU56" s="1225"/>
      <c r="CV56" s="1225"/>
      <c r="CW56" s="1225"/>
      <c r="CX56" s="1225"/>
      <c r="CY56" s="1225"/>
      <c r="CZ56" s="1225"/>
      <c r="DA56" s="1225"/>
      <c r="DB56" s="1225"/>
      <c r="DC56" s="1225"/>
    </row>
    <row r="57" spans="1:109" s="358" customFormat="1" ht="13.2" x14ac:dyDescent="0.2">
      <c r="B57" s="362"/>
      <c r="G57" s="1220"/>
      <c r="H57" s="1220"/>
      <c r="I57" s="1229"/>
      <c r="J57" s="1229"/>
      <c r="K57" s="1226"/>
      <c r="L57" s="1226"/>
      <c r="M57" s="1226"/>
      <c r="N57" s="1226"/>
      <c r="AM57" s="263"/>
      <c r="AN57" s="1224"/>
      <c r="AO57" s="1224"/>
      <c r="AP57" s="1224"/>
      <c r="AQ57" s="1224"/>
      <c r="AR57" s="1224"/>
      <c r="AS57" s="1224"/>
      <c r="AT57" s="1224"/>
      <c r="AU57" s="1224"/>
      <c r="AV57" s="1224"/>
      <c r="AW57" s="1224"/>
      <c r="AX57" s="1224"/>
      <c r="AY57" s="1224"/>
      <c r="AZ57" s="1224"/>
      <c r="BA57" s="1224"/>
      <c r="BB57" s="1227" t="s">
        <v>606</v>
      </c>
      <c r="BC57" s="1227"/>
      <c r="BD57" s="1227"/>
      <c r="BE57" s="1227"/>
      <c r="BF57" s="1227"/>
      <c r="BG57" s="1227"/>
      <c r="BH57" s="1227"/>
      <c r="BI57" s="1227"/>
      <c r="BJ57" s="1227"/>
      <c r="BK57" s="1227"/>
      <c r="BL57" s="1227"/>
      <c r="BM57" s="1227"/>
      <c r="BN57" s="1227"/>
      <c r="BO57" s="1227"/>
      <c r="BP57" s="1225">
        <v>58.8</v>
      </c>
      <c r="BQ57" s="1225"/>
      <c r="BR57" s="1225"/>
      <c r="BS57" s="1225"/>
      <c r="BT57" s="1225"/>
      <c r="BU57" s="1225"/>
      <c r="BV57" s="1225"/>
      <c r="BW57" s="1225"/>
      <c r="BX57" s="1225">
        <v>59.4</v>
      </c>
      <c r="BY57" s="1225"/>
      <c r="BZ57" s="1225"/>
      <c r="CA57" s="1225"/>
      <c r="CB57" s="1225"/>
      <c r="CC57" s="1225"/>
      <c r="CD57" s="1225"/>
      <c r="CE57" s="1225"/>
      <c r="CF57" s="1225">
        <v>60.7</v>
      </c>
      <c r="CG57" s="1225"/>
      <c r="CH57" s="1225"/>
      <c r="CI57" s="1225"/>
      <c r="CJ57" s="1225"/>
      <c r="CK57" s="1225"/>
      <c r="CL57" s="1225"/>
      <c r="CM57" s="1225"/>
      <c r="CN57" s="1225">
        <v>61.3</v>
      </c>
      <c r="CO57" s="1225"/>
      <c r="CP57" s="1225"/>
      <c r="CQ57" s="1225"/>
      <c r="CR57" s="1225"/>
      <c r="CS57" s="1225"/>
      <c r="CT57" s="1225"/>
      <c r="CU57" s="1225"/>
      <c r="CV57" s="1225">
        <v>62.5</v>
      </c>
      <c r="CW57" s="1225"/>
      <c r="CX57" s="1225"/>
      <c r="CY57" s="1225"/>
      <c r="CZ57" s="1225"/>
      <c r="DA57" s="1225"/>
      <c r="DB57" s="1225"/>
      <c r="DC57" s="1225"/>
      <c r="DD57" s="363"/>
      <c r="DE57" s="362"/>
    </row>
    <row r="58" spans="1:109" s="358" customFormat="1" ht="13.2" x14ac:dyDescent="0.2">
      <c r="A58" s="263"/>
      <c r="B58" s="362"/>
      <c r="G58" s="1220"/>
      <c r="H58" s="1220"/>
      <c r="I58" s="1229"/>
      <c r="J58" s="1229"/>
      <c r="K58" s="1226"/>
      <c r="L58" s="1226"/>
      <c r="M58" s="1226"/>
      <c r="N58" s="1226"/>
      <c r="AM58" s="263"/>
      <c r="AN58" s="1224"/>
      <c r="AO58" s="1224"/>
      <c r="AP58" s="1224"/>
      <c r="AQ58" s="1224"/>
      <c r="AR58" s="1224"/>
      <c r="AS58" s="1224"/>
      <c r="AT58" s="1224"/>
      <c r="AU58" s="1224"/>
      <c r="AV58" s="1224"/>
      <c r="AW58" s="1224"/>
      <c r="AX58" s="1224"/>
      <c r="AY58" s="1224"/>
      <c r="AZ58" s="1224"/>
      <c r="BA58" s="1224"/>
      <c r="BB58" s="1227"/>
      <c r="BC58" s="1227"/>
      <c r="BD58" s="1227"/>
      <c r="BE58" s="1227"/>
      <c r="BF58" s="1227"/>
      <c r="BG58" s="1227"/>
      <c r="BH58" s="1227"/>
      <c r="BI58" s="1227"/>
      <c r="BJ58" s="1227"/>
      <c r="BK58" s="1227"/>
      <c r="BL58" s="1227"/>
      <c r="BM58" s="1227"/>
      <c r="BN58" s="1227"/>
      <c r="BO58" s="1227"/>
      <c r="BP58" s="1225"/>
      <c r="BQ58" s="1225"/>
      <c r="BR58" s="1225"/>
      <c r="BS58" s="1225"/>
      <c r="BT58" s="1225"/>
      <c r="BU58" s="1225"/>
      <c r="BV58" s="1225"/>
      <c r="BW58" s="1225"/>
      <c r="BX58" s="1225"/>
      <c r="BY58" s="1225"/>
      <c r="BZ58" s="1225"/>
      <c r="CA58" s="1225"/>
      <c r="CB58" s="1225"/>
      <c r="CC58" s="1225"/>
      <c r="CD58" s="1225"/>
      <c r="CE58" s="1225"/>
      <c r="CF58" s="1225"/>
      <c r="CG58" s="1225"/>
      <c r="CH58" s="1225"/>
      <c r="CI58" s="1225"/>
      <c r="CJ58" s="1225"/>
      <c r="CK58" s="1225"/>
      <c r="CL58" s="1225"/>
      <c r="CM58" s="1225"/>
      <c r="CN58" s="1225"/>
      <c r="CO58" s="1225"/>
      <c r="CP58" s="1225"/>
      <c r="CQ58" s="1225"/>
      <c r="CR58" s="1225"/>
      <c r="CS58" s="1225"/>
      <c r="CT58" s="1225"/>
      <c r="CU58" s="1225"/>
      <c r="CV58" s="1225"/>
      <c r="CW58" s="1225"/>
      <c r="CX58" s="1225"/>
      <c r="CY58" s="1225"/>
      <c r="CZ58" s="1225"/>
      <c r="DA58" s="1225"/>
      <c r="DB58" s="1225"/>
      <c r="DC58" s="1225"/>
      <c r="DD58" s="363"/>
      <c r="DE58" s="362"/>
    </row>
    <row r="59" spans="1:109" s="358" customFormat="1" ht="13.2" x14ac:dyDescent="0.2">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ht="13.2" x14ac:dyDescent="0.2">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ht="13.2" x14ac:dyDescent="0.2">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ht="13.2" x14ac:dyDescent="0.2">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6.2" x14ac:dyDescent="0.2">
      <c r="B63" s="320" t="s">
        <v>608</v>
      </c>
    </row>
    <row r="64" spans="1:109" ht="13.2" x14ac:dyDescent="0.2">
      <c r="B64" s="267"/>
      <c r="G64" s="357"/>
      <c r="I64" s="369"/>
      <c r="J64" s="369"/>
      <c r="K64" s="369"/>
      <c r="L64" s="369"/>
      <c r="M64" s="369"/>
      <c r="N64" s="370"/>
      <c r="AM64" s="357"/>
      <c r="AN64" s="357" t="s">
        <v>601</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ht="13.2" x14ac:dyDescent="0.2">
      <c r="B65" s="267"/>
      <c r="AN65" s="1231" t="s">
        <v>609</v>
      </c>
      <c r="AO65" s="1212"/>
      <c r="AP65" s="1212"/>
      <c r="AQ65" s="1212"/>
      <c r="AR65" s="1212"/>
      <c r="AS65" s="1212"/>
      <c r="AT65" s="1212"/>
      <c r="AU65" s="1212"/>
      <c r="AV65" s="1212"/>
      <c r="AW65" s="1212"/>
      <c r="AX65" s="1212"/>
      <c r="AY65" s="1212"/>
      <c r="AZ65" s="1212"/>
      <c r="BA65" s="1212"/>
      <c r="BB65" s="1212"/>
      <c r="BC65" s="1212"/>
      <c r="BD65" s="1212"/>
      <c r="BE65" s="1212"/>
      <c r="BF65" s="1212"/>
      <c r="BG65" s="1212"/>
      <c r="BH65" s="1212"/>
      <c r="BI65" s="1212"/>
      <c r="BJ65" s="1212"/>
      <c r="BK65" s="1212"/>
      <c r="BL65" s="1212"/>
      <c r="BM65" s="1212"/>
      <c r="BN65" s="1212"/>
      <c r="BO65" s="1212"/>
      <c r="BP65" s="1212"/>
      <c r="BQ65" s="1212"/>
      <c r="BR65" s="1212"/>
      <c r="BS65" s="1212"/>
      <c r="BT65" s="1212"/>
      <c r="BU65" s="1212"/>
      <c r="BV65" s="1212"/>
      <c r="BW65" s="1212"/>
      <c r="BX65" s="1212"/>
      <c r="BY65" s="1212"/>
      <c r="BZ65" s="1212"/>
      <c r="CA65" s="1212"/>
      <c r="CB65" s="1212"/>
      <c r="CC65" s="1212"/>
      <c r="CD65" s="1212"/>
      <c r="CE65" s="1212"/>
      <c r="CF65" s="1212"/>
      <c r="CG65" s="1212"/>
      <c r="CH65" s="1212"/>
      <c r="CI65" s="1212"/>
      <c r="CJ65" s="1212"/>
      <c r="CK65" s="1212"/>
      <c r="CL65" s="1212"/>
      <c r="CM65" s="1212"/>
      <c r="CN65" s="1212"/>
      <c r="CO65" s="1212"/>
      <c r="CP65" s="1212"/>
      <c r="CQ65" s="1212"/>
      <c r="CR65" s="1212"/>
      <c r="CS65" s="1212"/>
      <c r="CT65" s="1212"/>
      <c r="CU65" s="1212"/>
      <c r="CV65" s="1212"/>
      <c r="CW65" s="1212"/>
      <c r="CX65" s="1212"/>
      <c r="CY65" s="1212"/>
      <c r="CZ65" s="1212"/>
      <c r="DA65" s="1212"/>
      <c r="DB65" s="1212"/>
      <c r="DC65" s="1213"/>
    </row>
    <row r="66" spans="2:107" ht="13.2" x14ac:dyDescent="0.2">
      <c r="B66" s="267"/>
      <c r="AN66" s="1214"/>
      <c r="AO66" s="1215"/>
      <c r="AP66" s="1215"/>
      <c r="AQ66" s="1215"/>
      <c r="AR66" s="1215"/>
      <c r="AS66" s="1215"/>
      <c r="AT66" s="1215"/>
      <c r="AU66" s="1215"/>
      <c r="AV66" s="1215"/>
      <c r="AW66" s="1215"/>
      <c r="AX66" s="1215"/>
      <c r="AY66" s="1215"/>
      <c r="AZ66" s="1215"/>
      <c r="BA66" s="1215"/>
      <c r="BB66" s="1215"/>
      <c r="BC66" s="1215"/>
      <c r="BD66" s="1215"/>
      <c r="BE66" s="1215"/>
      <c r="BF66" s="1215"/>
      <c r="BG66" s="1215"/>
      <c r="BH66" s="1215"/>
      <c r="BI66" s="1215"/>
      <c r="BJ66" s="1215"/>
      <c r="BK66" s="1215"/>
      <c r="BL66" s="1215"/>
      <c r="BM66" s="1215"/>
      <c r="BN66" s="1215"/>
      <c r="BO66" s="1215"/>
      <c r="BP66" s="1215"/>
      <c r="BQ66" s="1215"/>
      <c r="BR66" s="1215"/>
      <c r="BS66" s="1215"/>
      <c r="BT66" s="1215"/>
      <c r="BU66" s="1215"/>
      <c r="BV66" s="1215"/>
      <c r="BW66" s="1215"/>
      <c r="BX66" s="1215"/>
      <c r="BY66" s="1215"/>
      <c r="BZ66" s="1215"/>
      <c r="CA66" s="1215"/>
      <c r="CB66" s="1215"/>
      <c r="CC66" s="1215"/>
      <c r="CD66" s="1215"/>
      <c r="CE66" s="1215"/>
      <c r="CF66" s="1215"/>
      <c r="CG66" s="1215"/>
      <c r="CH66" s="1215"/>
      <c r="CI66" s="1215"/>
      <c r="CJ66" s="1215"/>
      <c r="CK66" s="1215"/>
      <c r="CL66" s="1215"/>
      <c r="CM66" s="1215"/>
      <c r="CN66" s="1215"/>
      <c r="CO66" s="1215"/>
      <c r="CP66" s="1215"/>
      <c r="CQ66" s="1215"/>
      <c r="CR66" s="1215"/>
      <c r="CS66" s="1215"/>
      <c r="CT66" s="1215"/>
      <c r="CU66" s="1215"/>
      <c r="CV66" s="1215"/>
      <c r="CW66" s="1215"/>
      <c r="CX66" s="1215"/>
      <c r="CY66" s="1215"/>
      <c r="CZ66" s="1215"/>
      <c r="DA66" s="1215"/>
      <c r="DB66" s="1215"/>
      <c r="DC66" s="1216"/>
    </row>
    <row r="67" spans="2:107" ht="13.2" x14ac:dyDescent="0.2">
      <c r="B67" s="267"/>
      <c r="AN67" s="1214"/>
      <c r="AO67" s="1215"/>
      <c r="AP67" s="1215"/>
      <c r="AQ67" s="1215"/>
      <c r="AR67" s="1215"/>
      <c r="AS67" s="1215"/>
      <c r="AT67" s="1215"/>
      <c r="AU67" s="1215"/>
      <c r="AV67" s="1215"/>
      <c r="AW67" s="1215"/>
      <c r="AX67" s="1215"/>
      <c r="AY67" s="1215"/>
      <c r="AZ67" s="1215"/>
      <c r="BA67" s="1215"/>
      <c r="BB67" s="1215"/>
      <c r="BC67" s="1215"/>
      <c r="BD67" s="1215"/>
      <c r="BE67" s="1215"/>
      <c r="BF67" s="1215"/>
      <c r="BG67" s="1215"/>
      <c r="BH67" s="1215"/>
      <c r="BI67" s="1215"/>
      <c r="BJ67" s="1215"/>
      <c r="BK67" s="1215"/>
      <c r="BL67" s="1215"/>
      <c r="BM67" s="1215"/>
      <c r="BN67" s="1215"/>
      <c r="BO67" s="1215"/>
      <c r="BP67" s="1215"/>
      <c r="BQ67" s="1215"/>
      <c r="BR67" s="1215"/>
      <c r="BS67" s="1215"/>
      <c r="BT67" s="1215"/>
      <c r="BU67" s="1215"/>
      <c r="BV67" s="1215"/>
      <c r="BW67" s="1215"/>
      <c r="BX67" s="1215"/>
      <c r="BY67" s="1215"/>
      <c r="BZ67" s="1215"/>
      <c r="CA67" s="1215"/>
      <c r="CB67" s="1215"/>
      <c r="CC67" s="1215"/>
      <c r="CD67" s="1215"/>
      <c r="CE67" s="1215"/>
      <c r="CF67" s="1215"/>
      <c r="CG67" s="1215"/>
      <c r="CH67" s="1215"/>
      <c r="CI67" s="1215"/>
      <c r="CJ67" s="1215"/>
      <c r="CK67" s="1215"/>
      <c r="CL67" s="1215"/>
      <c r="CM67" s="1215"/>
      <c r="CN67" s="1215"/>
      <c r="CO67" s="1215"/>
      <c r="CP67" s="1215"/>
      <c r="CQ67" s="1215"/>
      <c r="CR67" s="1215"/>
      <c r="CS67" s="1215"/>
      <c r="CT67" s="1215"/>
      <c r="CU67" s="1215"/>
      <c r="CV67" s="1215"/>
      <c r="CW67" s="1215"/>
      <c r="CX67" s="1215"/>
      <c r="CY67" s="1215"/>
      <c r="CZ67" s="1215"/>
      <c r="DA67" s="1215"/>
      <c r="DB67" s="1215"/>
      <c r="DC67" s="1216"/>
    </row>
    <row r="68" spans="2:107" ht="13.2" x14ac:dyDescent="0.2">
      <c r="B68" s="267"/>
      <c r="AN68" s="1214"/>
      <c r="AO68" s="1215"/>
      <c r="AP68" s="1215"/>
      <c r="AQ68" s="1215"/>
      <c r="AR68" s="1215"/>
      <c r="AS68" s="1215"/>
      <c r="AT68" s="1215"/>
      <c r="AU68" s="1215"/>
      <c r="AV68" s="1215"/>
      <c r="AW68" s="1215"/>
      <c r="AX68" s="1215"/>
      <c r="AY68" s="1215"/>
      <c r="AZ68" s="1215"/>
      <c r="BA68" s="1215"/>
      <c r="BB68" s="1215"/>
      <c r="BC68" s="1215"/>
      <c r="BD68" s="1215"/>
      <c r="BE68" s="1215"/>
      <c r="BF68" s="1215"/>
      <c r="BG68" s="1215"/>
      <c r="BH68" s="1215"/>
      <c r="BI68" s="1215"/>
      <c r="BJ68" s="1215"/>
      <c r="BK68" s="1215"/>
      <c r="BL68" s="1215"/>
      <c r="BM68" s="1215"/>
      <c r="BN68" s="1215"/>
      <c r="BO68" s="1215"/>
      <c r="BP68" s="1215"/>
      <c r="BQ68" s="1215"/>
      <c r="BR68" s="1215"/>
      <c r="BS68" s="1215"/>
      <c r="BT68" s="1215"/>
      <c r="BU68" s="1215"/>
      <c r="BV68" s="1215"/>
      <c r="BW68" s="1215"/>
      <c r="BX68" s="1215"/>
      <c r="BY68" s="1215"/>
      <c r="BZ68" s="1215"/>
      <c r="CA68" s="1215"/>
      <c r="CB68" s="1215"/>
      <c r="CC68" s="1215"/>
      <c r="CD68" s="1215"/>
      <c r="CE68" s="1215"/>
      <c r="CF68" s="1215"/>
      <c r="CG68" s="1215"/>
      <c r="CH68" s="1215"/>
      <c r="CI68" s="1215"/>
      <c r="CJ68" s="1215"/>
      <c r="CK68" s="1215"/>
      <c r="CL68" s="1215"/>
      <c r="CM68" s="1215"/>
      <c r="CN68" s="1215"/>
      <c r="CO68" s="1215"/>
      <c r="CP68" s="1215"/>
      <c r="CQ68" s="1215"/>
      <c r="CR68" s="1215"/>
      <c r="CS68" s="1215"/>
      <c r="CT68" s="1215"/>
      <c r="CU68" s="1215"/>
      <c r="CV68" s="1215"/>
      <c r="CW68" s="1215"/>
      <c r="CX68" s="1215"/>
      <c r="CY68" s="1215"/>
      <c r="CZ68" s="1215"/>
      <c r="DA68" s="1215"/>
      <c r="DB68" s="1215"/>
      <c r="DC68" s="1216"/>
    </row>
    <row r="69" spans="2:107" ht="13.2" x14ac:dyDescent="0.2">
      <c r="B69" s="267"/>
      <c r="AN69" s="1217"/>
      <c r="AO69" s="1218"/>
      <c r="AP69" s="1218"/>
      <c r="AQ69" s="1218"/>
      <c r="AR69" s="1218"/>
      <c r="AS69" s="1218"/>
      <c r="AT69" s="1218"/>
      <c r="AU69" s="1218"/>
      <c r="AV69" s="1218"/>
      <c r="AW69" s="1218"/>
      <c r="AX69" s="1218"/>
      <c r="AY69" s="1218"/>
      <c r="AZ69" s="1218"/>
      <c r="BA69" s="1218"/>
      <c r="BB69" s="1218"/>
      <c r="BC69" s="1218"/>
      <c r="BD69" s="1218"/>
      <c r="BE69" s="1218"/>
      <c r="BF69" s="1218"/>
      <c r="BG69" s="1218"/>
      <c r="BH69" s="1218"/>
      <c r="BI69" s="1218"/>
      <c r="BJ69" s="1218"/>
      <c r="BK69" s="1218"/>
      <c r="BL69" s="1218"/>
      <c r="BM69" s="1218"/>
      <c r="BN69" s="1218"/>
      <c r="BO69" s="1218"/>
      <c r="BP69" s="1218"/>
      <c r="BQ69" s="1218"/>
      <c r="BR69" s="1218"/>
      <c r="BS69" s="1218"/>
      <c r="BT69" s="1218"/>
      <c r="BU69" s="1218"/>
      <c r="BV69" s="1218"/>
      <c r="BW69" s="1218"/>
      <c r="BX69" s="1218"/>
      <c r="BY69" s="1218"/>
      <c r="BZ69" s="1218"/>
      <c r="CA69" s="1218"/>
      <c r="CB69" s="1218"/>
      <c r="CC69" s="1218"/>
      <c r="CD69" s="1218"/>
      <c r="CE69" s="1218"/>
      <c r="CF69" s="1218"/>
      <c r="CG69" s="1218"/>
      <c r="CH69" s="1218"/>
      <c r="CI69" s="1218"/>
      <c r="CJ69" s="1218"/>
      <c r="CK69" s="1218"/>
      <c r="CL69" s="1218"/>
      <c r="CM69" s="1218"/>
      <c r="CN69" s="1218"/>
      <c r="CO69" s="1218"/>
      <c r="CP69" s="1218"/>
      <c r="CQ69" s="1218"/>
      <c r="CR69" s="1218"/>
      <c r="CS69" s="1218"/>
      <c r="CT69" s="1218"/>
      <c r="CU69" s="1218"/>
      <c r="CV69" s="1218"/>
      <c r="CW69" s="1218"/>
      <c r="CX69" s="1218"/>
      <c r="CY69" s="1218"/>
      <c r="CZ69" s="1218"/>
      <c r="DA69" s="1218"/>
      <c r="DB69" s="1218"/>
      <c r="DC69" s="1219"/>
    </row>
    <row r="70" spans="2:107" ht="13.2" x14ac:dyDescent="0.2">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ht="13.2" x14ac:dyDescent="0.2">
      <c r="B71" s="267"/>
      <c r="G71" s="374"/>
      <c r="I71" s="375"/>
      <c r="J71" s="372"/>
      <c r="K71" s="372"/>
      <c r="L71" s="373"/>
      <c r="M71" s="372"/>
      <c r="N71" s="373"/>
      <c r="AM71" s="374"/>
      <c r="AN71" s="263" t="s">
        <v>603</v>
      </c>
    </row>
    <row r="72" spans="2:107" ht="13.2" x14ac:dyDescent="0.2">
      <c r="B72" s="267"/>
      <c r="G72" s="1220"/>
      <c r="H72" s="1220"/>
      <c r="I72" s="1220"/>
      <c r="J72" s="1220"/>
      <c r="K72" s="360"/>
      <c r="L72" s="360"/>
      <c r="M72" s="361"/>
      <c r="N72" s="361"/>
      <c r="AN72" s="1221"/>
      <c r="AO72" s="1222"/>
      <c r="AP72" s="1222"/>
      <c r="AQ72" s="1222"/>
      <c r="AR72" s="1222"/>
      <c r="AS72" s="1222"/>
      <c r="AT72" s="1222"/>
      <c r="AU72" s="1222"/>
      <c r="AV72" s="1222"/>
      <c r="AW72" s="1222"/>
      <c r="AX72" s="1222"/>
      <c r="AY72" s="1222"/>
      <c r="AZ72" s="1222"/>
      <c r="BA72" s="1222"/>
      <c r="BB72" s="1222"/>
      <c r="BC72" s="1222"/>
      <c r="BD72" s="1222"/>
      <c r="BE72" s="1222"/>
      <c r="BF72" s="1222"/>
      <c r="BG72" s="1222"/>
      <c r="BH72" s="1222"/>
      <c r="BI72" s="1222"/>
      <c r="BJ72" s="1222"/>
      <c r="BK72" s="1222"/>
      <c r="BL72" s="1222"/>
      <c r="BM72" s="1222"/>
      <c r="BN72" s="1222"/>
      <c r="BO72" s="1223"/>
      <c r="BP72" s="1224" t="s">
        <v>551</v>
      </c>
      <c r="BQ72" s="1224"/>
      <c r="BR72" s="1224"/>
      <c r="BS72" s="1224"/>
      <c r="BT72" s="1224"/>
      <c r="BU72" s="1224"/>
      <c r="BV72" s="1224"/>
      <c r="BW72" s="1224"/>
      <c r="BX72" s="1224" t="s">
        <v>552</v>
      </c>
      <c r="BY72" s="1224"/>
      <c r="BZ72" s="1224"/>
      <c r="CA72" s="1224"/>
      <c r="CB72" s="1224"/>
      <c r="CC72" s="1224"/>
      <c r="CD72" s="1224"/>
      <c r="CE72" s="1224"/>
      <c r="CF72" s="1224" t="s">
        <v>553</v>
      </c>
      <c r="CG72" s="1224"/>
      <c r="CH72" s="1224"/>
      <c r="CI72" s="1224"/>
      <c r="CJ72" s="1224"/>
      <c r="CK72" s="1224"/>
      <c r="CL72" s="1224"/>
      <c r="CM72" s="1224"/>
      <c r="CN72" s="1224" t="s">
        <v>554</v>
      </c>
      <c r="CO72" s="1224"/>
      <c r="CP72" s="1224"/>
      <c r="CQ72" s="1224"/>
      <c r="CR72" s="1224"/>
      <c r="CS72" s="1224"/>
      <c r="CT72" s="1224"/>
      <c r="CU72" s="1224"/>
      <c r="CV72" s="1224" t="s">
        <v>555</v>
      </c>
      <c r="CW72" s="1224"/>
      <c r="CX72" s="1224"/>
      <c r="CY72" s="1224"/>
      <c r="CZ72" s="1224"/>
      <c r="DA72" s="1224"/>
      <c r="DB72" s="1224"/>
      <c r="DC72" s="1224"/>
    </row>
    <row r="73" spans="2:107" ht="13.2" x14ac:dyDescent="0.2">
      <c r="B73" s="267"/>
      <c r="G73" s="1230"/>
      <c r="H73" s="1230"/>
      <c r="I73" s="1230"/>
      <c r="J73" s="1230"/>
      <c r="K73" s="1232"/>
      <c r="L73" s="1232"/>
      <c r="M73" s="1232"/>
      <c r="N73" s="1232"/>
      <c r="AM73" s="359"/>
      <c r="AN73" s="1227" t="s">
        <v>604</v>
      </c>
      <c r="AO73" s="1227"/>
      <c r="AP73" s="1227"/>
      <c r="AQ73" s="1227"/>
      <c r="AR73" s="1227"/>
      <c r="AS73" s="1227"/>
      <c r="AT73" s="1227"/>
      <c r="AU73" s="1227"/>
      <c r="AV73" s="1227"/>
      <c r="AW73" s="1227"/>
      <c r="AX73" s="1227"/>
      <c r="AY73" s="1227"/>
      <c r="AZ73" s="1227"/>
      <c r="BA73" s="1227"/>
      <c r="BB73" s="1227" t="s">
        <v>605</v>
      </c>
      <c r="BC73" s="1227"/>
      <c r="BD73" s="1227"/>
      <c r="BE73" s="1227"/>
      <c r="BF73" s="1227"/>
      <c r="BG73" s="1227"/>
      <c r="BH73" s="1227"/>
      <c r="BI73" s="1227"/>
      <c r="BJ73" s="1227"/>
      <c r="BK73" s="1227"/>
      <c r="BL73" s="1227"/>
      <c r="BM73" s="1227"/>
      <c r="BN73" s="1227"/>
      <c r="BO73" s="1227"/>
      <c r="BP73" s="1225">
        <v>60.3</v>
      </c>
      <c r="BQ73" s="1225"/>
      <c r="BR73" s="1225"/>
      <c r="BS73" s="1225"/>
      <c r="BT73" s="1225"/>
      <c r="BU73" s="1225"/>
      <c r="BV73" s="1225"/>
      <c r="BW73" s="1225"/>
      <c r="BX73" s="1225">
        <v>59.1</v>
      </c>
      <c r="BY73" s="1225"/>
      <c r="BZ73" s="1225"/>
      <c r="CA73" s="1225"/>
      <c r="CB73" s="1225"/>
      <c r="CC73" s="1225"/>
      <c r="CD73" s="1225"/>
      <c r="CE73" s="1225"/>
      <c r="CF73" s="1225">
        <v>59.3</v>
      </c>
      <c r="CG73" s="1225"/>
      <c r="CH73" s="1225"/>
      <c r="CI73" s="1225"/>
      <c r="CJ73" s="1225"/>
      <c r="CK73" s="1225"/>
      <c r="CL73" s="1225"/>
      <c r="CM73" s="1225"/>
      <c r="CN73" s="1225">
        <v>59</v>
      </c>
      <c r="CO73" s="1225"/>
      <c r="CP73" s="1225"/>
      <c r="CQ73" s="1225"/>
      <c r="CR73" s="1225"/>
      <c r="CS73" s="1225"/>
      <c r="CT73" s="1225"/>
      <c r="CU73" s="1225"/>
      <c r="CV73" s="1225">
        <v>56.8</v>
      </c>
      <c r="CW73" s="1225"/>
      <c r="CX73" s="1225"/>
      <c r="CY73" s="1225"/>
      <c r="CZ73" s="1225"/>
      <c r="DA73" s="1225"/>
      <c r="DB73" s="1225"/>
      <c r="DC73" s="1225"/>
    </row>
    <row r="74" spans="2:107" ht="13.2" x14ac:dyDescent="0.2">
      <c r="B74" s="267"/>
      <c r="G74" s="1230"/>
      <c r="H74" s="1230"/>
      <c r="I74" s="1230"/>
      <c r="J74" s="1230"/>
      <c r="K74" s="1232"/>
      <c r="L74" s="1232"/>
      <c r="M74" s="1232"/>
      <c r="N74" s="1232"/>
      <c r="AM74" s="359"/>
      <c r="AN74" s="1227"/>
      <c r="AO74" s="1227"/>
      <c r="AP74" s="1227"/>
      <c r="AQ74" s="1227"/>
      <c r="AR74" s="1227"/>
      <c r="AS74" s="1227"/>
      <c r="AT74" s="1227"/>
      <c r="AU74" s="1227"/>
      <c r="AV74" s="1227"/>
      <c r="AW74" s="1227"/>
      <c r="AX74" s="1227"/>
      <c r="AY74" s="1227"/>
      <c r="AZ74" s="1227"/>
      <c r="BA74" s="1227"/>
      <c r="BB74" s="1227"/>
      <c r="BC74" s="1227"/>
      <c r="BD74" s="1227"/>
      <c r="BE74" s="1227"/>
      <c r="BF74" s="1227"/>
      <c r="BG74" s="1227"/>
      <c r="BH74" s="1227"/>
      <c r="BI74" s="1227"/>
      <c r="BJ74" s="1227"/>
      <c r="BK74" s="1227"/>
      <c r="BL74" s="1227"/>
      <c r="BM74" s="1227"/>
      <c r="BN74" s="1227"/>
      <c r="BO74" s="1227"/>
      <c r="BP74" s="1225"/>
      <c r="BQ74" s="1225"/>
      <c r="BR74" s="1225"/>
      <c r="BS74" s="1225"/>
      <c r="BT74" s="1225"/>
      <c r="BU74" s="1225"/>
      <c r="BV74" s="1225"/>
      <c r="BW74" s="1225"/>
      <c r="BX74" s="1225"/>
      <c r="BY74" s="1225"/>
      <c r="BZ74" s="1225"/>
      <c r="CA74" s="1225"/>
      <c r="CB74" s="1225"/>
      <c r="CC74" s="1225"/>
      <c r="CD74" s="1225"/>
      <c r="CE74" s="1225"/>
      <c r="CF74" s="1225"/>
      <c r="CG74" s="1225"/>
      <c r="CH74" s="1225"/>
      <c r="CI74" s="1225"/>
      <c r="CJ74" s="1225"/>
      <c r="CK74" s="1225"/>
      <c r="CL74" s="1225"/>
      <c r="CM74" s="1225"/>
      <c r="CN74" s="1225"/>
      <c r="CO74" s="1225"/>
      <c r="CP74" s="1225"/>
      <c r="CQ74" s="1225"/>
      <c r="CR74" s="1225"/>
      <c r="CS74" s="1225"/>
      <c r="CT74" s="1225"/>
      <c r="CU74" s="1225"/>
      <c r="CV74" s="1225"/>
      <c r="CW74" s="1225"/>
      <c r="CX74" s="1225"/>
      <c r="CY74" s="1225"/>
      <c r="CZ74" s="1225"/>
      <c r="DA74" s="1225"/>
      <c r="DB74" s="1225"/>
      <c r="DC74" s="1225"/>
    </row>
    <row r="75" spans="2:107" ht="13.2" x14ac:dyDescent="0.2">
      <c r="B75" s="267"/>
      <c r="G75" s="1230"/>
      <c r="H75" s="1230"/>
      <c r="I75" s="1220"/>
      <c r="J75" s="1220"/>
      <c r="K75" s="1226"/>
      <c r="L75" s="1226"/>
      <c r="M75" s="1226"/>
      <c r="N75" s="1226"/>
      <c r="AM75" s="359"/>
      <c r="AN75" s="1227"/>
      <c r="AO75" s="1227"/>
      <c r="AP75" s="1227"/>
      <c r="AQ75" s="1227"/>
      <c r="AR75" s="1227"/>
      <c r="AS75" s="1227"/>
      <c r="AT75" s="1227"/>
      <c r="AU75" s="1227"/>
      <c r="AV75" s="1227"/>
      <c r="AW75" s="1227"/>
      <c r="AX75" s="1227"/>
      <c r="AY75" s="1227"/>
      <c r="AZ75" s="1227"/>
      <c r="BA75" s="1227"/>
      <c r="BB75" s="1227" t="s">
        <v>610</v>
      </c>
      <c r="BC75" s="1227"/>
      <c r="BD75" s="1227"/>
      <c r="BE75" s="1227"/>
      <c r="BF75" s="1227"/>
      <c r="BG75" s="1227"/>
      <c r="BH75" s="1227"/>
      <c r="BI75" s="1227"/>
      <c r="BJ75" s="1227"/>
      <c r="BK75" s="1227"/>
      <c r="BL75" s="1227"/>
      <c r="BM75" s="1227"/>
      <c r="BN75" s="1227"/>
      <c r="BO75" s="1227"/>
      <c r="BP75" s="1225">
        <v>9.9</v>
      </c>
      <c r="BQ75" s="1225"/>
      <c r="BR75" s="1225"/>
      <c r="BS75" s="1225"/>
      <c r="BT75" s="1225"/>
      <c r="BU75" s="1225"/>
      <c r="BV75" s="1225"/>
      <c r="BW75" s="1225"/>
      <c r="BX75" s="1225">
        <v>10.3</v>
      </c>
      <c r="BY75" s="1225"/>
      <c r="BZ75" s="1225"/>
      <c r="CA75" s="1225"/>
      <c r="CB75" s="1225"/>
      <c r="CC75" s="1225"/>
      <c r="CD75" s="1225"/>
      <c r="CE75" s="1225"/>
      <c r="CF75" s="1225">
        <v>10.7</v>
      </c>
      <c r="CG75" s="1225"/>
      <c r="CH75" s="1225"/>
      <c r="CI75" s="1225"/>
      <c r="CJ75" s="1225"/>
      <c r="CK75" s="1225"/>
      <c r="CL75" s="1225"/>
      <c r="CM75" s="1225"/>
      <c r="CN75" s="1225">
        <v>10.4</v>
      </c>
      <c r="CO75" s="1225"/>
      <c r="CP75" s="1225"/>
      <c r="CQ75" s="1225"/>
      <c r="CR75" s="1225"/>
      <c r="CS75" s="1225"/>
      <c r="CT75" s="1225"/>
      <c r="CU75" s="1225"/>
      <c r="CV75" s="1225">
        <v>9.9</v>
      </c>
      <c r="CW75" s="1225"/>
      <c r="CX75" s="1225"/>
      <c r="CY75" s="1225"/>
      <c r="CZ75" s="1225"/>
      <c r="DA75" s="1225"/>
      <c r="DB75" s="1225"/>
      <c r="DC75" s="1225"/>
    </row>
    <row r="76" spans="2:107" ht="13.2" x14ac:dyDescent="0.2">
      <c r="B76" s="267"/>
      <c r="G76" s="1230"/>
      <c r="H76" s="1230"/>
      <c r="I76" s="1220"/>
      <c r="J76" s="1220"/>
      <c r="K76" s="1226"/>
      <c r="L76" s="1226"/>
      <c r="M76" s="1226"/>
      <c r="N76" s="1226"/>
      <c r="AM76" s="359"/>
      <c r="AN76" s="1227"/>
      <c r="AO76" s="1227"/>
      <c r="AP76" s="1227"/>
      <c r="AQ76" s="1227"/>
      <c r="AR76" s="1227"/>
      <c r="AS76" s="1227"/>
      <c r="AT76" s="1227"/>
      <c r="AU76" s="1227"/>
      <c r="AV76" s="1227"/>
      <c r="AW76" s="1227"/>
      <c r="AX76" s="1227"/>
      <c r="AY76" s="1227"/>
      <c r="AZ76" s="1227"/>
      <c r="BA76" s="1227"/>
      <c r="BB76" s="1227"/>
      <c r="BC76" s="1227"/>
      <c r="BD76" s="1227"/>
      <c r="BE76" s="1227"/>
      <c r="BF76" s="1227"/>
      <c r="BG76" s="1227"/>
      <c r="BH76" s="1227"/>
      <c r="BI76" s="1227"/>
      <c r="BJ76" s="1227"/>
      <c r="BK76" s="1227"/>
      <c r="BL76" s="1227"/>
      <c r="BM76" s="1227"/>
      <c r="BN76" s="1227"/>
      <c r="BO76" s="1227"/>
      <c r="BP76" s="1225"/>
      <c r="BQ76" s="1225"/>
      <c r="BR76" s="1225"/>
      <c r="BS76" s="1225"/>
      <c r="BT76" s="1225"/>
      <c r="BU76" s="1225"/>
      <c r="BV76" s="1225"/>
      <c r="BW76" s="1225"/>
      <c r="BX76" s="1225"/>
      <c r="BY76" s="1225"/>
      <c r="BZ76" s="1225"/>
      <c r="CA76" s="1225"/>
      <c r="CB76" s="1225"/>
      <c r="CC76" s="1225"/>
      <c r="CD76" s="1225"/>
      <c r="CE76" s="1225"/>
      <c r="CF76" s="1225"/>
      <c r="CG76" s="1225"/>
      <c r="CH76" s="1225"/>
      <c r="CI76" s="1225"/>
      <c r="CJ76" s="1225"/>
      <c r="CK76" s="1225"/>
      <c r="CL76" s="1225"/>
      <c r="CM76" s="1225"/>
      <c r="CN76" s="1225"/>
      <c r="CO76" s="1225"/>
      <c r="CP76" s="1225"/>
      <c r="CQ76" s="1225"/>
      <c r="CR76" s="1225"/>
      <c r="CS76" s="1225"/>
      <c r="CT76" s="1225"/>
      <c r="CU76" s="1225"/>
      <c r="CV76" s="1225"/>
      <c r="CW76" s="1225"/>
      <c r="CX76" s="1225"/>
      <c r="CY76" s="1225"/>
      <c r="CZ76" s="1225"/>
      <c r="DA76" s="1225"/>
      <c r="DB76" s="1225"/>
      <c r="DC76" s="1225"/>
    </row>
    <row r="77" spans="2:107" ht="13.2" x14ac:dyDescent="0.2">
      <c r="B77" s="267"/>
      <c r="G77" s="1220"/>
      <c r="H77" s="1220"/>
      <c r="I77" s="1220"/>
      <c r="J77" s="1220"/>
      <c r="K77" s="1232"/>
      <c r="L77" s="1232"/>
      <c r="M77" s="1232"/>
      <c r="N77" s="1232"/>
      <c r="AN77" s="1224" t="s">
        <v>607</v>
      </c>
      <c r="AO77" s="1224"/>
      <c r="AP77" s="1224"/>
      <c r="AQ77" s="1224"/>
      <c r="AR77" s="1224"/>
      <c r="AS77" s="1224"/>
      <c r="AT77" s="1224"/>
      <c r="AU77" s="1224"/>
      <c r="AV77" s="1224"/>
      <c r="AW77" s="1224"/>
      <c r="AX77" s="1224"/>
      <c r="AY77" s="1224"/>
      <c r="AZ77" s="1224"/>
      <c r="BA77" s="1224"/>
      <c r="BB77" s="1227" t="s">
        <v>605</v>
      </c>
      <c r="BC77" s="1227"/>
      <c r="BD77" s="1227"/>
      <c r="BE77" s="1227"/>
      <c r="BF77" s="1227"/>
      <c r="BG77" s="1227"/>
      <c r="BH77" s="1227"/>
      <c r="BI77" s="1227"/>
      <c r="BJ77" s="1227"/>
      <c r="BK77" s="1227"/>
      <c r="BL77" s="1227"/>
      <c r="BM77" s="1227"/>
      <c r="BN77" s="1227"/>
      <c r="BO77" s="1227"/>
      <c r="BP77" s="1225">
        <v>36.6</v>
      </c>
      <c r="BQ77" s="1225"/>
      <c r="BR77" s="1225"/>
      <c r="BS77" s="1225"/>
      <c r="BT77" s="1225"/>
      <c r="BU77" s="1225"/>
      <c r="BV77" s="1225"/>
      <c r="BW77" s="1225"/>
      <c r="BX77" s="1225">
        <v>37.700000000000003</v>
      </c>
      <c r="BY77" s="1225"/>
      <c r="BZ77" s="1225"/>
      <c r="CA77" s="1225"/>
      <c r="CB77" s="1225"/>
      <c r="CC77" s="1225"/>
      <c r="CD77" s="1225"/>
      <c r="CE77" s="1225"/>
      <c r="CF77" s="1225">
        <v>37.9</v>
      </c>
      <c r="CG77" s="1225"/>
      <c r="CH77" s="1225"/>
      <c r="CI77" s="1225"/>
      <c r="CJ77" s="1225"/>
      <c r="CK77" s="1225"/>
      <c r="CL77" s="1225"/>
      <c r="CM77" s="1225"/>
      <c r="CN77" s="1225">
        <v>38.700000000000003</v>
      </c>
      <c r="CO77" s="1225"/>
      <c r="CP77" s="1225"/>
      <c r="CQ77" s="1225"/>
      <c r="CR77" s="1225"/>
      <c r="CS77" s="1225"/>
      <c r="CT77" s="1225"/>
      <c r="CU77" s="1225"/>
      <c r="CV77" s="1225">
        <v>32.5</v>
      </c>
      <c r="CW77" s="1225"/>
      <c r="CX77" s="1225"/>
      <c r="CY77" s="1225"/>
      <c r="CZ77" s="1225"/>
      <c r="DA77" s="1225"/>
      <c r="DB77" s="1225"/>
      <c r="DC77" s="1225"/>
    </row>
    <row r="78" spans="2:107" ht="13.2" x14ac:dyDescent="0.2">
      <c r="B78" s="267"/>
      <c r="G78" s="1220"/>
      <c r="H78" s="1220"/>
      <c r="I78" s="1220"/>
      <c r="J78" s="1220"/>
      <c r="K78" s="1232"/>
      <c r="L78" s="1232"/>
      <c r="M78" s="1232"/>
      <c r="N78" s="1232"/>
      <c r="AN78" s="1224"/>
      <c r="AO78" s="1224"/>
      <c r="AP78" s="1224"/>
      <c r="AQ78" s="1224"/>
      <c r="AR78" s="1224"/>
      <c r="AS78" s="1224"/>
      <c r="AT78" s="1224"/>
      <c r="AU78" s="1224"/>
      <c r="AV78" s="1224"/>
      <c r="AW78" s="1224"/>
      <c r="AX78" s="1224"/>
      <c r="AY78" s="1224"/>
      <c r="AZ78" s="1224"/>
      <c r="BA78" s="1224"/>
      <c r="BB78" s="1227"/>
      <c r="BC78" s="1227"/>
      <c r="BD78" s="1227"/>
      <c r="BE78" s="1227"/>
      <c r="BF78" s="1227"/>
      <c r="BG78" s="1227"/>
      <c r="BH78" s="1227"/>
      <c r="BI78" s="1227"/>
      <c r="BJ78" s="1227"/>
      <c r="BK78" s="1227"/>
      <c r="BL78" s="1227"/>
      <c r="BM78" s="1227"/>
      <c r="BN78" s="1227"/>
      <c r="BO78" s="1227"/>
      <c r="BP78" s="1225"/>
      <c r="BQ78" s="1225"/>
      <c r="BR78" s="1225"/>
      <c r="BS78" s="1225"/>
      <c r="BT78" s="1225"/>
      <c r="BU78" s="1225"/>
      <c r="BV78" s="1225"/>
      <c r="BW78" s="1225"/>
      <c r="BX78" s="1225"/>
      <c r="BY78" s="1225"/>
      <c r="BZ78" s="1225"/>
      <c r="CA78" s="1225"/>
      <c r="CB78" s="1225"/>
      <c r="CC78" s="1225"/>
      <c r="CD78" s="1225"/>
      <c r="CE78" s="1225"/>
      <c r="CF78" s="1225"/>
      <c r="CG78" s="1225"/>
      <c r="CH78" s="1225"/>
      <c r="CI78" s="1225"/>
      <c r="CJ78" s="1225"/>
      <c r="CK78" s="1225"/>
      <c r="CL78" s="1225"/>
      <c r="CM78" s="1225"/>
      <c r="CN78" s="1225"/>
      <c r="CO78" s="1225"/>
      <c r="CP78" s="1225"/>
      <c r="CQ78" s="1225"/>
      <c r="CR78" s="1225"/>
      <c r="CS78" s="1225"/>
      <c r="CT78" s="1225"/>
      <c r="CU78" s="1225"/>
      <c r="CV78" s="1225"/>
      <c r="CW78" s="1225"/>
      <c r="CX78" s="1225"/>
      <c r="CY78" s="1225"/>
      <c r="CZ78" s="1225"/>
      <c r="DA78" s="1225"/>
      <c r="DB78" s="1225"/>
      <c r="DC78" s="1225"/>
    </row>
    <row r="79" spans="2:107" ht="13.2" x14ac:dyDescent="0.2">
      <c r="B79" s="267"/>
      <c r="G79" s="1220"/>
      <c r="H79" s="1220"/>
      <c r="I79" s="1229"/>
      <c r="J79" s="1229"/>
      <c r="K79" s="1233"/>
      <c r="L79" s="1233"/>
      <c r="M79" s="1233"/>
      <c r="N79" s="1233"/>
      <c r="AN79" s="1224"/>
      <c r="AO79" s="1224"/>
      <c r="AP79" s="1224"/>
      <c r="AQ79" s="1224"/>
      <c r="AR79" s="1224"/>
      <c r="AS79" s="1224"/>
      <c r="AT79" s="1224"/>
      <c r="AU79" s="1224"/>
      <c r="AV79" s="1224"/>
      <c r="AW79" s="1224"/>
      <c r="AX79" s="1224"/>
      <c r="AY79" s="1224"/>
      <c r="AZ79" s="1224"/>
      <c r="BA79" s="1224"/>
      <c r="BB79" s="1227" t="s">
        <v>610</v>
      </c>
      <c r="BC79" s="1227"/>
      <c r="BD79" s="1227"/>
      <c r="BE79" s="1227"/>
      <c r="BF79" s="1227"/>
      <c r="BG79" s="1227"/>
      <c r="BH79" s="1227"/>
      <c r="BI79" s="1227"/>
      <c r="BJ79" s="1227"/>
      <c r="BK79" s="1227"/>
      <c r="BL79" s="1227"/>
      <c r="BM79" s="1227"/>
      <c r="BN79" s="1227"/>
      <c r="BO79" s="1227"/>
      <c r="BP79" s="1225">
        <v>9.1999999999999993</v>
      </c>
      <c r="BQ79" s="1225"/>
      <c r="BR79" s="1225"/>
      <c r="BS79" s="1225"/>
      <c r="BT79" s="1225"/>
      <c r="BU79" s="1225"/>
      <c r="BV79" s="1225"/>
      <c r="BW79" s="1225"/>
      <c r="BX79" s="1225">
        <v>8.9</v>
      </c>
      <c r="BY79" s="1225"/>
      <c r="BZ79" s="1225"/>
      <c r="CA79" s="1225"/>
      <c r="CB79" s="1225"/>
      <c r="CC79" s="1225"/>
      <c r="CD79" s="1225"/>
      <c r="CE79" s="1225"/>
      <c r="CF79" s="1225">
        <v>8.6999999999999993</v>
      </c>
      <c r="CG79" s="1225"/>
      <c r="CH79" s="1225"/>
      <c r="CI79" s="1225"/>
      <c r="CJ79" s="1225"/>
      <c r="CK79" s="1225"/>
      <c r="CL79" s="1225"/>
      <c r="CM79" s="1225"/>
      <c r="CN79" s="1225">
        <v>8.8000000000000007</v>
      </c>
      <c r="CO79" s="1225"/>
      <c r="CP79" s="1225"/>
      <c r="CQ79" s="1225"/>
      <c r="CR79" s="1225"/>
      <c r="CS79" s="1225"/>
      <c r="CT79" s="1225"/>
      <c r="CU79" s="1225"/>
      <c r="CV79" s="1225">
        <v>8.6999999999999993</v>
      </c>
      <c r="CW79" s="1225"/>
      <c r="CX79" s="1225"/>
      <c r="CY79" s="1225"/>
      <c r="CZ79" s="1225"/>
      <c r="DA79" s="1225"/>
      <c r="DB79" s="1225"/>
      <c r="DC79" s="1225"/>
    </row>
    <row r="80" spans="2:107" ht="13.2" x14ac:dyDescent="0.2">
      <c r="B80" s="267"/>
      <c r="G80" s="1220"/>
      <c r="H80" s="1220"/>
      <c r="I80" s="1229"/>
      <c r="J80" s="1229"/>
      <c r="K80" s="1233"/>
      <c r="L80" s="1233"/>
      <c r="M80" s="1233"/>
      <c r="N80" s="1233"/>
      <c r="AN80" s="1224"/>
      <c r="AO80" s="1224"/>
      <c r="AP80" s="1224"/>
      <c r="AQ80" s="1224"/>
      <c r="AR80" s="1224"/>
      <c r="AS80" s="1224"/>
      <c r="AT80" s="1224"/>
      <c r="AU80" s="1224"/>
      <c r="AV80" s="1224"/>
      <c r="AW80" s="1224"/>
      <c r="AX80" s="1224"/>
      <c r="AY80" s="1224"/>
      <c r="AZ80" s="1224"/>
      <c r="BA80" s="1224"/>
      <c r="BB80" s="1227"/>
      <c r="BC80" s="1227"/>
      <c r="BD80" s="1227"/>
      <c r="BE80" s="1227"/>
      <c r="BF80" s="1227"/>
      <c r="BG80" s="1227"/>
      <c r="BH80" s="1227"/>
      <c r="BI80" s="1227"/>
      <c r="BJ80" s="1227"/>
      <c r="BK80" s="1227"/>
      <c r="BL80" s="1227"/>
      <c r="BM80" s="1227"/>
      <c r="BN80" s="1227"/>
      <c r="BO80" s="1227"/>
      <c r="BP80" s="1225"/>
      <c r="BQ80" s="1225"/>
      <c r="BR80" s="1225"/>
      <c r="BS80" s="1225"/>
      <c r="BT80" s="1225"/>
      <c r="BU80" s="1225"/>
      <c r="BV80" s="1225"/>
      <c r="BW80" s="1225"/>
      <c r="BX80" s="1225"/>
      <c r="BY80" s="1225"/>
      <c r="BZ80" s="1225"/>
      <c r="CA80" s="1225"/>
      <c r="CB80" s="1225"/>
      <c r="CC80" s="1225"/>
      <c r="CD80" s="1225"/>
      <c r="CE80" s="1225"/>
      <c r="CF80" s="1225"/>
      <c r="CG80" s="1225"/>
      <c r="CH80" s="1225"/>
      <c r="CI80" s="1225"/>
      <c r="CJ80" s="1225"/>
      <c r="CK80" s="1225"/>
      <c r="CL80" s="1225"/>
      <c r="CM80" s="1225"/>
      <c r="CN80" s="1225"/>
      <c r="CO80" s="1225"/>
      <c r="CP80" s="1225"/>
      <c r="CQ80" s="1225"/>
      <c r="CR80" s="1225"/>
      <c r="CS80" s="1225"/>
      <c r="CT80" s="1225"/>
      <c r="CU80" s="1225"/>
      <c r="CV80" s="1225"/>
      <c r="CW80" s="1225"/>
      <c r="CX80" s="1225"/>
      <c r="CY80" s="1225"/>
      <c r="CZ80" s="1225"/>
      <c r="DA80" s="1225"/>
      <c r="DB80" s="1225"/>
      <c r="DC80" s="1225"/>
    </row>
    <row r="81" spans="2:109" ht="13.2" x14ac:dyDescent="0.2">
      <c r="B81" s="267"/>
    </row>
    <row r="82" spans="2:109" ht="16.2" x14ac:dyDescent="0.2">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77"/>
      <c r="AQ87" s="377"/>
      <c r="BC87" s="377"/>
      <c r="BO87" s="377"/>
      <c r="CA87" s="377"/>
      <c r="CM87" s="377"/>
      <c r="CY87" s="377"/>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workbookViewId="0">
      <selection activeCell="BN18" sqref="BN18"/>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498</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workbookViewId="0">
      <selection activeCell="BC21" sqref="BC21"/>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498</v>
      </c>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8" customWidth="1"/>
    <col min="2" max="8" width="13.441406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51</v>
      </c>
      <c r="E2" s="153"/>
      <c r="F2" s="154" t="s">
        <v>548</v>
      </c>
      <c r="G2" s="155"/>
      <c r="H2" s="156"/>
    </row>
    <row r="3" spans="1:8" x14ac:dyDescent="0.2">
      <c r="A3" s="152" t="s">
        <v>541</v>
      </c>
      <c r="B3" s="157"/>
      <c r="C3" s="158"/>
      <c r="D3" s="159">
        <v>43603</v>
      </c>
      <c r="E3" s="160"/>
      <c r="F3" s="161">
        <v>66954</v>
      </c>
      <c r="G3" s="162"/>
      <c r="H3" s="163"/>
    </row>
    <row r="4" spans="1:8" x14ac:dyDescent="0.2">
      <c r="A4" s="164"/>
      <c r="B4" s="165"/>
      <c r="C4" s="166"/>
      <c r="D4" s="167">
        <v>20804</v>
      </c>
      <c r="E4" s="168"/>
      <c r="F4" s="169">
        <v>37305</v>
      </c>
      <c r="G4" s="170"/>
      <c r="H4" s="171"/>
    </row>
    <row r="5" spans="1:8" x14ac:dyDescent="0.2">
      <c r="A5" s="152" t="s">
        <v>543</v>
      </c>
      <c r="B5" s="157"/>
      <c r="C5" s="158"/>
      <c r="D5" s="159">
        <v>51359</v>
      </c>
      <c r="E5" s="160"/>
      <c r="F5" s="161">
        <v>72656</v>
      </c>
      <c r="G5" s="162"/>
      <c r="H5" s="163"/>
    </row>
    <row r="6" spans="1:8" x14ac:dyDescent="0.2">
      <c r="A6" s="164"/>
      <c r="B6" s="165"/>
      <c r="C6" s="166"/>
      <c r="D6" s="167">
        <v>16340</v>
      </c>
      <c r="E6" s="168"/>
      <c r="F6" s="169">
        <v>36448</v>
      </c>
      <c r="G6" s="170"/>
      <c r="H6" s="171"/>
    </row>
    <row r="7" spans="1:8" x14ac:dyDescent="0.2">
      <c r="A7" s="152" t="s">
        <v>544</v>
      </c>
      <c r="B7" s="157"/>
      <c r="C7" s="158"/>
      <c r="D7" s="159">
        <v>40330</v>
      </c>
      <c r="E7" s="160"/>
      <c r="F7" s="161">
        <v>65080</v>
      </c>
      <c r="G7" s="162"/>
      <c r="H7" s="163"/>
    </row>
    <row r="8" spans="1:8" x14ac:dyDescent="0.2">
      <c r="A8" s="164"/>
      <c r="B8" s="165"/>
      <c r="C8" s="166"/>
      <c r="D8" s="167">
        <v>17953</v>
      </c>
      <c r="E8" s="168"/>
      <c r="F8" s="169">
        <v>38201</v>
      </c>
      <c r="G8" s="170"/>
      <c r="H8" s="171"/>
    </row>
    <row r="9" spans="1:8" x14ac:dyDescent="0.2">
      <c r="A9" s="152" t="s">
        <v>545</v>
      </c>
      <c r="B9" s="157"/>
      <c r="C9" s="158"/>
      <c r="D9" s="159">
        <v>55790</v>
      </c>
      <c r="E9" s="160"/>
      <c r="F9" s="161">
        <v>79288</v>
      </c>
      <c r="G9" s="162"/>
      <c r="H9" s="163"/>
    </row>
    <row r="10" spans="1:8" x14ac:dyDescent="0.2">
      <c r="A10" s="164"/>
      <c r="B10" s="165"/>
      <c r="C10" s="166"/>
      <c r="D10" s="167">
        <v>24086</v>
      </c>
      <c r="E10" s="168"/>
      <c r="F10" s="169">
        <v>41870</v>
      </c>
      <c r="G10" s="170"/>
      <c r="H10" s="171"/>
    </row>
    <row r="11" spans="1:8" x14ac:dyDescent="0.2">
      <c r="A11" s="152" t="s">
        <v>546</v>
      </c>
      <c r="B11" s="157"/>
      <c r="C11" s="158"/>
      <c r="D11" s="159">
        <v>63890</v>
      </c>
      <c r="E11" s="160"/>
      <c r="F11" s="161">
        <v>84962</v>
      </c>
      <c r="G11" s="162"/>
      <c r="H11" s="163"/>
    </row>
    <row r="12" spans="1:8" x14ac:dyDescent="0.2">
      <c r="A12" s="164"/>
      <c r="B12" s="165"/>
      <c r="C12" s="172"/>
      <c r="D12" s="167">
        <v>26792</v>
      </c>
      <c r="E12" s="168"/>
      <c r="F12" s="169">
        <v>42793</v>
      </c>
      <c r="G12" s="170"/>
      <c r="H12" s="171"/>
    </row>
    <row r="13" spans="1:8" x14ac:dyDescent="0.2">
      <c r="A13" s="152"/>
      <c r="B13" s="157"/>
      <c r="C13" s="158"/>
      <c r="D13" s="159">
        <v>50994</v>
      </c>
      <c r="E13" s="160"/>
      <c r="F13" s="161">
        <v>73788</v>
      </c>
      <c r="G13" s="173"/>
      <c r="H13" s="163"/>
    </row>
    <row r="14" spans="1:8" x14ac:dyDescent="0.2">
      <c r="A14" s="164"/>
      <c r="B14" s="165"/>
      <c r="C14" s="166"/>
      <c r="D14" s="167">
        <v>21195</v>
      </c>
      <c r="E14" s="168"/>
      <c r="F14" s="169">
        <v>39323</v>
      </c>
      <c r="G14" s="170"/>
      <c r="H14" s="171"/>
    </row>
    <row r="17" spans="1:11" x14ac:dyDescent="0.2">
      <c r="A17" s="148" t="s">
        <v>52</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53</v>
      </c>
      <c r="B19" s="174">
        <f>ROUND(VALUE(SUBSTITUTE(実質収支比率等に係る経年分析!F$48,"▲","-")),2)</f>
        <v>2.2400000000000002</v>
      </c>
      <c r="C19" s="174">
        <f>ROUND(VALUE(SUBSTITUTE(実質収支比率等に係る経年分析!G$48,"▲","-")),2)</f>
        <v>2.06</v>
      </c>
      <c r="D19" s="174">
        <f>ROUND(VALUE(SUBSTITUTE(実質収支比率等に係る経年分析!H$48,"▲","-")),2)</f>
        <v>2.13</v>
      </c>
      <c r="E19" s="174">
        <f>ROUND(VALUE(SUBSTITUTE(実質収支比率等に係る経年分析!I$48,"▲","-")),2)</f>
        <v>2.17</v>
      </c>
      <c r="F19" s="174">
        <f>ROUND(VALUE(SUBSTITUTE(実質収支比率等に係る経年分析!J$48,"▲","-")),2)</f>
        <v>2.33</v>
      </c>
    </row>
    <row r="20" spans="1:11" x14ac:dyDescent="0.2">
      <c r="A20" s="174" t="s">
        <v>54</v>
      </c>
      <c r="B20" s="174">
        <f>ROUND(VALUE(SUBSTITUTE(実質収支比率等に係る経年分析!F$47,"▲","-")),2)</f>
        <v>23.54</v>
      </c>
      <c r="C20" s="174">
        <f>ROUND(VALUE(SUBSTITUTE(実質収支比率等に係る経年分析!G$47,"▲","-")),2)</f>
        <v>22.7</v>
      </c>
      <c r="D20" s="174">
        <f>ROUND(VALUE(SUBSTITUTE(実質収支比率等に係る経年分析!H$47,"▲","-")),2)</f>
        <v>23.65</v>
      </c>
      <c r="E20" s="174">
        <f>ROUND(VALUE(SUBSTITUTE(実質収支比率等に係る経年分析!I$47,"▲","-")),2)</f>
        <v>23.59</v>
      </c>
      <c r="F20" s="174">
        <f>ROUND(VALUE(SUBSTITUTE(実質収支比率等に係る経年分析!J$47,"▲","-")),2)</f>
        <v>22.9</v>
      </c>
    </row>
    <row r="21" spans="1:11" x14ac:dyDescent="0.2">
      <c r="A21" s="174" t="s">
        <v>55</v>
      </c>
      <c r="B21" s="174">
        <f>IF(ISNUMBER(VALUE(SUBSTITUTE(実質収支比率等に係る経年分析!F$49,"▲","-"))),ROUND(VALUE(SUBSTITUTE(実質収支比率等に係る経年分析!F$49,"▲","-")),2),NA())</f>
        <v>-0.7</v>
      </c>
      <c r="C21" s="174">
        <f>IF(ISNUMBER(VALUE(SUBSTITUTE(実質収支比率等に係る経年分析!G$49,"▲","-"))),ROUND(VALUE(SUBSTITUTE(実質収支比率等に係る経年分析!G$49,"▲","-")),2),NA())</f>
        <v>-1.3</v>
      </c>
      <c r="D21" s="174">
        <f>IF(ISNUMBER(VALUE(SUBSTITUTE(実質収支比率等に係る経年分析!H$49,"▲","-"))),ROUND(VALUE(SUBSTITUTE(実質収支比率等に係る経年分析!H$49,"▲","-")),2),NA())</f>
        <v>0.85</v>
      </c>
      <c r="E21" s="174">
        <f>IF(ISNUMBER(VALUE(SUBSTITUTE(実質収支比率等に係る経年分析!I$49,"▲","-"))),ROUND(VALUE(SUBSTITUTE(実質収支比率等に係る経年分析!I$49,"▲","-")),2),NA())</f>
        <v>-0.1</v>
      </c>
      <c r="F21" s="174">
        <f>IF(ISNUMBER(VALUE(SUBSTITUTE(実質収支比率等に係る経年分析!J$49,"▲","-"))),ROUND(VALUE(SUBSTITUTE(実質収支比率等に係る経年分析!J$49,"▲","-")),2),NA())</f>
        <v>0.06</v>
      </c>
    </row>
    <row r="24" spans="1:11" x14ac:dyDescent="0.2">
      <c r="A24" s="148" t="s">
        <v>56</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57</v>
      </c>
      <c r="C26" s="175" t="s">
        <v>58</v>
      </c>
      <c r="D26" s="175" t="s">
        <v>57</v>
      </c>
      <c r="E26" s="175" t="s">
        <v>58</v>
      </c>
      <c r="F26" s="175" t="s">
        <v>57</v>
      </c>
      <c r="G26" s="175" t="s">
        <v>58</v>
      </c>
      <c r="H26" s="175" t="s">
        <v>57</v>
      </c>
      <c r="I26" s="175" t="s">
        <v>58</v>
      </c>
      <c r="J26" s="175" t="s">
        <v>57</v>
      </c>
      <c r="K26" s="175" t="s">
        <v>58</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市営駐車場事業特別会計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市有林野区事業特別会計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0.85</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#VALUE!</v>
      </c>
      <c r="I33" s="175" t="e">
        <f>IF(ROUND(VALUE(SUBSTITUTE(連結実質赤字比率に係る赤字・黒字の構成分析!I$37,"▲", "-")), 2) &gt;= 0, ABS(ROUND(VALUE(SUBSTITUTE(連結実質赤字比率に係る赤字・黒字の構成分析!I$37,"▲", "-")), 2)), NA())</f>
        <v>#VALUE!</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4.3499999999999996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1.1599999999999999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2.33</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13.95</v>
      </c>
    </row>
    <row r="39" spans="1:16" x14ac:dyDescent="0.2">
      <c r="A39" s="148" t="s">
        <v>59</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2">
      <c r="A42" s="176" t="s">
        <v>62</v>
      </c>
      <c r="B42" s="176"/>
      <c r="C42" s="176"/>
      <c r="D42" s="176">
        <f>'実質公債費比率（分子）の構造'!K$52</f>
        <v>2113</v>
      </c>
      <c r="E42" s="176"/>
      <c r="F42" s="176"/>
      <c r="G42" s="176">
        <f>'実質公債費比率（分子）の構造'!L$52</f>
        <v>2101</v>
      </c>
      <c r="H42" s="176"/>
      <c r="I42" s="176"/>
      <c r="J42" s="176">
        <f>'実質公債費比率（分子）の構造'!M$52</f>
        <v>2070</v>
      </c>
      <c r="K42" s="176"/>
      <c r="L42" s="176"/>
      <c r="M42" s="176">
        <f>'実質公債費比率（分子）の構造'!N$52</f>
        <v>2077</v>
      </c>
      <c r="N42" s="176"/>
      <c r="O42" s="176"/>
      <c r="P42" s="176">
        <f>'実質公債費比率（分子）の構造'!O$52</f>
        <v>1997</v>
      </c>
    </row>
    <row r="43" spans="1:16" x14ac:dyDescent="0.2">
      <c r="A43" s="176" t="s">
        <v>63</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64</v>
      </c>
      <c r="B44" s="176">
        <f>'実質公債費比率（分子）の構造'!K$50</f>
        <v>5</v>
      </c>
      <c r="C44" s="176"/>
      <c r="D44" s="176"/>
      <c r="E44" s="176">
        <f>'実質公債費比率（分子）の構造'!L$50</f>
        <v>4</v>
      </c>
      <c r="F44" s="176"/>
      <c r="G44" s="176"/>
      <c r="H44" s="176">
        <f>'実質公債費比率（分子）の構造'!M$50</f>
        <v>4</v>
      </c>
      <c r="I44" s="176"/>
      <c r="J44" s="176"/>
      <c r="K44" s="176">
        <f>'実質公債費比率（分子）の構造'!N$50</f>
        <v>3</v>
      </c>
      <c r="L44" s="176"/>
      <c r="M44" s="176"/>
      <c r="N44" s="176">
        <f>'実質公債費比率（分子）の構造'!O$50</f>
        <v>3</v>
      </c>
      <c r="O44" s="176"/>
      <c r="P44" s="176"/>
    </row>
    <row r="45" spans="1:16" x14ac:dyDescent="0.2">
      <c r="A45" s="176" t="s">
        <v>65</v>
      </c>
      <c r="B45" s="176">
        <f>'実質公債費比率（分子）の構造'!K$49</f>
        <v>102</v>
      </c>
      <c r="C45" s="176"/>
      <c r="D45" s="176"/>
      <c r="E45" s="176">
        <f>'実質公債費比率（分子）の構造'!L$49</f>
        <v>95</v>
      </c>
      <c r="F45" s="176"/>
      <c r="G45" s="176"/>
      <c r="H45" s="176">
        <f>'実質公債費比率（分子）の構造'!M$49</f>
        <v>98</v>
      </c>
      <c r="I45" s="176"/>
      <c r="J45" s="176"/>
      <c r="K45" s="176">
        <f>'実質公債費比率（分子）の構造'!N$49</f>
        <v>95</v>
      </c>
      <c r="L45" s="176"/>
      <c r="M45" s="176"/>
      <c r="N45" s="176">
        <f>'実質公債費比率（分子）の構造'!O$49</f>
        <v>84</v>
      </c>
      <c r="O45" s="176"/>
      <c r="P45" s="176"/>
    </row>
    <row r="46" spans="1:16" x14ac:dyDescent="0.2">
      <c r="A46" s="176" t="s">
        <v>66</v>
      </c>
      <c r="B46" s="176">
        <f>'実質公債費比率（分子）の構造'!K$48</f>
        <v>961</v>
      </c>
      <c r="C46" s="176"/>
      <c r="D46" s="176"/>
      <c r="E46" s="176">
        <f>'実質公債費比率（分子）の構造'!L$48</f>
        <v>931</v>
      </c>
      <c r="F46" s="176"/>
      <c r="G46" s="176"/>
      <c r="H46" s="176">
        <f>'実質公債費比率（分子）の構造'!M$48</f>
        <v>876</v>
      </c>
      <c r="I46" s="176"/>
      <c r="J46" s="176"/>
      <c r="K46" s="176">
        <f>'実質公債費比率（分子）の構造'!N$48</f>
        <v>903</v>
      </c>
      <c r="L46" s="176"/>
      <c r="M46" s="176"/>
      <c r="N46" s="176">
        <f>'実質公債費比率（分子）の構造'!O$48</f>
        <v>806</v>
      </c>
      <c r="O46" s="176"/>
      <c r="P46" s="176"/>
    </row>
    <row r="47" spans="1:16" x14ac:dyDescent="0.2">
      <c r="A47" s="176" t="s">
        <v>67</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69</v>
      </c>
      <c r="B49" s="176">
        <f>'実質公債費比率（分子）の構造'!K$45</f>
        <v>1949</v>
      </c>
      <c r="C49" s="176"/>
      <c r="D49" s="176"/>
      <c r="E49" s="176">
        <f>'実質公債費比率（分子）の構造'!L$45</f>
        <v>1935</v>
      </c>
      <c r="F49" s="176"/>
      <c r="G49" s="176"/>
      <c r="H49" s="176">
        <f>'実質公債費比率（分子）の構造'!M$45</f>
        <v>1896</v>
      </c>
      <c r="I49" s="176"/>
      <c r="J49" s="176"/>
      <c r="K49" s="176">
        <f>'実質公債費比率（分子）の構造'!N$45</f>
        <v>1894</v>
      </c>
      <c r="L49" s="176"/>
      <c r="M49" s="176"/>
      <c r="N49" s="176">
        <f>'実質公債費比率（分子）の構造'!O$45</f>
        <v>1867</v>
      </c>
      <c r="O49" s="176"/>
      <c r="P49" s="176"/>
    </row>
    <row r="50" spans="1:16" x14ac:dyDescent="0.2">
      <c r="A50" s="176" t="s">
        <v>70</v>
      </c>
      <c r="B50" s="176" t="e">
        <f>NA()</f>
        <v>#N/A</v>
      </c>
      <c r="C50" s="176">
        <f>IF(ISNUMBER('実質公債費比率（分子）の構造'!K$53),'実質公債費比率（分子）の構造'!K$53,NA())</f>
        <v>904</v>
      </c>
      <c r="D50" s="176" t="e">
        <f>NA()</f>
        <v>#N/A</v>
      </c>
      <c r="E50" s="176" t="e">
        <f>NA()</f>
        <v>#N/A</v>
      </c>
      <c r="F50" s="176">
        <f>IF(ISNUMBER('実質公債費比率（分子）の構造'!L$53),'実質公債費比率（分子）の構造'!L$53,NA())</f>
        <v>864</v>
      </c>
      <c r="G50" s="176" t="e">
        <f>NA()</f>
        <v>#N/A</v>
      </c>
      <c r="H50" s="176" t="e">
        <f>NA()</f>
        <v>#N/A</v>
      </c>
      <c r="I50" s="176">
        <f>IF(ISNUMBER('実質公債費比率（分子）の構造'!M$53),'実質公債費比率（分子）の構造'!M$53,NA())</f>
        <v>804</v>
      </c>
      <c r="J50" s="176" t="e">
        <f>NA()</f>
        <v>#N/A</v>
      </c>
      <c r="K50" s="176" t="e">
        <f>NA()</f>
        <v>#N/A</v>
      </c>
      <c r="L50" s="176">
        <f>IF(ISNUMBER('実質公債費比率（分子）の構造'!N$53),'実質公債費比率（分子）の構造'!N$53,NA())</f>
        <v>818</v>
      </c>
      <c r="M50" s="176" t="e">
        <f>NA()</f>
        <v>#N/A</v>
      </c>
      <c r="N50" s="176" t="e">
        <f>NA()</f>
        <v>#N/A</v>
      </c>
      <c r="O50" s="176">
        <f>IF(ISNUMBER('実質公債費比率（分子）の構造'!O$53),'実質公債費比率（分子）の構造'!O$53,NA())</f>
        <v>763</v>
      </c>
      <c r="P50" s="176" t="e">
        <f>NA()</f>
        <v>#N/A</v>
      </c>
    </row>
    <row r="53" spans="1:16" x14ac:dyDescent="0.2">
      <c r="A53" s="148" t="s">
        <v>71</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2">
      <c r="A56" s="175" t="s">
        <v>42</v>
      </c>
      <c r="B56" s="175"/>
      <c r="C56" s="175"/>
      <c r="D56" s="175">
        <f>'将来負担比率（分子）の構造'!I$52</f>
        <v>18983</v>
      </c>
      <c r="E56" s="175"/>
      <c r="F56" s="175"/>
      <c r="G56" s="175">
        <f>'将来負担比率（分子）の構造'!J$52</f>
        <v>18470</v>
      </c>
      <c r="H56" s="175"/>
      <c r="I56" s="175"/>
      <c r="J56" s="175">
        <f>'将来負担比率（分子）の構造'!K$52</f>
        <v>18019</v>
      </c>
      <c r="K56" s="175"/>
      <c r="L56" s="175"/>
      <c r="M56" s="175">
        <f>'将来負担比率（分子）の構造'!L$52</f>
        <v>17692</v>
      </c>
      <c r="N56" s="175"/>
      <c r="O56" s="175"/>
      <c r="P56" s="175">
        <f>'将来負担比率（分子）の構造'!M$52</f>
        <v>17260</v>
      </c>
    </row>
    <row r="57" spans="1:16" x14ac:dyDescent="0.2">
      <c r="A57" s="175" t="s">
        <v>41</v>
      </c>
      <c r="B57" s="175"/>
      <c r="C57" s="175"/>
      <c r="D57" s="175">
        <f>'将来負担比率（分子）の構造'!I$51</f>
        <v>3001</v>
      </c>
      <c r="E57" s="175"/>
      <c r="F57" s="175"/>
      <c r="G57" s="175">
        <f>'将来負担比率（分子）の構造'!J$51</f>
        <v>3138</v>
      </c>
      <c r="H57" s="175"/>
      <c r="I57" s="175"/>
      <c r="J57" s="175">
        <f>'将来負担比率（分子）の構造'!K$51</f>
        <v>2972</v>
      </c>
      <c r="K57" s="175"/>
      <c r="L57" s="175"/>
      <c r="M57" s="175">
        <f>'将来負担比率（分子）の構造'!L$51</f>
        <v>2772</v>
      </c>
      <c r="N57" s="175"/>
      <c r="O57" s="175"/>
      <c r="P57" s="175">
        <f>'将来負担比率（分子）の構造'!M$51</f>
        <v>2487</v>
      </c>
    </row>
    <row r="58" spans="1:16" x14ac:dyDescent="0.2">
      <c r="A58" s="175" t="s">
        <v>40</v>
      </c>
      <c r="B58" s="175"/>
      <c r="C58" s="175"/>
      <c r="D58" s="175">
        <f>'将来負担比率（分子）の構造'!I$50</f>
        <v>4605</v>
      </c>
      <c r="E58" s="175"/>
      <c r="F58" s="175"/>
      <c r="G58" s="175">
        <f>'将来負担比率（分子）の構造'!J$50</f>
        <v>4662</v>
      </c>
      <c r="H58" s="175"/>
      <c r="I58" s="175"/>
      <c r="J58" s="175">
        <f>'将来負担比率（分子）の構造'!K$50</f>
        <v>4895</v>
      </c>
      <c r="K58" s="175"/>
      <c r="L58" s="175"/>
      <c r="M58" s="175">
        <f>'将来負担比率（分子）の構造'!L$50</f>
        <v>4852</v>
      </c>
      <c r="N58" s="175"/>
      <c r="O58" s="175"/>
      <c r="P58" s="175">
        <f>'将来負担比率（分子）の構造'!M$50</f>
        <v>4946</v>
      </c>
    </row>
    <row r="59" spans="1:16" x14ac:dyDescent="0.2">
      <c r="A59" s="175" t="s">
        <v>38</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37</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35</v>
      </c>
      <c r="B61" s="175">
        <f>'将来負担比率（分子）の構造'!I$46</f>
        <v>14</v>
      </c>
      <c r="C61" s="175"/>
      <c r="D61" s="175"/>
      <c r="E61" s="175">
        <f>'将来負担比率（分子）の構造'!J$46</f>
        <v>18</v>
      </c>
      <c r="F61" s="175"/>
      <c r="G61" s="175"/>
      <c r="H61" s="175">
        <f>'将来負担比率（分子）の構造'!K$46</f>
        <v>27</v>
      </c>
      <c r="I61" s="175"/>
      <c r="J61" s="175"/>
      <c r="K61" s="175">
        <f>'将来負担比率（分子）の構造'!L$46</f>
        <v>32</v>
      </c>
      <c r="L61" s="175"/>
      <c r="M61" s="175"/>
      <c r="N61" s="175">
        <f>'将来負担比率（分子）の構造'!M$46</f>
        <v>29</v>
      </c>
      <c r="O61" s="175"/>
      <c r="P61" s="175"/>
    </row>
    <row r="62" spans="1:16" x14ac:dyDescent="0.2">
      <c r="A62" s="175" t="s">
        <v>34</v>
      </c>
      <c r="B62" s="175">
        <f>'将来負担比率（分子）の構造'!I$45</f>
        <v>2774</v>
      </c>
      <c r="C62" s="175"/>
      <c r="D62" s="175"/>
      <c r="E62" s="175">
        <f>'将来負担比率（分子）の構造'!J$45</f>
        <v>2767</v>
      </c>
      <c r="F62" s="175"/>
      <c r="G62" s="175"/>
      <c r="H62" s="175">
        <f>'将来負担比率（分子）の構造'!K$45</f>
        <v>2693</v>
      </c>
      <c r="I62" s="175"/>
      <c r="J62" s="175"/>
      <c r="K62" s="175">
        <f>'将来負担比率（分子）の構造'!L$45</f>
        <v>2673</v>
      </c>
      <c r="L62" s="175"/>
      <c r="M62" s="175"/>
      <c r="N62" s="175">
        <f>'将来負担比率（分子）の構造'!M$45</f>
        <v>2643</v>
      </c>
      <c r="O62" s="175"/>
      <c r="P62" s="175"/>
    </row>
    <row r="63" spans="1:16" x14ac:dyDescent="0.2">
      <c r="A63" s="175" t="s">
        <v>33</v>
      </c>
      <c r="B63" s="175">
        <f>'将来負担比率（分子）の構造'!I$44</f>
        <v>848</v>
      </c>
      <c r="C63" s="175"/>
      <c r="D63" s="175"/>
      <c r="E63" s="175">
        <f>'将来負担比率（分子）の構造'!J$44</f>
        <v>798</v>
      </c>
      <c r="F63" s="175"/>
      <c r="G63" s="175"/>
      <c r="H63" s="175">
        <f>'将来負担比率（分子）の構造'!K$44</f>
        <v>763</v>
      </c>
      <c r="I63" s="175"/>
      <c r="J63" s="175"/>
      <c r="K63" s="175">
        <f>'将来負担比率（分子）の構造'!L$44</f>
        <v>715</v>
      </c>
      <c r="L63" s="175"/>
      <c r="M63" s="175"/>
      <c r="N63" s="175">
        <f>'将来負担比率（分子）の構造'!M$44</f>
        <v>598</v>
      </c>
      <c r="O63" s="175"/>
      <c r="P63" s="175"/>
    </row>
    <row r="64" spans="1:16" x14ac:dyDescent="0.2">
      <c r="A64" s="175" t="s">
        <v>32</v>
      </c>
      <c r="B64" s="175">
        <f>'将来負担比率（分子）の構造'!I$43</f>
        <v>9299</v>
      </c>
      <c r="C64" s="175"/>
      <c r="D64" s="175"/>
      <c r="E64" s="175">
        <f>'将来負担比率（分子）の構造'!J$43</f>
        <v>9327</v>
      </c>
      <c r="F64" s="175"/>
      <c r="G64" s="175"/>
      <c r="H64" s="175">
        <f>'将来負担比率（分子）の構造'!K$43</f>
        <v>9423</v>
      </c>
      <c r="I64" s="175"/>
      <c r="J64" s="175"/>
      <c r="K64" s="175">
        <f>'将来負担比率（分子）の構造'!L$43</f>
        <v>9201</v>
      </c>
      <c r="L64" s="175"/>
      <c r="M64" s="175"/>
      <c r="N64" s="175">
        <f>'将来負担比率（分子）の構造'!M$43</f>
        <v>8897</v>
      </c>
      <c r="O64" s="175"/>
      <c r="P64" s="175"/>
    </row>
    <row r="65" spans="1:16" x14ac:dyDescent="0.2">
      <c r="A65" s="175" t="s">
        <v>31</v>
      </c>
      <c r="B65" s="175">
        <f>'将来負担比率（分子）の構造'!I$42</f>
        <v>12</v>
      </c>
      <c r="C65" s="175"/>
      <c r="D65" s="175"/>
      <c r="E65" s="175">
        <f>'将来負担比率（分子）の構造'!J$42</f>
        <v>20</v>
      </c>
      <c r="F65" s="175"/>
      <c r="G65" s="175"/>
      <c r="H65" s="175">
        <f>'将来負担比率（分子）の構造'!K$42</f>
        <v>18</v>
      </c>
      <c r="I65" s="175"/>
      <c r="J65" s="175"/>
      <c r="K65" s="175">
        <f>'将来負担比率（分子）の構造'!L$42</f>
        <v>15</v>
      </c>
      <c r="L65" s="175"/>
      <c r="M65" s="175"/>
      <c r="N65" s="175">
        <f>'将来負担比率（分子）の構造'!M$42</f>
        <v>13</v>
      </c>
      <c r="O65" s="175"/>
      <c r="P65" s="175"/>
    </row>
    <row r="66" spans="1:16" x14ac:dyDescent="0.2">
      <c r="A66" s="175" t="s">
        <v>30</v>
      </c>
      <c r="B66" s="175">
        <f>'将来負担比率（分子）の構造'!I$41</f>
        <v>18506</v>
      </c>
      <c r="C66" s="175"/>
      <c r="D66" s="175"/>
      <c r="E66" s="175">
        <f>'将来負担比率（分子）の構造'!J$41</f>
        <v>18042</v>
      </c>
      <c r="F66" s="175"/>
      <c r="G66" s="175"/>
      <c r="H66" s="175">
        <f>'将来負担比率（分子）の構造'!K$41</f>
        <v>17651</v>
      </c>
      <c r="I66" s="175"/>
      <c r="J66" s="175"/>
      <c r="K66" s="175">
        <f>'将来負担比率（分子）の構造'!L$41</f>
        <v>17330</v>
      </c>
      <c r="L66" s="175"/>
      <c r="M66" s="175"/>
      <c r="N66" s="175">
        <f>'将来負担比率（分子）の構造'!M$41</f>
        <v>17123</v>
      </c>
      <c r="O66" s="175"/>
      <c r="P66" s="175"/>
    </row>
    <row r="67" spans="1:16" x14ac:dyDescent="0.2">
      <c r="A67" s="175" t="s">
        <v>74</v>
      </c>
      <c r="B67" s="175" t="e">
        <f>NA()</f>
        <v>#N/A</v>
      </c>
      <c r="C67" s="175">
        <f>IF(ISNUMBER('将来負担比率（分子）の構造'!I$53), IF('将来負担比率（分子）の構造'!I$53 &lt; 0, 0, '将来負担比率（分子）の構造'!I$53), NA())</f>
        <v>4864</v>
      </c>
      <c r="D67" s="175" t="e">
        <f>NA()</f>
        <v>#N/A</v>
      </c>
      <c r="E67" s="175" t="e">
        <f>NA()</f>
        <v>#N/A</v>
      </c>
      <c r="F67" s="175">
        <f>IF(ISNUMBER('将来負担比率（分子）の構造'!J$53), IF('将来負担比率（分子）の構造'!J$53 &lt; 0, 0, '将来負担比率（分子）の構造'!J$53), NA())</f>
        <v>4701</v>
      </c>
      <c r="G67" s="175" t="e">
        <f>NA()</f>
        <v>#N/A</v>
      </c>
      <c r="H67" s="175" t="e">
        <f>NA()</f>
        <v>#N/A</v>
      </c>
      <c r="I67" s="175">
        <f>IF(ISNUMBER('将来負担比率（分子）の構造'!K$53), IF('将来負担比率（分子）の構造'!K$53 &lt; 0, 0, '将来負担比率（分子）の構造'!K$53), NA())</f>
        <v>4688</v>
      </c>
      <c r="J67" s="175" t="e">
        <f>NA()</f>
        <v>#N/A</v>
      </c>
      <c r="K67" s="175" t="e">
        <f>NA()</f>
        <v>#N/A</v>
      </c>
      <c r="L67" s="175">
        <f>IF(ISNUMBER('将来負担比率（分子）の構造'!L$53), IF('将来負担比率（分子）の構造'!L$53 &lt; 0, 0, '将来負担比率（分子）の構造'!L$53), NA())</f>
        <v>4649</v>
      </c>
      <c r="M67" s="175" t="e">
        <f>NA()</f>
        <v>#N/A</v>
      </c>
      <c r="N67" s="175" t="e">
        <f>NA()</f>
        <v>#N/A</v>
      </c>
      <c r="O67" s="175">
        <f>IF(ISNUMBER('将来負担比率（分子）の構造'!M$53), IF('将来負担比率（分子）の構造'!M$53 &lt; 0, 0, '将来負担比率（分子）の構造'!M$53), NA())</f>
        <v>4611</v>
      </c>
      <c r="P67" s="175" t="e">
        <f>NA()</f>
        <v>#N/A</v>
      </c>
    </row>
    <row r="70" spans="1:16" x14ac:dyDescent="0.2">
      <c r="A70" s="177" t="s">
        <v>75</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76</v>
      </c>
      <c r="B72" s="179">
        <f>基金残高に係る経年分析!F55</f>
        <v>2280</v>
      </c>
      <c r="C72" s="179">
        <f>基金残高に係る経年分析!G55</f>
        <v>2267</v>
      </c>
      <c r="D72" s="179">
        <f>基金残高に係る経年分析!H55</f>
        <v>2253</v>
      </c>
    </row>
    <row r="73" spans="1:16" x14ac:dyDescent="0.2">
      <c r="A73" s="178" t="s">
        <v>77</v>
      </c>
      <c r="B73" s="179">
        <f>基金残高に係る経年分析!F56</f>
        <v>277</v>
      </c>
      <c r="C73" s="179">
        <f>基金残高に係る経年分析!G56</f>
        <v>277</v>
      </c>
      <c r="D73" s="179">
        <f>基金残高に係る経年分析!H56</f>
        <v>277</v>
      </c>
    </row>
    <row r="74" spans="1:16" x14ac:dyDescent="0.2">
      <c r="A74" s="178" t="s">
        <v>78</v>
      </c>
      <c r="B74" s="179">
        <f>基金残高に係る経年分析!F57</f>
        <v>2987</v>
      </c>
      <c r="C74" s="179">
        <f>基金残高に係る経年分析!G57</f>
        <v>2888</v>
      </c>
      <c r="D74" s="179">
        <f>基金残高に係る経年分析!H57</f>
        <v>2890</v>
      </c>
    </row>
  </sheetData>
  <sheetProtection algorithmName="SHA-512" hashValue="NZw+Lxqsl6QHbxUvDtwBrBnZTZ5yk/TF+rpnFXjsTkCgLoI+MJLuBjZ9tM6nF3rvcKUGbngSxOGgu/EYLkQBvQ==" saltValue="Z2qwCTuk8srMgIlP8HV5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5546875" style="215" customWidth="1"/>
    <col min="96" max="133" width="1.5546875" style="227" customWidth="1"/>
    <col min="134" max="143" width="1.554687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213</v>
      </c>
      <c r="DI1" s="727"/>
      <c r="DJ1" s="727"/>
      <c r="DK1" s="727"/>
      <c r="DL1" s="727"/>
      <c r="DM1" s="727"/>
      <c r="DN1" s="728"/>
      <c r="DO1" s="215"/>
      <c r="DP1" s="726" t="s">
        <v>214</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2">
      <c r="B2" s="216" t="s">
        <v>215</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218</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29" t="s">
        <v>222</v>
      </c>
      <c r="AQ4" s="729"/>
      <c r="AR4" s="729"/>
      <c r="AS4" s="729"/>
      <c r="AT4" s="729"/>
      <c r="AU4" s="729"/>
      <c r="AV4" s="729"/>
      <c r="AW4" s="729"/>
      <c r="AX4" s="729"/>
      <c r="AY4" s="729"/>
      <c r="AZ4" s="729"/>
      <c r="BA4" s="729"/>
      <c r="BB4" s="729"/>
      <c r="BC4" s="729"/>
      <c r="BD4" s="729"/>
      <c r="BE4" s="729"/>
      <c r="BF4" s="729"/>
      <c r="BG4" s="729" t="s">
        <v>223</v>
      </c>
      <c r="BH4" s="729"/>
      <c r="BI4" s="729"/>
      <c r="BJ4" s="729"/>
      <c r="BK4" s="729"/>
      <c r="BL4" s="729"/>
      <c r="BM4" s="729"/>
      <c r="BN4" s="729"/>
      <c r="BO4" s="729" t="s">
        <v>220</v>
      </c>
      <c r="BP4" s="729"/>
      <c r="BQ4" s="729"/>
      <c r="BR4" s="729"/>
      <c r="BS4" s="729" t="s">
        <v>224</v>
      </c>
      <c r="BT4" s="729"/>
      <c r="BU4" s="729"/>
      <c r="BV4" s="729"/>
      <c r="BW4" s="729"/>
      <c r="BX4" s="729"/>
      <c r="BY4" s="729"/>
      <c r="BZ4" s="729"/>
      <c r="CA4" s="729"/>
      <c r="CB4" s="729"/>
      <c r="CD4" s="688" t="s">
        <v>225</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226</v>
      </c>
      <c r="C5" s="686"/>
      <c r="D5" s="686"/>
      <c r="E5" s="686"/>
      <c r="F5" s="686"/>
      <c r="G5" s="686"/>
      <c r="H5" s="686"/>
      <c r="I5" s="686"/>
      <c r="J5" s="686"/>
      <c r="K5" s="686"/>
      <c r="L5" s="686"/>
      <c r="M5" s="686"/>
      <c r="N5" s="686"/>
      <c r="O5" s="686"/>
      <c r="P5" s="686"/>
      <c r="Q5" s="687"/>
      <c r="R5" s="682">
        <v>4711766</v>
      </c>
      <c r="S5" s="683"/>
      <c r="T5" s="683"/>
      <c r="U5" s="683"/>
      <c r="V5" s="683"/>
      <c r="W5" s="683"/>
      <c r="X5" s="683"/>
      <c r="Y5" s="711"/>
      <c r="Z5" s="724">
        <v>22</v>
      </c>
      <c r="AA5" s="724"/>
      <c r="AB5" s="724"/>
      <c r="AC5" s="724"/>
      <c r="AD5" s="725">
        <v>4455150</v>
      </c>
      <c r="AE5" s="725"/>
      <c r="AF5" s="725"/>
      <c r="AG5" s="725"/>
      <c r="AH5" s="725"/>
      <c r="AI5" s="725"/>
      <c r="AJ5" s="725"/>
      <c r="AK5" s="725"/>
      <c r="AL5" s="712">
        <v>47.6</v>
      </c>
      <c r="AM5" s="694"/>
      <c r="AN5" s="694"/>
      <c r="AO5" s="713"/>
      <c r="AP5" s="685" t="s">
        <v>227</v>
      </c>
      <c r="AQ5" s="686"/>
      <c r="AR5" s="686"/>
      <c r="AS5" s="686"/>
      <c r="AT5" s="686"/>
      <c r="AU5" s="686"/>
      <c r="AV5" s="686"/>
      <c r="AW5" s="686"/>
      <c r="AX5" s="686"/>
      <c r="AY5" s="686"/>
      <c r="AZ5" s="686"/>
      <c r="BA5" s="686"/>
      <c r="BB5" s="686"/>
      <c r="BC5" s="686"/>
      <c r="BD5" s="686"/>
      <c r="BE5" s="686"/>
      <c r="BF5" s="687"/>
      <c r="BG5" s="632">
        <v>4455150</v>
      </c>
      <c r="BH5" s="633"/>
      <c r="BI5" s="633"/>
      <c r="BJ5" s="633"/>
      <c r="BK5" s="633"/>
      <c r="BL5" s="633"/>
      <c r="BM5" s="633"/>
      <c r="BN5" s="634"/>
      <c r="BO5" s="663">
        <v>94.6</v>
      </c>
      <c r="BP5" s="663"/>
      <c r="BQ5" s="663"/>
      <c r="BR5" s="663"/>
      <c r="BS5" s="664">
        <v>38477</v>
      </c>
      <c r="BT5" s="664"/>
      <c r="BU5" s="664"/>
      <c r="BV5" s="664"/>
      <c r="BW5" s="664"/>
      <c r="BX5" s="664"/>
      <c r="BY5" s="664"/>
      <c r="BZ5" s="664"/>
      <c r="CA5" s="664"/>
      <c r="CB5" s="709"/>
      <c r="CD5" s="688" t="s">
        <v>222</v>
      </c>
      <c r="CE5" s="689"/>
      <c r="CF5" s="689"/>
      <c r="CG5" s="689"/>
      <c r="CH5" s="689"/>
      <c r="CI5" s="689"/>
      <c r="CJ5" s="689"/>
      <c r="CK5" s="689"/>
      <c r="CL5" s="689"/>
      <c r="CM5" s="689"/>
      <c r="CN5" s="689"/>
      <c r="CO5" s="689"/>
      <c r="CP5" s="689"/>
      <c r="CQ5" s="690"/>
      <c r="CR5" s="688" t="s">
        <v>228</v>
      </c>
      <c r="CS5" s="689"/>
      <c r="CT5" s="689"/>
      <c r="CU5" s="689"/>
      <c r="CV5" s="689"/>
      <c r="CW5" s="689"/>
      <c r="CX5" s="689"/>
      <c r="CY5" s="690"/>
      <c r="CZ5" s="688" t="s">
        <v>220</v>
      </c>
      <c r="DA5" s="689"/>
      <c r="DB5" s="689"/>
      <c r="DC5" s="690"/>
      <c r="DD5" s="688" t="s">
        <v>229</v>
      </c>
      <c r="DE5" s="689"/>
      <c r="DF5" s="689"/>
      <c r="DG5" s="689"/>
      <c r="DH5" s="689"/>
      <c r="DI5" s="689"/>
      <c r="DJ5" s="689"/>
      <c r="DK5" s="689"/>
      <c r="DL5" s="689"/>
      <c r="DM5" s="689"/>
      <c r="DN5" s="689"/>
      <c r="DO5" s="689"/>
      <c r="DP5" s="690"/>
      <c r="DQ5" s="688" t="s">
        <v>230</v>
      </c>
      <c r="DR5" s="689"/>
      <c r="DS5" s="689"/>
      <c r="DT5" s="689"/>
      <c r="DU5" s="689"/>
      <c r="DV5" s="689"/>
      <c r="DW5" s="689"/>
      <c r="DX5" s="689"/>
      <c r="DY5" s="689"/>
      <c r="DZ5" s="689"/>
      <c r="EA5" s="689"/>
      <c r="EB5" s="689"/>
      <c r="EC5" s="690"/>
    </row>
    <row r="6" spans="2:143" ht="11.25" customHeight="1" x14ac:dyDescent="0.2">
      <c r="B6" s="629" t="s">
        <v>231</v>
      </c>
      <c r="C6" s="630"/>
      <c r="D6" s="630"/>
      <c r="E6" s="630"/>
      <c r="F6" s="630"/>
      <c r="G6" s="630"/>
      <c r="H6" s="630"/>
      <c r="I6" s="630"/>
      <c r="J6" s="630"/>
      <c r="K6" s="630"/>
      <c r="L6" s="630"/>
      <c r="M6" s="630"/>
      <c r="N6" s="630"/>
      <c r="O6" s="630"/>
      <c r="P6" s="630"/>
      <c r="Q6" s="631"/>
      <c r="R6" s="632">
        <v>129743</v>
      </c>
      <c r="S6" s="633"/>
      <c r="T6" s="633"/>
      <c r="U6" s="633"/>
      <c r="V6" s="633"/>
      <c r="W6" s="633"/>
      <c r="X6" s="633"/>
      <c r="Y6" s="634"/>
      <c r="Z6" s="663">
        <v>0.6</v>
      </c>
      <c r="AA6" s="663"/>
      <c r="AB6" s="663"/>
      <c r="AC6" s="663"/>
      <c r="AD6" s="664">
        <v>129743</v>
      </c>
      <c r="AE6" s="664"/>
      <c r="AF6" s="664"/>
      <c r="AG6" s="664"/>
      <c r="AH6" s="664"/>
      <c r="AI6" s="664"/>
      <c r="AJ6" s="664"/>
      <c r="AK6" s="664"/>
      <c r="AL6" s="635">
        <v>1.4</v>
      </c>
      <c r="AM6" s="636"/>
      <c r="AN6" s="636"/>
      <c r="AO6" s="665"/>
      <c r="AP6" s="629" t="s">
        <v>232</v>
      </c>
      <c r="AQ6" s="630"/>
      <c r="AR6" s="630"/>
      <c r="AS6" s="630"/>
      <c r="AT6" s="630"/>
      <c r="AU6" s="630"/>
      <c r="AV6" s="630"/>
      <c r="AW6" s="630"/>
      <c r="AX6" s="630"/>
      <c r="AY6" s="630"/>
      <c r="AZ6" s="630"/>
      <c r="BA6" s="630"/>
      <c r="BB6" s="630"/>
      <c r="BC6" s="630"/>
      <c r="BD6" s="630"/>
      <c r="BE6" s="630"/>
      <c r="BF6" s="631"/>
      <c r="BG6" s="632">
        <v>4455150</v>
      </c>
      <c r="BH6" s="633"/>
      <c r="BI6" s="633"/>
      <c r="BJ6" s="633"/>
      <c r="BK6" s="633"/>
      <c r="BL6" s="633"/>
      <c r="BM6" s="633"/>
      <c r="BN6" s="634"/>
      <c r="BO6" s="663">
        <v>94.6</v>
      </c>
      <c r="BP6" s="663"/>
      <c r="BQ6" s="663"/>
      <c r="BR6" s="663"/>
      <c r="BS6" s="664">
        <v>38477</v>
      </c>
      <c r="BT6" s="664"/>
      <c r="BU6" s="664"/>
      <c r="BV6" s="664"/>
      <c r="BW6" s="664"/>
      <c r="BX6" s="664"/>
      <c r="BY6" s="664"/>
      <c r="BZ6" s="664"/>
      <c r="CA6" s="664"/>
      <c r="CB6" s="709"/>
      <c r="CD6" s="685" t="s">
        <v>233</v>
      </c>
      <c r="CE6" s="686"/>
      <c r="CF6" s="686"/>
      <c r="CG6" s="686"/>
      <c r="CH6" s="686"/>
      <c r="CI6" s="686"/>
      <c r="CJ6" s="686"/>
      <c r="CK6" s="686"/>
      <c r="CL6" s="686"/>
      <c r="CM6" s="686"/>
      <c r="CN6" s="686"/>
      <c r="CO6" s="686"/>
      <c r="CP6" s="686"/>
      <c r="CQ6" s="687"/>
      <c r="CR6" s="632">
        <v>167531</v>
      </c>
      <c r="CS6" s="633"/>
      <c r="CT6" s="633"/>
      <c r="CU6" s="633"/>
      <c r="CV6" s="633"/>
      <c r="CW6" s="633"/>
      <c r="CX6" s="633"/>
      <c r="CY6" s="634"/>
      <c r="CZ6" s="712">
        <v>0.8</v>
      </c>
      <c r="DA6" s="694"/>
      <c r="DB6" s="694"/>
      <c r="DC6" s="714"/>
      <c r="DD6" s="638" t="s">
        <v>234</v>
      </c>
      <c r="DE6" s="633"/>
      <c r="DF6" s="633"/>
      <c r="DG6" s="633"/>
      <c r="DH6" s="633"/>
      <c r="DI6" s="633"/>
      <c r="DJ6" s="633"/>
      <c r="DK6" s="633"/>
      <c r="DL6" s="633"/>
      <c r="DM6" s="633"/>
      <c r="DN6" s="633"/>
      <c r="DO6" s="633"/>
      <c r="DP6" s="634"/>
      <c r="DQ6" s="638">
        <v>167531</v>
      </c>
      <c r="DR6" s="633"/>
      <c r="DS6" s="633"/>
      <c r="DT6" s="633"/>
      <c r="DU6" s="633"/>
      <c r="DV6" s="633"/>
      <c r="DW6" s="633"/>
      <c r="DX6" s="633"/>
      <c r="DY6" s="633"/>
      <c r="DZ6" s="633"/>
      <c r="EA6" s="633"/>
      <c r="EB6" s="633"/>
      <c r="EC6" s="674"/>
    </row>
    <row r="7" spans="2:143" ht="11.25" customHeight="1" x14ac:dyDescent="0.2">
      <c r="B7" s="629" t="s">
        <v>235</v>
      </c>
      <c r="C7" s="630"/>
      <c r="D7" s="630"/>
      <c r="E7" s="630"/>
      <c r="F7" s="630"/>
      <c r="G7" s="630"/>
      <c r="H7" s="630"/>
      <c r="I7" s="630"/>
      <c r="J7" s="630"/>
      <c r="K7" s="630"/>
      <c r="L7" s="630"/>
      <c r="M7" s="630"/>
      <c r="N7" s="630"/>
      <c r="O7" s="630"/>
      <c r="P7" s="630"/>
      <c r="Q7" s="631"/>
      <c r="R7" s="632">
        <v>6431</v>
      </c>
      <c r="S7" s="633"/>
      <c r="T7" s="633"/>
      <c r="U7" s="633"/>
      <c r="V7" s="633"/>
      <c r="W7" s="633"/>
      <c r="X7" s="633"/>
      <c r="Y7" s="634"/>
      <c r="Z7" s="663">
        <v>0</v>
      </c>
      <c r="AA7" s="663"/>
      <c r="AB7" s="663"/>
      <c r="AC7" s="663"/>
      <c r="AD7" s="664">
        <v>6431</v>
      </c>
      <c r="AE7" s="664"/>
      <c r="AF7" s="664"/>
      <c r="AG7" s="664"/>
      <c r="AH7" s="664"/>
      <c r="AI7" s="664"/>
      <c r="AJ7" s="664"/>
      <c r="AK7" s="664"/>
      <c r="AL7" s="635">
        <v>0.1</v>
      </c>
      <c r="AM7" s="636"/>
      <c r="AN7" s="636"/>
      <c r="AO7" s="665"/>
      <c r="AP7" s="629" t="s">
        <v>236</v>
      </c>
      <c r="AQ7" s="630"/>
      <c r="AR7" s="630"/>
      <c r="AS7" s="630"/>
      <c r="AT7" s="630"/>
      <c r="AU7" s="630"/>
      <c r="AV7" s="630"/>
      <c r="AW7" s="630"/>
      <c r="AX7" s="630"/>
      <c r="AY7" s="630"/>
      <c r="AZ7" s="630"/>
      <c r="BA7" s="630"/>
      <c r="BB7" s="630"/>
      <c r="BC7" s="630"/>
      <c r="BD7" s="630"/>
      <c r="BE7" s="630"/>
      <c r="BF7" s="631"/>
      <c r="BG7" s="632">
        <v>1678082</v>
      </c>
      <c r="BH7" s="633"/>
      <c r="BI7" s="633"/>
      <c r="BJ7" s="633"/>
      <c r="BK7" s="633"/>
      <c r="BL7" s="633"/>
      <c r="BM7" s="633"/>
      <c r="BN7" s="634"/>
      <c r="BO7" s="663">
        <v>35.6</v>
      </c>
      <c r="BP7" s="663"/>
      <c r="BQ7" s="663"/>
      <c r="BR7" s="663"/>
      <c r="BS7" s="664">
        <v>38477</v>
      </c>
      <c r="BT7" s="664"/>
      <c r="BU7" s="664"/>
      <c r="BV7" s="664"/>
      <c r="BW7" s="664"/>
      <c r="BX7" s="664"/>
      <c r="BY7" s="664"/>
      <c r="BZ7" s="664"/>
      <c r="CA7" s="664"/>
      <c r="CB7" s="709"/>
      <c r="CD7" s="629" t="s">
        <v>237</v>
      </c>
      <c r="CE7" s="630"/>
      <c r="CF7" s="630"/>
      <c r="CG7" s="630"/>
      <c r="CH7" s="630"/>
      <c r="CI7" s="630"/>
      <c r="CJ7" s="630"/>
      <c r="CK7" s="630"/>
      <c r="CL7" s="630"/>
      <c r="CM7" s="630"/>
      <c r="CN7" s="630"/>
      <c r="CO7" s="630"/>
      <c r="CP7" s="630"/>
      <c r="CQ7" s="631"/>
      <c r="CR7" s="632">
        <v>5159208</v>
      </c>
      <c r="CS7" s="633"/>
      <c r="CT7" s="633"/>
      <c r="CU7" s="633"/>
      <c r="CV7" s="633"/>
      <c r="CW7" s="633"/>
      <c r="CX7" s="633"/>
      <c r="CY7" s="634"/>
      <c r="CZ7" s="663">
        <v>24.6</v>
      </c>
      <c r="DA7" s="663"/>
      <c r="DB7" s="663"/>
      <c r="DC7" s="663"/>
      <c r="DD7" s="638">
        <v>180645</v>
      </c>
      <c r="DE7" s="633"/>
      <c r="DF7" s="633"/>
      <c r="DG7" s="633"/>
      <c r="DH7" s="633"/>
      <c r="DI7" s="633"/>
      <c r="DJ7" s="633"/>
      <c r="DK7" s="633"/>
      <c r="DL7" s="633"/>
      <c r="DM7" s="633"/>
      <c r="DN7" s="633"/>
      <c r="DO7" s="633"/>
      <c r="DP7" s="634"/>
      <c r="DQ7" s="638">
        <v>1599542</v>
      </c>
      <c r="DR7" s="633"/>
      <c r="DS7" s="633"/>
      <c r="DT7" s="633"/>
      <c r="DU7" s="633"/>
      <c r="DV7" s="633"/>
      <c r="DW7" s="633"/>
      <c r="DX7" s="633"/>
      <c r="DY7" s="633"/>
      <c r="DZ7" s="633"/>
      <c r="EA7" s="633"/>
      <c r="EB7" s="633"/>
      <c r="EC7" s="674"/>
    </row>
    <row r="8" spans="2:143" ht="11.25" customHeight="1" x14ac:dyDescent="0.2">
      <c r="B8" s="629" t="s">
        <v>238</v>
      </c>
      <c r="C8" s="630"/>
      <c r="D8" s="630"/>
      <c r="E8" s="630"/>
      <c r="F8" s="630"/>
      <c r="G8" s="630"/>
      <c r="H8" s="630"/>
      <c r="I8" s="630"/>
      <c r="J8" s="630"/>
      <c r="K8" s="630"/>
      <c r="L8" s="630"/>
      <c r="M8" s="630"/>
      <c r="N8" s="630"/>
      <c r="O8" s="630"/>
      <c r="P8" s="630"/>
      <c r="Q8" s="631"/>
      <c r="R8" s="632">
        <v>13997</v>
      </c>
      <c r="S8" s="633"/>
      <c r="T8" s="633"/>
      <c r="U8" s="633"/>
      <c r="V8" s="633"/>
      <c r="W8" s="633"/>
      <c r="X8" s="633"/>
      <c r="Y8" s="634"/>
      <c r="Z8" s="663">
        <v>0.1</v>
      </c>
      <c r="AA8" s="663"/>
      <c r="AB8" s="663"/>
      <c r="AC8" s="663"/>
      <c r="AD8" s="664">
        <v>13997</v>
      </c>
      <c r="AE8" s="664"/>
      <c r="AF8" s="664"/>
      <c r="AG8" s="664"/>
      <c r="AH8" s="664"/>
      <c r="AI8" s="664"/>
      <c r="AJ8" s="664"/>
      <c r="AK8" s="664"/>
      <c r="AL8" s="635">
        <v>0.1</v>
      </c>
      <c r="AM8" s="636"/>
      <c r="AN8" s="636"/>
      <c r="AO8" s="665"/>
      <c r="AP8" s="629" t="s">
        <v>239</v>
      </c>
      <c r="AQ8" s="630"/>
      <c r="AR8" s="630"/>
      <c r="AS8" s="630"/>
      <c r="AT8" s="630"/>
      <c r="AU8" s="630"/>
      <c r="AV8" s="630"/>
      <c r="AW8" s="630"/>
      <c r="AX8" s="630"/>
      <c r="AY8" s="630"/>
      <c r="AZ8" s="630"/>
      <c r="BA8" s="630"/>
      <c r="BB8" s="630"/>
      <c r="BC8" s="630"/>
      <c r="BD8" s="630"/>
      <c r="BE8" s="630"/>
      <c r="BF8" s="631"/>
      <c r="BG8" s="632">
        <v>53676</v>
      </c>
      <c r="BH8" s="633"/>
      <c r="BI8" s="633"/>
      <c r="BJ8" s="633"/>
      <c r="BK8" s="633"/>
      <c r="BL8" s="633"/>
      <c r="BM8" s="633"/>
      <c r="BN8" s="634"/>
      <c r="BO8" s="663">
        <v>1.1000000000000001</v>
      </c>
      <c r="BP8" s="663"/>
      <c r="BQ8" s="663"/>
      <c r="BR8" s="663"/>
      <c r="BS8" s="638" t="s">
        <v>175</v>
      </c>
      <c r="BT8" s="633"/>
      <c r="BU8" s="633"/>
      <c r="BV8" s="633"/>
      <c r="BW8" s="633"/>
      <c r="BX8" s="633"/>
      <c r="BY8" s="633"/>
      <c r="BZ8" s="633"/>
      <c r="CA8" s="633"/>
      <c r="CB8" s="674"/>
      <c r="CD8" s="629" t="s">
        <v>240</v>
      </c>
      <c r="CE8" s="630"/>
      <c r="CF8" s="630"/>
      <c r="CG8" s="630"/>
      <c r="CH8" s="630"/>
      <c r="CI8" s="630"/>
      <c r="CJ8" s="630"/>
      <c r="CK8" s="630"/>
      <c r="CL8" s="630"/>
      <c r="CM8" s="630"/>
      <c r="CN8" s="630"/>
      <c r="CO8" s="630"/>
      <c r="CP8" s="630"/>
      <c r="CQ8" s="631"/>
      <c r="CR8" s="632">
        <v>5410704</v>
      </c>
      <c r="CS8" s="633"/>
      <c r="CT8" s="633"/>
      <c r="CU8" s="633"/>
      <c r="CV8" s="633"/>
      <c r="CW8" s="633"/>
      <c r="CX8" s="633"/>
      <c r="CY8" s="634"/>
      <c r="CZ8" s="663">
        <v>25.8</v>
      </c>
      <c r="DA8" s="663"/>
      <c r="DB8" s="663"/>
      <c r="DC8" s="663"/>
      <c r="DD8" s="638">
        <v>32494</v>
      </c>
      <c r="DE8" s="633"/>
      <c r="DF8" s="633"/>
      <c r="DG8" s="633"/>
      <c r="DH8" s="633"/>
      <c r="DI8" s="633"/>
      <c r="DJ8" s="633"/>
      <c r="DK8" s="633"/>
      <c r="DL8" s="633"/>
      <c r="DM8" s="633"/>
      <c r="DN8" s="633"/>
      <c r="DO8" s="633"/>
      <c r="DP8" s="634"/>
      <c r="DQ8" s="638">
        <v>2757308</v>
      </c>
      <c r="DR8" s="633"/>
      <c r="DS8" s="633"/>
      <c r="DT8" s="633"/>
      <c r="DU8" s="633"/>
      <c r="DV8" s="633"/>
      <c r="DW8" s="633"/>
      <c r="DX8" s="633"/>
      <c r="DY8" s="633"/>
      <c r="DZ8" s="633"/>
      <c r="EA8" s="633"/>
      <c r="EB8" s="633"/>
      <c r="EC8" s="674"/>
    </row>
    <row r="9" spans="2:143" ht="11.25" customHeight="1" x14ac:dyDescent="0.2">
      <c r="B9" s="629" t="s">
        <v>241</v>
      </c>
      <c r="C9" s="630"/>
      <c r="D9" s="630"/>
      <c r="E9" s="630"/>
      <c r="F9" s="630"/>
      <c r="G9" s="630"/>
      <c r="H9" s="630"/>
      <c r="I9" s="630"/>
      <c r="J9" s="630"/>
      <c r="K9" s="630"/>
      <c r="L9" s="630"/>
      <c r="M9" s="630"/>
      <c r="N9" s="630"/>
      <c r="O9" s="630"/>
      <c r="P9" s="630"/>
      <c r="Q9" s="631"/>
      <c r="R9" s="632">
        <v>15818</v>
      </c>
      <c r="S9" s="633"/>
      <c r="T9" s="633"/>
      <c r="U9" s="633"/>
      <c r="V9" s="633"/>
      <c r="W9" s="633"/>
      <c r="X9" s="633"/>
      <c r="Y9" s="634"/>
      <c r="Z9" s="663">
        <v>0.1</v>
      </c>
      <c r="AA9" s="663"/>
      <c r="AB9" s="663"/>
      <c r="AC9" s="663"/>
      <c r="AD9" s="664">
        <v>15818</v>
      </c>
      <c r="AE9" s="664"/>
      <c r="AF9" s="664"/>
      <c r="AG9" s="664"/>
      <c r="AH9" s="664"/>
      <c r="AI9" s="664"/>
      <c r="AJ9" s="664"/>
      <c r="AK9" s="664"/>
      <c r="AL9" s="635">
        <v>0.2</v>
      </c>
      <c r="AM9" s="636"/>
      <c r="AN9" s="636"/>
      <c r="AO9" s="665"/>
      <c r="AP9" s="629" t="s">
        <v>242</v>
      </c>
      <c r="AQ9" s="630"/>
      <c r="AR9" s="630"/>
      <c r="AS9" s="630"/>
      <c r="AT9" s="630"/>
      <c r="AU9" s="630"/>
      <c r="AV9" s="630"/>
      <c r="AW9" s="630"/>
      <c r="AX9" s="630"/>
      <c r="AY9" s="630"/>
      <c r="AZ9" s="630"/>
      <c r="BA9" s="630"/>
      <c r="BB9" s="630"/>
      <c r="BC9" s="630"/>
      <c r="BD9" s="630"/>
      <c r="BE9" s="630"/>
      <c r="BF9" s="631"/>
      <c r="BG9" s="632">
        <v>1354012</v>
      </c>
      <c r="BH9" s="633"/>
      <c r="BI9" s="633"/>
      <c r="BJ9" s="633"/>
      <c r="BK9" s="633"/>
      <c r="BL9" s="633"/>
      <c r="BM9" s="633"/>
      <c r="BN9" s="634"/>
      <c r="BO9" s="663">
        <v>28.7</v>
      </c>
      <c r="BP9" s="663"/>
      <c r="BQ9" s="663"/>
      <c r="BR9" s="663"/>
      <c r="BS9" s="638" t="s">
        <v>175</v>
      </c>
      <c r="BT9" s="633"/>
      <c r="BU9" s="633"/>
      <c r="BV9" s="633"/>
      <c r="BW9" s="633"/>
      <c r="BX9" s="633"/>
      <c r="BY9" s="633"/>
      <c r="BZ9" s="633"/>
      <c r="CA9" s="633"/>
      <c r="CB9" s="674"/>
      <c r="CD9" s="629" t="s">
        <v>243</v>
      </c>
      <c r="CE9" s="630"/>
      <c r="CF9" s="630"/>
      <c r="CG9" s="630"/>
      <c r="CH9" s="630"/>
      <c r="CI9" s="630"/>
      <c r="CJ9" s="630"/>
      <c r="CK9" s="630"/>
      <c r="CL9" s="630"/>
      <c r="CM9" s="630"/>
      <c r="CN9" s="630"/>
      <c r="CO9" s="630"/>
      <c r="CP9" s="630"/>
      <c r="CQ9" s="631"/>
      <c r="CR9" s="632">
        <v>1357270</v>
      </c>
      <c r="CS9" s="633"/>
      <c r="CT9" s="633"/>
      <c r="CU9" s="633"/>
      <c r="CV9" s="633"/>
      <c r="CW9" s="633"/>
      <c r="CX9" s="633"/>
      <c r="CY9" s="634"/>
      <c r="CZ9" s="663">
        <v>6.5</v>
      </c>
      <c r="DA9" s="663"/>
      <c r="DB9" s="663"/>
      <c r="DC9" s="663"/>
      <c r="DD9" s="638">
        <v>21837</v>
      </c>
      <c r="DE9" s="633"/>
      <c r="DF9" s="633"/>
      <c r="DG9" s="633"/>
      <c r="DH9" s="633"/>
      <c r="DI9" s="633"/>
      <c r="DJ9" s="633"/>
      <c r="DK9" s="633"/>
      <c r="DL9" s="633"/>
      <c r="DM9" s="633"/>
      <c r="DN9" s="633"/>
      <c r="DO9" s="633"/>
      <c r="DP9" s="634"/>
      <c r="DQ9" s="638">
        <v>1162750</v>
      </c>
      <c r="DR9" s="633"/>
      <c r="DS9" s="633"/>
      <c r="DT9" s="633"/>
      <c r="DU9" s="633"/>
      <c r="DV9" s="633"/>
      <c r="DW9" s="633"/>
      <c r="DX9" s="633"/>
      <c r="DY9" s="633"/>
      <c r="DZ9" s="633"/>
      <c r="EA9" s="633"/>
      <c r="EB9" s="633"/>
      <c r="EC9" s="674"/>
    </row>
    <row r="10" spans="2:143" ht="11.25" customHeight="1" x14ac:dyDescent="0.2">
      <c r="B10" s="629" t="s">
        <v>244</v>
      </c>
      <c r="C10" s="630"/>
      <c r="D10" s="630"/>
      <c r="E10" s="630"/>
      <c r="F10" s="630"/>
      <c r="G10" s="630"/>
      <c r="H10" s="630"/>
      <c r="I10" s="630"/>
      <c r="J10" s="630"/>
      <c r="K10" s="630"/>
      <c r="L10" s="630"/>
      <c r="M10" s="630"/>
      <c r="N10" s="630"/>
      <c r="O10" s="630"/>
      <c r="P10" s="630"/>
      <c r="Q10" s="631"/>
      <c r="R10" s="632" t="s">
        <v>175</v>
      </c>
      <c r="S10" s="633"/>
      <c r="T10" s="633"/>
      <c r="U10" s="633"/>
      <c r="V10" s="633"/>
      <c r="W10" s="633"/>
      <c r="X10" s="633"/>
      <c r="Y10" s="634"/>
      <c r="Z10" s="663" t="s">
        <v>175</v>
      </c>
      <c r="AA10" s="663"/>
      <c r="AB10" s="663"/>
      <c r="AC10" s="663"/>
      <c r="AD10" s="664" t="s">
        <v>175</v>
      </c>
      <c r="AE10" s="664"/>
      <c r="AF10" s="664"/>
      <c r="AG10" s="664"/>
      <c r="AH10" s="664"/>
      <c r="AI10" s="664"/>
      <c r="AJ10" s="664"/>
      <c r="AK10" s="664"/>
      <c r="AL10" s="635" t="s">
        <v>175</v>
      </c>
      <c r="AM10" s="636"/>
      <c r="AN10" s="636"/>
      <c r="AO10" s="665"/>
      <c r="AP10" s="629" t="s">
        <v>245</v>
      </c>
      <c r="AQ10" s="630"/>
      <c r="AR10" s="630"/>
      <c r="AS10" s="630"/>
      <c r="AT10" s="630"/>
      <c r="AU10" s="630"/>
      <c r="AV10" s="630"/>
      <c r="AW10" s="630"/>
      <c r="AX10" s="630"/>
      <c r="AY10" s="630"/>
      <c r="AZ10" s="630"/>
      <c r="BA10" s="630"/>
      <c r="BB10" s="630"/>
      <c r="BC10" s="630"/>
      <c r="BD10" s="630"/>
      <c r="BE10" s="630"/>
      <c r="BF10" s="631"/>
      <c r="BG10" s="632">
        <v>103430</v>
      </c>
      <c r="BH10" s="633"/>
      <c r="BI10" s="633"/>
      <c r="BJ10" s="633"/>
      <c r="BK10" s="633"/>
      <c r="BL10" s="633"/>
      <c r="BM10" s="633"/>
      <c r="BN10" s="634"/>
      <c r="BO10" s="663">
        <v>2.2000000000000002</v>
      </c>
      <c r="BP10" s="663"/>
      <c r="BQ10" s="663"/>
      <c r="BR10" s="663"/>
      <c r="BS10" s="638" t="s">
        <v>175</v>
      </c>
      <c r="BT10" s="633"/>
      <c r="BU10" s="633"/>
      <c r="BV10" s="633"/>
      <c r="BW10" s="633"/>
      <c r="BX10" s="633"/>
      <c r="BY10" s="633"/>
      <c r="BZ10" s="633"/>
      <c r="CA10" s="633"/>
      <c r="CB10" s="674"/>
      <c r="CD10" s="629" t="s">
        <v>246</v>
      </c>
      <c r="CE10" s="630"/>
      <c r="CF10" s="630"/>
      <c r="CG10" s="630"/>
      <c r="CH10" s="630"/>
      <c r="CI10" s="630"/>
      <c r="CJ10" s="630"/>
      <c r="CK10" s="630"/>
      <c r="CL10" s="630"/>
      <c r="CM10" s="630"/>
      <c r="CN10" s="630"/>
      <c r="CO10" s="630"/>
      <c r="CP10" s="630"/>
      <c r="CQ10" s="631"/>
      <c r="CR10" s="632">
        <v>37024</v>
      </c>
      <c r="CS10" s="633"/>
      <c r="CT10" s="633"/>
      <c r="CU10" s="633"/>
      <c r="CV10" s="633"/>
      <c r="CW10" s="633"/>
      <c r="CX10" s="633"/>
      <c r="CY10" s="634"/>
      <c r="CZ10" s="663">
        <v>0.2</v>
      </c>
      <c r="DA10" s="663"/>
      <c r="DB10" s="663"/>
      <c r="DC10" s="663"/>
      <c r="DD10" s="638" t="s">
        <v>175</v>
      </c>
      <c r="DE10" s="633"/>
      <c r="DF10" s="633"/>
      <c r="DG10" s="633"/>
      <c r="DH10" s="633"/>
      <c r="DI10" s="633"/>
      <c r="DJ10" s="633"/>
      <c r="DK10" s="633"/>
      <c r="DL10" s="633"/>
      <c r="DM10" s="633"/>
      <c r="DN10" s="633"/>
      <c r="DO10" s="633"/>
      <c r="DP10" s="634"/>
      <c r="DQ10" s="638">
        <v>31190</v>
      </c>
      <c r="DR10" s="633"/>
      <c r="DS10" s="633"/>
      <c r="DT10" s="633"/>
      <c r="DU10" s="633"/>
      <c r="DV10" s="633"/>
      <c r="DW10" s="633"/>
      <c r="DX10" s="633"/>
      <c r="DY10" s="633"/>
      <c r="DZ10" s="633"/>
      <c r="EA10" s="633"/>
      <c r="EB10" s="633"/>
      <c r="EC10" s="674"/>
    </row>
    <row r="11" spans="2:143" ht="11.25" customHeight="1" x14ac:dyDescent="0.2">
      <c r="B11" s="629" t="s">
        <v>247</v>
      </c>
      <c r="C11" s="630"/>
      <c r="D11" s="630"/>
      <c r="E11" s="630"/>
      <c r="F11" s="630"/>
      <c r="G11" s="630"/>
      <c r="H11" s="630"/>
      <c r="I11" s="630"/>
      <c r="J11" s="630"/>
      <c r="K11" s="630"/>
      <c r="L11" s="630"/>
      <c r="M11" s="630"/>
      <c r="N11" s="630"/>
      <c r="O11" s="630"/>
      <c r="P11" s="630"/>
      <c r="Q11" s="631"/>
      <c r="R11" s="632">
        <v>691911</v>
      </c>
      <c r="S11" s="633"/>
      <c r="T11" s="633"/>
      <c r="U11" s="633"/>
      <c r="V11" s="633"/>
      <c r="W11" s="633"/>
      <c r="X11" s="633"/>
      <c r="Y11" s="634"/>
      <c r="Z11" s="635">
        <v>3.2</v>
      </c>
      <c r="AA11" s="636"/>
      <c r="AB11" s="636"/>
      <c r="AC11" s="637"/>
      <c r="AD11" s="638">
        <v>691911</v>
      </c>
      <c r="AE11" s="633"/>
      <c r="AF11" s="633"/>
      <c r="AG11" s="633"/>
      <c r="AH11" s="633"/>
      <c r="AI11" s="633"/>
      <c r="AJ11" s="633"/>
      <c r="AK11" s="634"/>
      <c r="AL11" s="635">
        <v>7.4</v>
      </c>
      <c r="AM11" s="636"/>
      <c r="AN11" s="636"/>
      <c r="AO11" s="665"/>
      <c r="AP11" s="629" t="s">
        <v>248</v>
      </c>
      <c r="AQ11" s="630"/>
      <c r="AR11" s="630"/>
      <c r="AS11" s="630"/>
      <c r="AT11" s="630"/>
      <c r="AU11" s="630"/>
      <c r="AV11" s="630"/>
      <c r="AW11" s="630"/>
      <c r="AX11" s="630"/>
      <c r="AY11" s="630"/>
      <c r="AZ11" s="630"/>
      <c r="BA11" s="630"/>
      <c r="BB11" s="630"/>
      <c r="BC11" s="630"/>
      <c r="BD11" s="630"/>
      <c r="BE11" s="630"/>
      <c r="BF11" s="631"/>
      <c r="BG11" s="632">
        <v>166964</v>
      </c>
      <c r="BH11" s="633"/>
      <c r="BI11" s="633"/>
      <c r="BJ11" s="633"/>
      <c r="BK11" s="633"/>
      <c r="BL11" s="633"/>
      <c r="BM11" s="633"/>
      <c r="BN11" s="634"/>
      <c r="BO11" s="663">
        <v>3.5</v>
      </c>
      <c r="BP11" s="663"/>
      <c r="BQ11" s="663"/>
      <c r="BR11" s="663"/>
      <c r="BS11" s="638">
        <v>38477</v>
      </c>
      <c r="BT11" s="633"/>
      <c r="BU11" s="633"/>
      <c r="BV11" s="633"/>
      <c r="BW11" s="633"/>
      <c r="BX11" s="633"/>
      <c r="BY11" s="633"/>
      <c r="BZ11" s="633"/>
      <c r="CA11" s="633"/>
      <c r="CB11" s="674"/>
      <c r="CD11" s="629" t="s">
        <v>249</v>
      </c>
      <c r="CE11" s="630"/>
      <c r="CF11" s="630"/>
      <c r="CG11" s="630"/>
      <c r="CH11" s="630"/>
      <c r="CI11" s="630"/>
      <c r="CJ11" s="630"/>
      <c r="CK11" s="630"/>
      <c r="CL11" s="630"/>
      <c r="CM11" s="630"/>
      <c r="CN11" s="630"/>
      <c r="CO11" s="630"/>
      <c r="CP11" s="630"/>
      <c r="CQ11" s="631"/>
      <c r="CR11" s="632">
        <v>981603</v>
      </c>
      <c r="CS11" s="633"/>
      <c r="CT11" s="633"/>
      <c r="CU11" s="633"/>
      <c r="CV11" s="633"/>
      <c r="CW11" s="633"/>
      <c r="CX11" s="633"/>
      <c r="CY11" s="634"/>
      <c r="CZ11" s="663">
        <v>4.7</v>
      </c>
      <c r="DA11" s="663"/>
      <c r="DB11" s="663"/>
      <c r="DC11" s="663"/>
      <c r="DD11" s="638">
        <v>284559</v>
      </c>
      <c r="DE11" s="633"/>
      <c r="DF11" s="633"/>
      <c r="DG11" s="633"/>
      <c r="DH11" s="633"/>
      <c r="DI11" s="633"/>
      <c r="DJ11" s="633"/>
      <c r="DK11" s="633"/>
      <c r="DL11" s="633"/>
      <c r="DM11" s="633"/>
      <c r="DN11" s="633"/>
      <c r="DO11" s="633"/>
      <c r="DP11" s="634"/>
      <c r="DQ11" s="638">
        <v>601820</v>
      </c>
      <c r="DR11" s="633"/>
      <c r="DS11" s="633"/>
      <c r="DT11" s="633"/>
      <c r="DU11" s="633"/>
      <c r="DV11" s="633"/>
      <c r="DW11" s="633"/>
      <c r="DX11" s="633"/>
      <c r="DY11" s="633"/>
      <c r="DZ11" s="633"/>
      <c r="EA11" s="633"/>
      <c r="EB11" s="633"/>
      <c r="EC11" s="674"/>
    </row>
    <row r="12" spans="2:143" ht="11.25" customHeight="1" x14ac:dyDescent="0.2">
      <c r="B12" s="629" t="s">
        <v>250</v>
      </c>
      <c r="C12" s="630"/>
      <c r="D12" s="630"/>
      <c r="E12" s="630"/>
      <c r="F12" s="630"/>
      <c r="G12" s="630"/>
      <c r="H12" s="630"/>
      <c r="I12" s="630"/>
      <c r="J12" s="630"/>
      <c r="K12" s="630"/>
      <c r="L12" s="630"/>
      <c r="M12" s="630"/>
      <c r="N12" s="630"/>
      <c r="O12" s="630"/>
      <c r="P12" s="630"/>
      <c r="Q12" s="631"/>
      <c r="R12" s="632">
        <v>14598</v>
      </c>
      <c r="S12" s="633"/>
      <c r="T12" s="633"/>
      <c r="U12" s="633"/>
      <c r="V12" s="633"/>
      <c r="W12" s="633"/>
      <c r="X12" s="633"/>
      <c r="Y12" s="634"/>
      <c r="Z12" s="663">
        <v>0.1</v>
      </c>
      <c r="AA12" s="663"/>
      <c r="AB12" s="663"/>
      <c r="AC12" s="663"/>
      <c r="AD12" s="664">
        <v>14598</v>
      </c>
      <c r="AE12" s="664"/>
      <c r="AF12" s="664"/>
      <c r="AG12" s="664"/>
      <c r="AH12" s="664"/>
      <c r="AI12" s="664"/>
      <c r="AJ12" s="664"/>
      <c r="AK12" s="664"/>
      <c r="AL12" s="635">
        <v>0.2</v>
      </c>
      <c r="AM12" s="636"/>
      <c r="AN12" s="636"/>
      <c r="AO12" s="665"/>
      <c r="AP12" s="629" t="s">
        <v>251</v>
      </c>
      <c r="AQ12" s="630"/>
      <c r="AR12" s="630"/>
      <c r="AS12" s="630"/>
      <c r="AT12" s="630"/>
      <c r="AU12" s="630"/>
      <c r="AV12" s="630"/>
      <c r="AW12" s="630"/>
      <c r="AX12" s="630"/>
      <c r="AY12" s="630"/>
      <c r="AZ12" s="630"/>
      <c r="BA12" s="630"/>
      <c r="BB12" s="630"/>
      <c r="BC12" s="630"/>
      <c r="BD12" s="630"/>
      <c r="BE12" s="630"/>
      <c r="BF12" s="631"/>
      <c r="BG12" s="632">
        <v>2464386</v>
      </c>
      <c r="BH12" s="633"/>
      <c r="BI12" s="633"/>
      <c r="BJ12" s="633"/>
      <c r="BK12" s="633"/>
      <c r="BL12" s="633"/>
      <c r="BM12" s="633"/>
      <c r="BN12" s="634"/>
      <c r="BO12" s="663">
        <v>52.3</v>
      </c>
      <c r="BP12" s="663"/>
      <c r="BQ12" s="663"/>
      <c r="BR12" s="663"/>
      <c r="BS12" s="638" t="s">
        <v>234</v>
      </c>
      <c r="BT12" s="633"/>
      <c r="BU12" s="633"/>
      <c r="BV12" s="633"/>
      <c r="BW12" s="633"/>
      <c r="BX12" s="633"/>
      <c r="BY12" s="633"/>
      <c r="BZ12" s="633"/>
      <c r="CA12" s="633"/>
      <c r="CB12" s="674"/>
      <c r="CD12" s="629" t="s">
        <v>252</v>
      </c>
      <c r="CE12" s="630"/>
      <c r="CF12" s="630"/>
      <c r="CG12" s="630"/>
      <c r="CH12" s="630"/>
      <c r="CI12" s="630"/>
      <c r="CJ12" s="630"/>
      <c r="CK12" s="630"/>
      <c r="CL12" s="630"/>
      <c r="CM12" s="630"/>
      <c r="CN12" s="630"/>
      <c r="CO12" s="630"/>
      <c r="CP12" s="630"/>
      <c r="CQ12" s="631"/>
      <c r="CR12" s="632">
        <v>1195745</v>
      </c>
      <c r="CS12" s="633"/>
      <c r="CT12" s="633"/>
      <c r="CU12" s="633"/>
      <c r="CV12" s="633"/>
      <c r="CW12" s="633"/>
      <c r="CX12" s="633"/>
      <c r="CY12" s="634"/>
      <c r="CZ12" s="663">
        <v>5.7</v>
      </c>
      <c r="DA12" s="663"/>
      <c r="DB12" s="663"/>
      <c r="DC12" s="663"/>
      <c r="DD12" s="638">
        <v>39428</v>
      </c>
      <c r="DE12" s="633"/>
      <c r="DF12" s="633"/>
      <c r="DG12" s="633"/>
      <c r="DH12" s="633"/>
      <c r="DI12" s="633"/>
      <c r="DJ12" s="633"/>
      <c r="DK12" s="633"/>
      <c r="DL12" s="633"/>
      <c r="DM12" s="633"/>
      <c r="DN12" s="633"/>
      <c r="DO12" s="633"/>
      <c r="DP12" s="634"/>
      <c r="DQ12" s="638">
        <v>448959</v>
      </c>
      <c r="DR12" s="633"/>
      <c r="DS12" s="633"/>
      <c r="DT12" s="633"/>
      <c r="DU12" s="633"/>
      <c r="DV12" s="633"/>
      <c r="DW12" s="633"/>
      <c r="DX12" s="633"/>
      <c r="DY12" s="633"/>
      <c r="DZ12" s="633"/>
      <c r="EA12" s="633"/>
      <c r="EB12" s="633"/>
      <c r="EC12" s="674"/>
    </row>
    <row r="13" spans="2:143" ht="11.25" customHeight="1" x14ac:dyDescent="0.2">
      <c r="B13" s="629" t="s">
        <v>253</v>
      </c>
      <c r="C13" s="630"/>
      <c r="D13" s="630"/>
      <c r="E13" s="630"/>
      <c r="F13" s="630"/>
      <c r="G13" s="630"/>
      <c r="H13" s="630"/>
      <c r="I13" s="630"/>
      <c r="J13" s="630"/>
      <c r="K13" s="630"/>
      <c r="L13" s="630"/>
      <c r="M13" s="630"/>
      <c r="N13" s="630"/>
      <c r="O13" s="630"/>
      <c r="P13" s="630"/>
      <c r="Q13" s="631"/>
      <c r="R13" s="632" t="s">
        <v>175</v>
      </c>
      <c r="S13" s="633"/>
      <c r="T13" s="633"/>
      <c r="U13" s="633"/>
      <c r="V13" s="633"/>
      <c r="W13" s="633"/>
      <c r="X13" s="633"/>
      <c r="Y13" s="634"/>
      <c r="Z13" s="663" t="s">
        <v>175</v>
      </c>
      <c r="AA13" s="663"/>
      <c r="AB13" s="663"/>
      <c r="AC13" s="663"/>
      <c r="AD13" s="664" t="s">
        <v>175</v>
      </c>
      <c r="AE13" s="664"/>
      <c r="AF13" s="664"/>
      <c r="AG13" s="664"/>
      <c r="AH13" s="664"/>
      <c r="AI13" s="664"/>
      <c r="AJ13" s="664"/>
      <c r="AK13" s="664"/>
      <c r="AL13" s="635" t="s">
        <v>175</v>
      </c>
      <c r="AM13" s="636"/>
      <c r="AN13" s="636"/>
      <c r="AO13" s="665"/>
      <c r="AP13" s="629" t="s">
        <v>254</v>
      </c>
      <c r="AQ13" s="630"/>
      <c r="AR13" s="630"/>
      <c r="AS13" s="630"/>
      <c r="AT13" s="630"/>
      <c r="AU13" s="630"/>
      <c r="AV13" s="630"/>
      <c r="AW13" s="630"/>
      <c r="AX13" s="630"/>
      <c r="AY13" s="630"/>
      <c r="AZ13" s="630"/>
      <c r="BA13" s="630"/>
      <c r="BB13" s="630"/>
      <c r="BC13" s="630"/>
      <c r="BD13" s="630"/>
      <c r="BE13" s="630"/>
      <c r="BF13" s="631"/>
      <c r="BG13" s="632">
        <v>2443938</v>
      </c>
      <c r="BH13" s="633"/>
      <c r="BI13" s="633"/>
      <c r="BJ13" s="633"/>
      <c r="BK13" s="633"/>
      <c r="BL13" s="633"/>
      <c r="BM13" s="633"/>
      <c r="BN13" s="634"/>
      <c r="BO13" s="663">
        <v>51.9</v>
      </c>
      <c r="BP13" s="663"/>
      <c r="BQ13" s="663"/>
      <c r="BR13" s="663"/>
      <c r="BS13" s="638" t="s">
        <v>175</v>
      </c>
      <c r="BT13" s="633"/>
      <c r="BU13" s="633"/>
      <c r="BV13" s="633"/>
      <c r="BW13" s="633"/>
      <c r="BX13" s="633"/>
      <c r="BY13" s="633"/>
      <c r="BZ13" s="633"/>
      <c r="CA13" s="633"/>
      <c r="CB13" s="674"/>
      <c r="CD13" s="629" t="s">
        <v>255</v>
      </c>
      <c r="CE13" s="630"/>
      <c r="CF13" s="630"/>
      <c r="CG13" s="630"/>
      <c r="CH13" s="630"/>
      <c r="CI13" s="630"/>
      <c r="CJ13" s="630"/>
      <c r="CK13" s="630"/>
      <c r="CL13" s="630"/>
      <c r="CM13" s="630"/>
      <c r="CN13" s="630"/>
      <c r="CO13" s="630"/>
      <c r="CP13" s="630"/>
      <c r="CQ13" s="631"/>
      <c r="CR13" s="632">
        <v>1668478</v>
      </c>
      <c r="CS13" s="633"/>
      <c r="CT13" s="633"/>
      <c r="CU13" s="633"/>
      <c r="CV13" s="633"/>
      <c r="CW13" s="633"/>
      <c r="CX13" s="633"/>
      <c r="CY13" s="634"/>
      <c r="CZ13" s="663">
        <v>8</v>
      </c>
      <c r="DA13" s="663"/>
      <c r="DB13" s="663"/>
      <c r="DC13" s="663"/>
      <c r="DD13" s="638">
        <v>530266</v>
      </c>
      <c r="DE13" s="633"/>
      <c r="DF13" s="633"/>
      <c r="DG13" s="633"/>
      <c r="DH13" s="633"/>
      <c r="DI13" s="633"/>
      <c r="DJ13" s="633"/>
      <c r="DK13" s="633"/>
      <c r="DL13" s="633"/>
      <c r="DM13" s="633"/>
      <c r="DN13" s="633"/>
      <c r="DO13" s="633"/>
      <c r="DP13" s="634"/>
      <c r="DQ13" s="638">
        <v>1108144</v>
      </c>
      <c r="DR13" s="633"/>
      <c r="DS13" s="633"/>
      <c r="DT13" s="633"/>
      <c r="DU13" s="633"/>
      <c r="DV13" s="633"/>
      <c r="DW13" s="633"/>
      <c r="DX13" s="633"/>
      <c r="DY13" s="633"/>
      <c r="DZ13" s="633"/>
      <c r="EA13" s="633"/>
      <c r="EB13" s="633"/>
      <c r="EC13" s="674"/>
    </row>
    <row r="14" spans="2:143" ht="11.25" customHeight="1" x14ac:dyDescent="0.2">
      <c r="B14" s="629" t="s">
        <v>256</v>
      </c>
      <c r="C14" s="630"/>
      <c r="D14" s="630"/>
      <c r="E14" s="630"/>
      <c r="F14" s="630"/>
      <c r="G14" s="630"/>
      <c r="H14" s="630"/>
      <c r="I14" s="630"/>
      <c r="J14" s="630"/>
      <c r="K14" s="630"/>
      <c r="L14" s="630"/>
      <c r="M14" s="630"/>
      <c r="N14" s="630"/>
      <c r="O14" s="630"/>
      <c r="P14" s="630"/>
      <c r="Q14" s="631"/>
      <c r="R14" s="632" t="s">
        <v>175</v>
      </c>
      <c r="S14" s="633"/>
      <c r="T14" s="633"/>
      <c r="U14" s="633"/>
      <c r="V14" s="633"/>
      <c r="W14" s="633"/>
      <c r="X14" s="633"/>
      <c r="Y14" s="634"/>
      <c r="Z14" s="663" t="s">
        <v>175</v>
      </c>
      <c r="AA14" s="663"/>
      <c r="AB14" s="663"/>
      <c r="AC14" s="663"/>
      <c r="AD14" s="664" t="s">
        <v>175</v>
      </c>
      <c r="AE14" s="664"/>
      <c r="AF14" s="664"/>
      <c r="AG14" s="664"/>
      <c r="AH14" s="664"/>
      <c r="AI14" s="664"/>
      <c r="AJ14" s="664"/>
      <c r="AK14" s="664"/>
      <c r="AL14" s="635" t="s">
        <v>175</v>
      </c>
      <c r="AM14" s="636"/>
      <c r="AN14" s="636"/>
      <c r="AO14" s="665"/>
      <c r="AP14" s="629" t="s">
        <v>257</v>
      </c>
      <c r="AQ14" s="630"/>
      <c r="AR14" s="630"/>
      <c r="AS14" s="630"/>
      <c r="AT14" s="630"/>
      <c r="AU14" s="630"/>
      <c r="AV14" s="630"/>
      <c r="AW14" s="630"/>
      <c r="AX14" s="630"/>
      <c r="AY14" s="630"/>
      <c r="AZ14" s="630"/>
      <c r="BA14" s="630"/>
      <c r="BB14" s="630"/>
      <c r="BC14" s="630"/>
      <c r="BD14" s="630"/>
      <c r="BE14" s="630"/>
      <c r="BF14" s="631"/>
      <c r="BG14" s="632">
        <v>106941</v>
      </c>
      <c r="BH14" s="633"/>
      <c r="BI14" s="633"/>
      <c r="BJ14" s="633"/>
      <c r="BK14" s="633"/>
      <c r="BL14" s="633"/>
      <c r="BM14" s="633"/>
      <c r="BN14" s="634"/>
      <c r="BO14" s="663">
        <v>2.2999999999999998</v>
      </c>
      <c r="BP14" s="663"/>
      <c r="BQ14" s="663"/>
      <c r="BR14" s="663"/>
      <c r="BS14" s="638" t="s">
        <v>175</v>
      </c>
      <c r="BT14" s="633"/>
      <c r="BU14" s="633"/>
      <c r="BV14" s="633"/>
      <c r="BW14" s="633"/>
      <c r="BX14" s="633"/>
      <c r="BY14" s="633"/>
      <c r="BZ14" s="633"/>
      <c r="CA14" s="633"/>
      <c r="CB14" s="674"/>
      <c r="CD14" s="629" t="s">
        <v>258</v>
      </c>
      <c r="CE14" s="630"/>
      <c r="CF14" s="630"/>
      <c r="CG14" s="630"/>
      <c r="CH14" s="630"/>
      <c r="CI14" s="630"/>
      <c r="CJ14" s="630"/>
      <c r="CK14" s="630"/>
      <c r="CL14" s="630"/>
      <c r="CM14" s="630"/>
      <c r="CN14" s="630"/>
      <c r="CO14" s="630"/>
      <c r="CP14" s="630"/>
      <c r="CQ14" s="631"/>
      <c r="CR14" s="632">
        <v>745599</v>
      </c>
      <c r="CS14" s="633"/>
      <c r="CT14" s="633"/>
      <c r="CU14" s="633"/>
      <c r="CV14" s="633"/>
      <c r="CW14" s="633"/>
      <c r="CX14" s="633"/>
      <c r="CY14" s="634"/>
      <c r="CZ14" s="663">
        <v>3.6</v>
      </c>
      <c r="DA14" s="663"/>
      <c r="DB14" s="663"/>
      <c r="DC14" s="663"/>
      <c r="DD14" s="638">
        <v>7548</v>
      </c>
      <c r="DE14" s="633"/>
      <c r="DF14" s="633"/>
      <c r="DG14" s="633"/>
      <c r="DH14" s="633"/>
      <c r="DI14" s="633"/>
      <c r="DJ14" s="633"/>
      <c r="DK14" s="633"/>
      <c r="DL14" s="633"/>
      <c r="DM14" s="633"/>
      <c r="DN14" s="633"/>
      <c r="DO14" s="633"/>
      <c r="DP14" s="634"/>
      <c r="DQ14" s="638">
        <v>735107</v>
      </c>
      <c r="DR14" s="633"/>
      <c r="DS14" s="633"/>
      <c r="DT14" s="633"/>
      <c r="DU14" s="633"/>
      <c r="DV14" s="633"/>
      <c r="DW14" s="633"/>
      <c r="DX14" s="633"/>
      <c r="DY14" s="633"/>
      <c r="DZ14" s="633"/>
      <c r="EA14" s="633"/>
      <c r="EB14" s="633"/>
      <c r="EC14" s="674"/>
    </row>
    <row r="15" spans="2:143" ht="11.25" customHeight="1" x14ac:dyDescent="0.2">
      <c r="B15" s="629" t="s">
        <v>259</v>
      </c>
      <c r="C15" s="630"/>
      <c r="D15" s="630"/>
      <c r="E15" s="630"/>
      <c r="F15" s="630"/>
      <c r="G15" s="630"/>
      <c r="H15" s="630"/>
      <c r="I15" s="630"/>
      <c r="J15" s="630"/>
      <c r="K15" s="630"/>
      <c r="L15" s="630"/>
      <c r="M15" s="630"/>
      <c r="N15" s="630"/>
      <c r="O15" s="630"/>
      <c r="P15" s="630"/>
      <c r="Q15" s="631"/>
      <c r="R15" s="632" t="s">
        <v>175</v>
      </c>
      <c r="S15" s="633"/>
      <c r="T15" s="633"/>
      <c r="U15" s="633"/>
      <c r="V15" s="633"/>
      <c r="W15" s="633"/>
      <c r="X15" s="633"/>
      <c r="Y15" s="634"/>
      <c r="Z15" s="663" t="s">
        <v>175</v>
      </c>
      <c r="AA15" s="663"/>
      <c r="AB15" s="663"/>
      <c r="AC15" s="663"/>
      <c r="AD15" s="664" t="s">
        <v>175</v>
      </c>
      <c r="AE15" s="664"/>
      <c r="AF15" s="664"/>
      <c r="AG15" s="664"/>
      <c r="AH15" s="664"/>
      <c r="AI15" s="664"/>
      <c r="AJ15" s="664"/>
      <c r="AK15" s="664"/>
      <c r="AL15" s="635" t="s">
        <v>175</v>
      </c>
      <c r="AM15" s="636"/>
      <c r="AN15" s="636"/>
      <c r="AO15" s="665"/>
      <c r="AP15" s="629" t="s">
        <v>260</v>
      </c>
      <c r="AQ15" s="630"/>
      <c r="AR15" s="630"/>
      <c r="AS15" s="630"/>
      <c r="AT15" s="630"/>
      <c r="AU15" s="630"/>
      <c r="AV15" s="630"/>
      <c r="AW15" s="630"/>
      <c r="AX15" s="630"/>
      <c r="AY15" s="630"/>
      <c r="AZ15" s="630"/>
      <c r="BA15" s="630"/>
      <c r="BB15" s="630"/>
      <c r="BC15" s="630"/>
      <c r="BD15" s="630"/>
      <c r="BE15" s="630"/>
      <c r="BF15" s="631"/>
      <c r="BG15" s="632">
        <v>205741</v>
      </c>
      <c r="BH15" s="633"/>
      <c r="BI15" s="633"/>
      <c r="BJ15" s="633"/>
      <c r="BK15" s="633"/>
      <c r="BL15" s="633"/>
      <c r="BM15" s="633"/>
      <c r="BN15" s="634"/>
      <c r="BO15" s="663">
        <v>4.4000000000000004</v>
      </c>
      <c r="BP15" s="663"/>
      <c r="BQ15" s="663"/>
      <c r="BR15" s="663"/>
      <c r="BS15" s="638" t="s">
        <v>175</v>
      </c>
      <c r="BT15" s="633"/>
      <c r="BU15" s="633"/>
      <c r="BV15" s="633"/>
      <c r="BW15" s="633"/>
      <c r="BX15" s="633"/>
      <c r="BY15" s="633"/>
      <c r="BZ15" s="633"/>
      <c r="CA15" s="633"/>
      <c r="CB15" s="674"/>
      <c r="CD15" s="629" t="s">
        <v>261</v>
      </c>
      <c r="CE15" s="630"/>
      <c r="CF15" s="630"/>
      <c r="CG15" s="630"/>
      <c r="CH15" s="630"/>
      <c r="CI15" s="630"/>
      <c r="CJ15" s="630"/>
      <c r="CK15" s="630"/>
      <c r="CL15" s="630"/>
      <c r="CM15" s="630"/>
      <c r="CN15" s="630"/>
      <c r="CO15" s="630"/>
      <c r="CP15" s="630"/>
      <c r="CQ15" s="631"/>
      <c r="CR15" s="632">
        <v>2041787</v>
      </c>
      <c r="CS15" s="633"/>
      <c r="CT15" s="633"/>
      <c r="CU15" s="633"/>
      <c r="CV15" s="633"/>
      <c r="CW15" s="633"/>
      <c r="CX15" s="633"/>
      <c r="CY15" s="634"/>
      <c r="CZ15" s="663">
        <v>9.6999999999999993</v>
      </c>
      <c r="DA15" s="663"/>
      <c r="DB15" s="663"/>
      <c r="DC15" s="663"/>
      <c r="DD15" s="638">
        <v>889366</v>
      </c>
      <c r="DE15" s="633"/>
      <c r="DF15" s="633"/>
      <c r="DG15" s="633"/>
      <c r="DH15" s="633"/>
      <c r="DI15" s="633"/>
      <c r="DJ15" s="633"/>
      <c r="DK15" s="633"/>
      <c r="DL15" s="633"/>
      <c r="DM15" s="633"/>
      <c r="DN15" s="633"/>
      <c r="DO15" s="633"/>
      <c r="DP15" s="634"/>
      <c r="DQ15" s="638">
        <v>1019241</v>
      </c>
      <c r="DR15" s="633"/>
      <c r="DS15" s="633"/>
      <c r="DT15" s="633"/>
      <c r="DU15" s="633"/>
      <c r="DV15" s="633"/>
      <c r="DW15" s="633"/>
      <c r="DX15" s="633"/>
      <c r="DY15" s="633"/>
      <c r="DZ15" s="633"/>
      <c r="EA15" s="633"/>
      <c r="EB15" s="633"/>
      <c r="EC15" s="674"/>
    </row>
    <row r="16" spans="2:143" ht="11.25" customHeight="1" x14ac:dyDescent="0.2">
      <c r="B16" s="629" t="s">
        <v>262</v>
      </c>
      <c r="C16" s="630"/>
      <c r="D16" s="630"/>
      <c r="E16" s="630"/>
      <c r="F16" s="630"/>
      <c r="G16" s="630"/>
      <c r="H16" s="630"/>
      <c r="I16" s="630"/>
      <c r="J16" s="630"/>
      <c r="K16" s="630"/>
      <c r="L16" s="630"/>
      <c r="M16" s="630"/>
      <c r="N16" s="630"/>
      <c r="O16" s="630"/>
      <c r="P16" s="630"/>
      <c r="Q16" s="631"/>
      <c r="R16" s="632">
        <v>12772</v>
      </c>
      <c r="S16" s="633"/>
      <c r="T16" s="633"/>
      <c r="U16" s="633"/>
      <c r="V16" s="633"/>
      <c r="W16" s="633"/>
      <c r="X16" s="633"/>
      <c r="Y16" s="634"/>
      <c r="Z16" s="663">
        <v>0.1</v>
      </c>
      <c r="AA16" s="663"/>
      <c r="AB16" s="663"/>
      <c r="AC16" s="663"/>
      <c r="AD16" s="664">
        <v>12772</v>
      </c>
      <c r="AE16" s="664"/>
      <c r="AF16" s="664"/>
      <c r="AG16" s="664"/>
      <c r="AH16" s="664"/>
      <c r="AI16" s="664"/>
      <c r="AJ16" s="664"/>
      <c r="AK16" s="664"/>
      <c r="AL16" s="635">
        <v>0.1</v>
      </c>
      <c r="AM16" s="636"/>
      <c r="AN16" s="636"/>
      <c r="AO16" s="665"/>
      <c r="AP16" s="629" t="s">
        <v>263</v>
      </c>
      <c r="AQ16" s="630"/>
      <c r="AR16" s="630"/>
      <c r="AS16" s="630"/>
      <c r="AT16" s="630"/>
      <c r="AU16" s="630"/>
      <c r="AV16" s="630"/>
      <c r="AW16" s="630"/>
      <c r="AX16" s="630"/>
      <c r="AY16" s="630"/>
      <c r="AZ16" s="630"/>
      <c r="BA16" s="630"/>
      <c r="BB16" s="630"/>
      <c r="BC16" s="630"/>
      <c r="BD16" s="630"/>
      <c r="BE16" s="630"/>
      <c r="BF16" s="631"/>
      <c r="BG16" s="632" t="s">
        <v>175</v>
      </c>
      <c r="BH16" s="633"/>
      <c r="BI16" s="633"/>
      <c r="BJ16" s="633"/>
      <c r="BK16" s="633"/>
      <c r="BL16" s="633"/>
      <c r="BM16" s="633"/>
      <c r="BN16" s="634"/>
      <c r="BO16" s="663" t="s">
        <v>175</v>
      </c>
      <c r="BP16" s="663"/>
      <c r="BQ16" s="663"/>
      <c r="BR16" s="663"/>
      <c r="BS16" s="638" t="s">
        <v>175</v>
      </c>
      <c r="BT16" s="633"/>
      <c r="BU16" s="633"/>
      <c r="BV16" s="633"/>
      <c r="BW16" s="633"/>
      <c r="BX16" s="633"/>
      <c r="BY16" s="633"/>
      <c r="BZ16" s="633"/>
      <c r="CA16" s="633"/>
      <c r="CB16" s="674"/>
      <c r="CD16" s="629" t="s">
        <v>264</v>
      </c>
      <c r="CE16" s="630"/>
      <c r="CF16" s="630"/>
      <c r="CG16" s="630"/>
      <c r="CH16" s="630"/>
      <c r="CI16" s="630"/>
      <c r="CJ16" s="630"/>
      <c r="CK16" s="630"/>
      <c r="CL16" s="630"/>
      <c r="CM16" s="630"/>
      <c r="CN16" s="630"/>
      <c r="CO16" s="630"/>
      <c r="CP16" s="630"/>
      <c r="CQ16" s="631"/>
      <c r="CR16" s="632">
        <v>352697</v>
      </c>
      <c r="CS16" s="633"/>
      <c r="CT16" s="633"/>
      <c r="CU16" s="633"/>
      <c r="CV16" s="633"/>
      <c r="CW16" s="633"/>
      <c r="CX16" s="633"/>
      <c r="CY16" s="634"/>
      <c r="CZ16" s="663">
        <v>1.7</v>
      </c>
      <c r="DA16" s="663"/>
      <c r="DB16" s="663"/>
      <c r="DC16" s="663"/>
      <c r="DD16" s="638" t="s">
        <v>175</v>
      </c>
      <c r="DE16" s="633"/>
      <c r="DF16" s="633"/>
      <c r="DG16" s="633"/>
      <c r="DH16" s="633"/>
      <c r="DI16" s="633"/>
      <c r="DJ16" s="633"/>
      <c r="DK16" s="633"/>
      <c r="DL16" s="633"/>
      <c r="DM16" s="633"/>
      <c r="DN16" s="633"/>
      <c r="DO16" s="633"/>
      <c r="DP16" s="634"/>
      <c r="DQ16" s="638">
        <v>87896</v>
      </c>
      <c r="DR16" s="633"/>
      <c r="DS16" s="633"/>
      <c r="DT16" s="633"/>
      <c r="DU16" s="633"/>
      <c r="DV16" s="633"/>
      <c r="DW16" s="633"/>
      <c r="DX16" s="633"/>
      <c r="DY16" s="633"/>
      <c r="DZ16" s="633"/>
      <c r="EA16" s="633"/>
      <c r="EB16" s="633"/>
      <c r="EC16" s="674"/>
    </row>
    <row r="17" spans="2:133" ht="11.25" customHeight="1" x14ac:dyDescent="0.2">
      <c r="B17" s="629" t="s">
        <v>265</v>
      </c>
      <c r="C17" s="630"/>
      <c r="D17" s="630"/>
      <c r="E17" s="630"/>
      <c r="F17" s="630"/>
      <c r="G17" s="630"/>
      <c r="H17" s="630"/>
      <c r="I17" s="630"/>
      <c r="J17" s="630"/>
      <c r="K17" s="630"/>
      <c r="L17" s="630"/>
      <c r="M17" s="630"/>
      <c r="N17" s="630"/>
      <c r="O17" s="630"/>
      <c r="P17" s="630"/>
      <c r="Q17" s="631"/>
      <c r="R17" s="632">
        <v>20189</v>
      </c>
      <c r="S17" s="633"/>
      <c r="T17" s="633"/>
      <c r="U17" s="633"/>
      <c r="V17" s="633"/>
      <c r="W17" s="633"/>
      <c r="X17" s="633"/>
      <c r="Y17" s="634"/>
      <c r="Z17" s="663">
        <v>0.1</v>
      </c>
      <c r="AA17" s="663"/>
      <c r="AB17" s="663"/>
      <c r="AC17" s="663"/>
      <c r="AD17" s="664">
        <v>20189</v>
      </c>
      <c r="AE17" s="664"/>
      <c r="AF17" s="664"/>
      <c r="AG17" s="664"/>
      <c r="AH17" s="664"/>
      <c r="AI17" s="664"/>
      <c r="AJ17" s="664"/>
      <c r="AK17" s="664"/>
      <c r="AL17" s="635">
        <v>0.2</v>
      </c>
      <c r="AM17" s="636"/>
      <c r="AN17" s="636"/>
      <c r="AO17" s="665"/>
      <c r="AP17" s="629" t="s">
        <v>266</v>
      </c>
      <c r="AQ17" s="630"/>
      <c r="AR17" s="630"/>
      <c r="AS17" s="630"/>
      <c r="AT17" s="630"/>
      <c r="AU17" s="630"/>
      <c r="AV17" s="630"/>
      <c r="AW17" s="630"/>
      <c r="AX17" s="630"/>
      <c r="AY17" s="630"/>
      <c r="AZ17" s="630"/>
      <c r="BA17" s="630"/>
      <c r="BB17" s="630"/>
      <c r="BC17" s="630"/>
      <c r="BD17" s="630"/>
      <c r="BE17" s="630"/>
      <c r="BF17" s="631"/>
      <c r="BG17" s="632" t="s">
        <v>175</v>
      </c>
      <c r="BH17" s="633"/>
      <c r="BI17" s="633"/>
      <c r="BJ17" s="633"/>
      <c r="BK17" s="633"/>
      <c r="BL17" s="633"/>
      <c r="BM17" s="633"/>
      <c r="BN17" s="634"/>
      <c r="BO17" s="663" t="s">
        <v>175</v>
      </c>
      <c r="BP17" s="663"/>
      <c r="BQ17" s="663"/>
      <c r="BR17" s="663"/>
      <c r="BS17" s="638" t="s">
        <v>175</v>
      </c>
      <c r="BT17" s="633"/>
      <c r="BU17" s="633"/>
      <c r="BV17" s="633"/>
      <c r="BW17" s="633"/>
      <c r="BX17" s="633"/>
      <c r="BY17" s="633"/>
      <c r="BZ17" s="633"/>
      <c r="CA17" s="633"/>
      <c r="CB17" s="674"/>
      <c r="CD17" s="629" t="s">
        <v>267</v>
      </c>
      <c r="CE17" s="630"/>
      <c r="CF17" s="630"/>
      <c r="CG17" s="630"/>
      <c r="CH17" s="630"/>
      <c r="CI17" s="630"/>
      <c r="CJ17" s="630"/>
      <c r="CK17" s="630"/>
      <c r="CL17" s="630"/>
      <c r="CM17" s="630"/>
      <c r="CN17" s="630"/>
      <c r="CO17" s="630"/>
      <c r="CP17" s="630"/>
      <c r="CQ17" s="631"/>
      <c r="CR17" s="632">
        <v>1867052</v>
      </c>
      <c r="CS17" s="633"/>
      <c r="CT17" s="633"/>
      <c r="CU17" s="633"/>
      <c r="CV17" s="633"/>
      <c r="CW17" s="633"/>
      <c r="CX17" s="633"/>
      <c r="CY17" s="634"/>
      <c r="CZ17" s="663">
        <v>8.9</v>
      </c>
      <c r="DA17" s="663"/>
      <c r="DB17" s="663"/>
      <c r="DC17" s="663"/>
      <c r="DD17" s="638" t="s">
        <v>175</v>
      </c>
      <c r="DE17" s="633"/>
      <c r="DF17" s="633"/>
      <c r="DG17" s="633"/>
      <c r="DH17" s="633"/>
      <c r="DI17" s="633"/>
      <c r="DJ17" s="633"/>
      <c r="DK17" s="633"/>
      <c r="DL17" s="633"/>
      <c r="DM17" s="633"/>
      <c r="DN17" s="633"/>
      <c r="DO17" s="633"/>
      <c r="DP17" s="634"/>
      <c r="DQ17" s="638">
        <v>1788047</v>
      </c>
      <c r="DR17" s="633"/>
      <c r="DS17" s="633"/>
      <c r="DT17" s="633"/>
      <c r="DU17" s="633"/>
      <c r="DV17" s="633"/>
      <c r="DW17" s="633"/>
      <c r="DX17" s="633"/>
      <c r="DY17" s="633"/>
      <c r="DZ17" s="633"/>
      <c r="EA17" s="633"/>
      <c r="EB17" s="633"/>
      <c r="EC17" s="674"/>
    </row>
    <row r="18" spans="2:133" ht="11.25" customHeight="1" x14ac:dyDescent="0.2">
      <c r="B18" s="629" t="s">
        <v>268</v>
      </c>
      <c r="C18" s="630"/>
      <c r="D18" s="630"/>
      <c r="E18" s="630"/>
      <c r="F18" s="630"/>
      <c r="G18" s="630"/>
      <c r="H18" s="630"/>
      <c r="I18" s="630"/>
      <c r="J18" s="630"/>
      <c r="K18" s="630"/>
      <c r="L18" s="630"/>
      <c r="M18" s="630"/>
      <c r="N18" s="630"/>
      <c r="O18" s="630"/>
      <c r="P18" s="630"/>
      <c r="Q18" s="631"/>
      <c r="R18" s="632">
        <v>28836</v>
      </c>
      <c r="S18" s="633"/>
      <c r="T18" s="633"/>
      <c r="U18" s="633"/>
      <c r="V18" s="633"/>
      <c r="W18" s="633"/>
      <c r="X18" s="633"/>
      <c r="Y18" s="634"/>
      <c r="Z18" s="663">
        <v>0.1</v>
      </c>
      <c r="AA18" s="663"/>
      <c r="AB18" s="663"/>
      <c r="AC18" s="663"/>
      <c r="AD18" s="664">
        <v>28836</v>
      </c>
      <c r="AE18" s="664"/>
      <c r="AF18" s="664"/>
      <c r="AG18" s="664"/>
      <c r="AH18" s="664"/>
      <c r="AI18" s="664"/>
      <c r="AJ18" s="664"/>
      <c r="AK18" s="664"/>
      <c r="AL18" s="635">
        <v>0.3</v>
      </c>
      <c r="AM18" s="636"/>
      <c r="AN18" s="636"/>
      <c r="AO18" s="665"/>
      <c r="AP18" s="629" t="s">
        <v>269</v>
      </c>
      <c r="AQ18" s="630"/>
      <c r="AR18" s="630"/>
      <c r="AS18" s="630"/>
      <c r="AT18" s="630"/>
      <c r="AU18" s="630"/>
      <c r="AV18" s="630"/>
      <c r="AW18" s="630"/>
      <c r="AX18" s="630"/>
      <c r="AY18" s="630"/>
      <c r="AZ18" s="630"/>
      <c r="BA18" s="630"/>
      <c r="BB18" s="630"/>
      <c r="BC18" s="630"/>
      <c r="BD18" s="630"/>
      <c r="BE18" s="630"/>
      <c r="BF18" s="631"/>
      <c r="BG18" s="632" t="s">
        <v>175</v>
      </c>
      <c r="BH18" s="633"/>
      <c r="BI18" s="633"/>
      <c r="BJ18" s="633"/>
      <c r="BK18" s="633"/>
      <c r="BL18" s="633"/>
      <c r="BM18" s="633"/>
      <c r="BN18" s="634"/>
      <c r="BO18" s="663" t="s">
        <v>175</v>
      </c>
      <c r="BP18" s="663"/>
      <c r="BQ18" s="663"/>
      <c r="BR18" s="663"/>
      <c r="BS18" s="638" t="s">
        <v>175</v>
      </c>
      <c r="BT18" s="633"/>
      <c r="BU18" s="633"/>
      <c r="BV18" s="633"/>
      <c r="BW18" s="633"/>
      <c r="BX18" s="633"/>
      <c r="BY18" s="633"/>
      <c r="BZ18" s="633"/>
      <c r="CA18" s="633"/>
      <c r="CB18" s="674"/>
      <c r="CD18" s="629" t="s">
        <v>270</v>
      </c>
      <c r="CE18" s="630"/>
      <c r="CF18" s="630"/>
      <c r="CG18" s="630"/>
      <c r="CH18" s="630"/>
      <c r="CI18" s="630"/>
      <c r="CJ18" s="630"/>
      <c r="CK18" s="630"/>
      <c r="CL18" s="630"/>
      <c r="CM18" s="630"/>
      <c r="CN18" s="630"/>
      <c r="CO18" s="630"/>
      <c r="CP18" s="630"/>
      <c r="CQ18" s="631"/>
      <c r="CR18" s="632" t="s">
        <v>175</v>
      </c>
      <c r="CS18" s="633"/>
      <c r="CT18" s="633"/>
      <c r="CU18" s="633"/>
      <c r="CV18" s="633"/>
      <c r="CW18" s="633"/>
      <c r="CX18" s="633"/>
      <c r="CY18" s="634"/>
      <c r="CZ18" s="663" t="s">
        <v>175</v>
      </c>
      <c r="DA18" s="663"/>
      <c r="DB18" s="663"/>
      <c r="DC18" s="663"/>
      <c r="DD18" s="638" t="s">
        <v>175</v>
      </c>
      <c r="DE18" s="633"/>
      <c r="DF18" s="633"/>
      <c r="DG18" s="633"/>
      <c r="DH18" s="633"/>
      <c r="DI18" s="633"/>
      <c r="DJ18" s="633"/>
      <c r="DK18" s="633"/>
      <c r="DL18" s="633"/>
      <c r="DM18" s="633"/>
      <c r="DN18" s="633"/>
      <c r="DO18" s="633"/>
      <c r="DP18" s="634"/>
      <c r="DQ18" s="638" t="s">
        <v>175</v>
      </c>
      <c r="DR18" s="633"/>
      <c r="DS18" s="633"/>
      <c r="DT18" s="633"/>
      <c r="DU18" s="633"/>
      <c r="DV18" s="633"/>
      <c r="DW18" s="633"/>
      <c r="DX18" s="633"/>
      <c r="DY18" s="633"/>
      <c r="DZ18" s="633"/>
      <c r="EA18" s="633"/>
      <c r="EB18" s="633"/>
      <c r="EC18" s="674"/>
    </row>
    <row r="19" spans="2:133" ht="11.25" customHeight="1" x14ac:dyDescent="0.2">
      <c r="B19" s="629" t="s">
        <v>271</v>
      </c>
      <c r="C19" s="630"/>
      <c r="D19" s="630"/>
      <c r="E19" s="630"/>
      <c r="F19" s="630"/>
      <c r="G19" s="630"/>
      <c r="H19" s="630"/>
      <c r="I19" s="630"/>
      <c r="J19" s="630"/>
      <c r="K19" s="630"/>
      <c r="L19" s="630"/>
      <c r="M19" s="630"/>
      <c r="N19" s="630"/>
      <c r="O19" s="630"/>
      <c r="P19" s="630"/>
      <c r="Q19" s="631"/>
      <c r="R19" s="632">
        <v>20574</v>
      </c>
      <c r="S19" s="633"/>
      <c r="T19" s="633"/>
      <c r="U19" s="633"/>
      <c r="V19" s="633"/>
      <c r="W19" s="633"/>
      <c r="X19" s="633"/>
      <c r="Y19" s="634"/>
      <c r="Z19" s="663">
        <v>0.1</v>
      </c>
      <c r="AA19" s="663"/>
      <c r="AB19" s="663"/>
      <c r="AC19" s="663"/>
      <c r="AD19" s="664">
        <v>20574</v>
      </c>
      <c r="AE19" s="664"/>
      <c r="AF19" s="664"/>
      <c r="AG19" s="664"/>
      <c r="AH19" s="664"/>
      <c r="AI19" s="664"/>
      <c r="AJ19" s="664"/>
      <c r="AK19" s="664"/>
      <c r="AL19" s="635">
        <v>0.2</v>
      </c>
      <c r="AM19" s="636"/>
      <c r="AN19" s="636"/>
      <c r="AO19" s="665"/>
      <c r="AP19" s="629" t="s">
        <v>272</v>
      </c>
      <c r="AQ19" s="630"/>
      <c r="AR19" s="630"/>
      <c r="AS19" s="630"/>
      <c r="AT19" s="630"/>
      <c r="AU19" s="630"/>
      <c r="AV19" s="630"/>
      <c r="AW19" s="630"/>
      <c r="AX19" s="630"/>
      <c r="AY19" s="630"/>
      <c r="AZ19" s="630"/>
      <c r="BA19" s="630"/>
      <c r="BB19" s="630"/>
      <c r="BC19" s="630"/>
      <c r="BD19" s="630"/>
      <c r="BE19" s="630"/>
      <c r="BF19" s="631"/>
      <c r="BG19" s="632">
        <v>256616</v>
      </c>
      <c r="BH19" s="633"/>
      <c r="BI19" s="633"/>
      <c r="BJ19" s="633"/>
      <c r="BK19" s="633"/>
      <c r="BL19" s="633"/>
      <c r="BM19" s="633"/>
      <c r="BN19" s="634"/>
      <c r="BO19" s="663">
        <v>5.4</v>
      </c>
      <c r="BP19" s="663"/>
      <c r="BQ19" s="663"/>
      <c r="BR19" s="663"/>
      <c r="BS19" s="638" t="s">
        <v>175</v>
      </c>
      <c r="BT19" s="633"/>
      <c r="BU19" s="633"/>
      <c r="BV19" s="633"/>
      <c r="BW19" s="633"/>
      <c r="BX19" s="633"/>
      <c r="BY19" s="633"/>
      <c r="BZ19" s="633"/>
      <c r="CA19" s="633"/>
      <c r="CB19" s="674"/>
      <c r="CD19" s="629" t="s">
        <v>273</v>
      </c>
      <c r="CE19" s="630"/>
      <c r="CF19" s="630"/>
      <c r="CG19" s="630"/>
      <c r="CH19" s="630"/>
      <c r="CI19" s="630"/>
      <c r="CJ19" s="630"/>
      <c r="CK19" s="630"/>
      <c r="CL19" s="630"/>
      <c r="CM19" s="630"/>
      <c r="CN19" s="630"/>
      <c r="CO19" s="630"/>
      <c r="CP19" s="630"/>
      <c r="CQ19" s="631"/>
      <c r="CR19" s="632" t="s">
        <v>175</v>
      </c>
      <c r="CS19" s="633"/>
      <c r="CT19" s="633"/>
      <c r="CU19" s="633"/>
      <c r="CV19" s="633"/>
      <c r="CW19" s="633"/>
      <c r="CX19" s="633"/>
      <c r="CY19" s="634"/>
      <c r="CZ19" s="663" t="s">
        <v>175</v>
      </c>
      <c r="DA19" s="663"/>
      <c r="DB19" s="663"/>
      <c r="DC19" s="663"/>
      <c r="DD19" s="638" t="s">
        <v>175</v>
      </c>
      <c r="DE19" s="633"/>
      <c r="DF19" s="633"/>
      <c r="DG19" s="633"/>
      <c r="DH19" s="633"/>
      <c r="DI19" s="633"/>
      <c r="DJ19" s="633"/>
      <c r="DK19" s="633"/>
      <c r="DL19" s="633"/>
      <c r="DM19" s="633"/>
      <c r="DN19" s="633"/>
      <c r="DO19" s="633"/>
      <c r="DP19" s="634"/>
      <c r="DQ19" s="638" t="s">
        <v>175</v>
      </c>
      <c r="DR19" s="633"/>
      <c r="DS19" s="633"/>
      <c r="DT19" s="633"/>
      <c r="DU19" s="633"/>
      <c r="DV19" s="633"/>
      <c r="DW19" s="633"/>
      <c r="DX19" s="633"/>
      <c r="DY19" s="633"/>
      <c r="DZ19" s="633"/>
      <c r="EA19" s="633"/>
      <c r="EB19" s="633"/>
      <c r="EC19" s="674"/>
    </row>
    <row r="20" spans="2:133" ht="11.25" customHeight="1" x14ac:dyDescent="0.2">
      <c r="B20" s="629" t="s">
        <v>274</v>
      </c>
      <c r="C20" s="630"/>
      <c r="D20" s="630"/>
      <c r="E20" s="630"/>
      <c r="F20" s="630"/>
      <c r="G20" s="630"/>
      <c r="H20" s="630"/>
      <c r="I20" s="630"/>
      <c r="J20" s="630"/>
      <c r="K20" s="630"/>
      <c r="L20" s="630"/>
      <c r="M20" s="630"/>
      <c r="N20" s="630"/>
      <c r="O20" s="630"/>
      <c r="P20" s="630"/>
      <c r="Q20" s="631"/>
      <c r="R20" s="632">
        <v>5941</v>
      </c>
      <c r="S20" s="633"/>
      <c r="T20" s="633"/>
      <c r="U20" s="633"/>
      <c r="V20" s="633"/>
      <c r="W20" s="633"/>
      <c r="X20" s="633"/>
      <c r="Y20" s="634"/>
      <c r="Z20" s="663">
        <v>0</v>
      </c>
      <c r="AA20" s="663"/>
      <c r="AB20" s="663"/>
      <c r="AC20" s="663"/>
      <c r="AD20" s="664">
        <v>5941</v>
      </c>
      <c r="AE20" s="664"/>
      <c r="AF20" s="664"/>
      <c r="AG20" s="664"/>
      <c r="AH20" s="664"/>
      <c r="AI20" s="664"/>
      <c r="AJ20" s="664"/>
      <c r="AK20" s="664"/>
      <c r="AL20" s="635">
        <v>0.1</v>
      </c>
      <c r="AM20" s="636"/>
      <c r="AN20" s="636"/>
      <c r="AO20" s="665"/>
      <c r="AP20" s="629" t="s">
        <v>275</v>
      </c>
      <c r="AQ20" s="630"/>
      <c r="AR20" s="630"/>
      <c r="AS20" s="630"/>
      <c r="AT20" s="630"/>
      <c r="AU20" s="630"/>
      <c r="AV20" s="630"/>
      <c r="AW20" s="630"/>
      <c r="AX20" s="630"/>
      <c r="AY20" s="630"/>
      <c r="AZ20" s="630"/>
      <c r="BA20" s="630"/>
      <c r="BB20" s="630"/>
      <c r="BC20" s="630"/>
      <c r="BD20" s="630"/>
      <c r="BE20" s="630"/>
      <c r="BF20" s="631"/>
      <c r="BG20" s="632">
        <v>256616</v>
      </c>
      <c r="BH20" s="633"/>
      <c r="BI20" s="633"/>
      <c r="BJ20" s="633"/>
      <c r="BK20" s="633"/>
      <c r="BL20" s="633"/>
      <c r="BM20" s="633"/>
      <c r="BN20" s="634"/>
      <c r="BO20" s="663">
        <v>5.4</v>
      </c>
      <c r="BP20" s="663"/>
      <c r="BQ20" s="663"/>
      <c r="BR20" s="663"/>
      <c r="BS20" s="638" t="s">
        <v>175</v>
      </c>
      <c r="BT20" s="633"/>
      <c r="BU20" s="633"/>
      <c r="BV20" s="633"/>
      <c r="BW20" s="633"/>
      <c r="BX20" s="633"/>
      <c r="BY20" s="633"/>
      <c r="BZ20" s="633"/>
      <c r="CA20" s="633"/>
      <c r="CB20" s="674"/>
      <c r="CD20" s="629" t="s">
        <v>276</v>
      </c>
      <c r="CE20" s="630"/>
      <c r="CF20" s="630"/>
      <c r="CG20" s="630"/>
      <c r="CH20" s="630"/>
      <c r="CI20" s="630"/>
      <c r="CJ20" s="630"/>
      <c r="CK20" s="630"/>
      <c r="CL20" s="630"/>
      <c r="CM20" s="630"/>
      <c r="CN20" s="630"/>
      <c r="CO20" s="630"/>
      <c r="CP20" s="630"/>
      <c r="CQ20" s="631"/>
      <c r="CR20" s="632">
        <v>20984698</v>
      </c>
      <c r="CS20" s="633"/>
      <c r="CT20" s="633"/>
      <c r="CU20" s="633"/>
      <c r="CV20" s="633"/>
      <c r="CW20" s="633"/>
      <c r="CX20" s="633"/>
      <c r="CY20" s="634"/>
      <c r="CZ20" s="663">
        <v>100</v>
      </c>
      <c r="DA20" s="663"/>
      <c r="DB20" s="663"/>
      <c r="DC20" s="663"/>
      <c r="DD20" s="638">
        <v>1986143</v>
      </c>
      <c r="DE20" s="633"/>
      <c r="DF20" s="633"/>
      <c r="DG20" s="633"/>
      <c r="DH20" s="633"/>
      <c r="DI20" s="633"/>
      <c r="DJ20" s="633"/>
      <c r="DK20" s="633"/>
      <c r="DL20" s="633"/>
      <c r="DM20" s="633"/>
      <c r="DN20" s="633"/>
      <c r="DO20" s="633"/>
      <c r="DP20" s="634"/>
      <c r="DQ20" s="638">
        <v>11507535</v>
      </c>
      <c r="DR20" s="633"/>
      <c r="DS20" s="633"/>
      <c r="DT20" s="633"/>
      <c r="DU20" s="633"/>
      <c r="DV20" s="633"/>
      <c r="DW20" s="633"/>
      <c r="DX20" s="633"/>
      <c r="DY20" s="633"/>
      <c r="DZ20" s="633"/>
      <c r="EA20" s="633"/>
      <c r="EB20" s="633"/>
      <c r="EC20" s="674"/>
    </row>
    <row r="21" spans="2:133" ht="11.25" customHeight="1" x14ac:dyDescent="0.2">
      <c r="B21" s="629" t="s">
        <v>277</v>
      </c>
      <c r="C21" s="630"/>
      <c r="D21" s="630"/>
      <c r="E21" s="630"/>
      <c r="F21" s="630"/>
      <c r="G21" s="630"/>
      <c r="H21" s="630"/>
      <c r="I21" s="630"/>
      <c r="J21" s="630"/>
      <c r="K21" s="630"/>
      <c r="L21" s="630"/>
      <c r="M21" s="630"/>
      <c r="N21" s="630"/>
      <c r="O21" s="630"/>
      <c r="P21" s="630"/>
      <c r="Q21" s="631"/>
      <c r="R21" s="632">
        <v>2321</v>
      </c>
      <c r="S21" s="633"/>
      <c r="T21" s="633"/>
      <c r="U21" s="633"/>
      <c r="V21" s="633"/>
      <c r="W21" s="633"/>
      <c r="X21" s="633"/>
      <c r="Y21" s="634"/>
      <c r="Z21" s="663">
        <v>0</v>
      </c>
      <c r="AA21" s="663"/>
      <c r="AB21" s="663"/>
      <c r="AC21" s="663"/>
      <c r="AD21" s="664">
        <v>2321</v>
      </c>
      <c r="AE21" s="664"/>
      <c r="AF21" s="664"/>
      <c r="AG21" s="664"/>
      <c r="AH21" s="664"/>
      <c r="AI21" s="664"/>
      <c r="AJ21" s="664"/>
      <c r="AK21" s="664"/>
      <c r="AL21" s="635">
        <v>0</v>
      </c>
      <c r="AM21" s="636"/>
      <c r="AN21" s="636"/>
      <c r="AO21" s="665"/>
      <c r="AP21" s="629" t="s">
        <v>278</v>
      </c>
      <c r="AQ21" s="707"/>
      <c r="AR21" s="707"/>
      <c r="AS21" s="707"/>
      <c r="AT21" s="707"/>
      <c r="AU21" s="707"/>
      <c r="AV21" s="707"/>
      <c r="AW21" s="707"/>
      <c r="AX21" s="707"/>
      <c r="AY21" s="707"/>
      <c r="AZ21" s="707"/>
      <c r="BA21" s="707"/>
      <c r="BB21" s="707"/>
      <c r="BC21" s="707"/>
      <c r="BD21" s="707"/>
      <c r="BE21" s="707"/>
      <c r="BF21" s="708"/>
      <c r="BG21" s="632" t="s">
        <v>175</v>
      </c>
      <c r="BH21" s="633"/>
      <c r="BI21" s="633"/>
      <c r="BJ21" s="633"/>
      <c r="BK21" s="633"/>
      <c r="BL21" s="633"/>
      <c r="BM21" s="633"/>
      <c r="BN21" s="634"/>
      <c r="BO21" s="663" t="s">
        <v>175</v>
      </c>
      <c r="BP21" s="663"/>
      <c r="BQ21" s="663"/>
      <c r="BR21" s="663"/>
      <c r="BS21" s="638" t="s">
        <v>175</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29" t="s">
        <v>279</v>
      </c>
      <c r="C22" s="630"/>
      <c r="D22" s="630"/>
      <c r="E22" s="630"/>
      <c r="F22" s="630"/>
      <c r="G22" s="630"/>
      <c r="H22" s="630"/>
      <c r="I22" s="630"/>
      <c r="J22" s="630"/>
      <c r="K22" s="630"/>
      <c r="L22" s="630"/>
      <c r="M22" s="630"/>
      <c r="N22" s="630"/>
      <c r="O22" s="630"/>
      <c r="P22" s="630"/>
      <c r="Q22" s="631"/>
      <c r="R22" s="632">
        <v>4679072</v>
      </c>
      <c r="S22" s="633"/>
      <c r="T22" s="633"/>
      <c r="U22" s="633"/>
      <c r="V22" s="633"/>
      <c r="W22" s="633"/>
      <c r="X22" s="633"/>
      <c r="Y22" s="634"/>
      <c r="Z22" s="663">
        <v>21.9</v>
      </c>
      <c r="AA22" s="663"/>
      <c r="AB22" s="663"/>
      <c r="AC22" s="663"/>
      <c r="AD22" s="664">
        <v>3936898</v>
      </c>
      <c r="AE22" s="664"/>
      <c r="AF22" s="664"/>
      <c r="AG22" s="664"/>
      <c r="AH22" s="664"/>
      <c r="AI22" s="664"/>
      <c r="AJ22" s="664"/>
      <c r="AK22" s="664"/>
      <c r="AL22" s="635">
        <v>42.1</v>
      </c>
      <c r="AM22" s="636"/>
      <c r="AN22" s="636"/>
      <c r="AO22" s="665"/>
      <c r="AP22" s="629" t="s">
        <v>280</v>
      </c>
      <c r="AQ22" s="707"/>
      <c r="AR22" s="707"/>
      <c r="AS22" s="707"/>
      <c r="AT22" s="707"/>
      <c r="AU22" s="707"/>
      <c r="AV22" s="707"/>
      <c r="AW22" s="707"/>
      <c r="AX22" s="707"/>
      <c r="AY22" s="707"/>
      <c r="AZ22" s="707"/>
      <c r="BA22" s="707"/>
      <c r="BB22" s="707"/>
      <c r="BC22" s="707"/>
      <c r="BD22" s="707"/>
      <c r="BE22" s="707"/>
      <c r="BF22" s="708"/>
      <c r="BG22" s="632" t="s">
        <v>234</v>
      </c>
      <c r="BH22" s="633"/>
      <c r="BI22" s="633"/>
      <c r="BJ22" s="633"/>
      <c r="BK22" s="633"/>
      <c r="BL22" s="633"/>
      <c r="BM22" s="633"/>
      <c r="BN22" s="634"/>
      <c r="BO22" s="663" t="s">
        <v>175</v>
      </c>
      <c r="BP22" s="663"/>
      <c r="BQ22" s="663"/>
      <c r="BR22" s="663"/>
      <c r="BS22" s="638" t="s">
        <v>175</v>
      </c>
      <c r="BT22" s="633"/>
      <c r="BU22" s="633"/>
      <c r="BV22" s="633"/>
      <c r="BW22" s="633"/>
      <c r="BX22" s="633"/>
      <c r="BY22" s="633"/>
      <c r="BZ22" s="633"/>
      <c r="CA22" s="633"/>
      <c r="CB22" s="674"/>
      <c r="CD22" s="688" t="s">
        <v>281</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29" t="s">
        <v>282</v>
      </c>
      <c r="C23" s="630"/>
      <c r="D23" s="630"/>
      <c r="E23" s="630"/>
      <c r="F23" s="630"/>
      <c r="G23" s="630"/>
      <c r="H23" s="630"/>
      <c r="I23" s="630"/>
      <c r="J23" s="630"/>
      <c r="K23" s="630"/>
      <c r="L23" s="630"/>
      <c r="M23" s="630"/>
      <c r="N23" s="630"/>
      <c r="O23" s="630"/>
      <c r="P23" s="630"/>
      <c r="Q23" s="631"/>
      <c r="R23" s="632">
        <v>3936898</v>
      </c>
      <c r="S23" s="633"/>
      <c r="T23" s="633"/>
      <c r="U23" s="633"/>
      <c r="V23" s="633"/>
      <c r="W23" s="633"/>
      <c r="X23" s="633"/>
      <c r="Y23" s="634"/>
      <c r="Z23" s="663">
        <v>18.399999999999999</v>
      </c>
      <c r="AA23" s="663"/>
      <c r="AB23" s="663"/>
      <c r="AC23" s="663"/>
      <c r="AD23" s="664">
        <v>3936898</v>
      </c>
      <c r="AE23" s="664"/>
      <c r="AF23" s="664"/>
      <c r="AG23" s="664"/>
      <c r="AH23" s="664"/>
      <c r="AI23" s="664"/>
      <c r="AJ23" s="664"/>
      <c r="AK23" s="664"/>
      <c r="AL23" s="635">
        <v>42.1</v>
      </c>
      <c r="AM23" s="636"/>
      <c r="AN23" s="636"/>
      <c r="AO23" s="665"/>
      <c r="AP23" s="629" t="s">
        <v>283</v>
      </c>
      <c r="AQ23" s="707"/>
      <c r="AR23" s="707"/>
      <c r="AS23" s="707"/>
      <c r="AT23" s="707"/>
      <c r="AU23" s="707"/>
      <c r="AV23" s="707"/>
      <c r="AW23" s="707"/>
      <c r="AX23" s="707"/>
      <c r="AY23" s="707"/>
      <c r="AZ23" s="707"/>
      <c r="BA23" s="707"/>
      <c r="BB23" s="707"/>
      <c r="BC23" s="707"/>
      <c r="BD23" s="707"/>
      <c r="BE23" s="707"/>
      <c r="BF23" s="708"/>
      <c r="BG23" s="632">
        <v>256616</v>
      </c>
      <c r="BH23" s="633"/>
      <c r="BI23" s="633"/>
      <c r="BJ23" s="633"/>
      <c r="BK23" s="633"/>
      <c r="BL23" s="633"/>
      <c r="BM23" s="633"/>
      <c r="BN23" s="634"/>
      <c r="BO23" s="663">
        <v>5.4</v>
      </c>
      <c r="BP23" s="663"/>
      <c r="BQ23" s="663"/>
      <c r="BR23" s="663"/>
      <c r="BS23" s="638" t="s">
        <v>175</v>
      </c>
      <c r="BT23" s="633"/>
      <c r="BU23" s="633"/>
      <c r="BV23" s="633"/>
      <c r="BW23" s="633"/>
      <c r="BX23" s="633"/>
      <c r="BY23" s="633"/>
      <c r="BZ23" s="633"/>
      <c r="CA23" s="633"/>
      <c r="CB23" s="674"/>
      <c r="CD23" s="688" t="s">
        <v>222</v>
      </c>
      <c r="CE23" s="689"/>
      <c r="CF23" s="689"/>
      <c r="CG23" s="689"/>
      <c r="CH23" s="689"/>
      <c r="CI23" s="689"/>
      <c r="CJ23" s="689"/>
      <c r="CK23" s="689"/>
      <c r="CL23" s="689"/>
      <c r="CM23" s="689"/>
      <c r="CN23" s="689"/>
      <c r="CO23" s="689"/>
      <c r="CP23" s="689"/>
      <c r="CQ23" s="690"/>
      <c r="CR23" s="688" t="s">
        <v>284</v>
      </c>
      <c r="CS23" s="689"/>
      <c r="CT23" s="689"/>
      <c r="CU23" s="689"/>
      <c r="CV23" s="689"/>
      <c r="CW23" s="689"/>
      <c r="CX23" s="689"/>
      <c r="CY23" s="690"/>
      <c r="CZ23" s="688" t="s">
        <v>285</v>
      </c>
      <c r="DA23" s="689"/>
      <c r="DB23" s="689"/>
      <c r="DC23" s="690"/>
      <c r="DD23" s="688" t="s">
        <v>286</v>
      </c>
      <c r="DE23" s="689"/>
      <c r="DF23" s="689"/>
      <c r="DG23" s="689"/>
      <c r="DH23" s="689"/>
      <c r="DI23" s="689"/>
      <c r="DJ23" s="689"/>
      <c r="DK23" s="690"/>
      <c r="DL23" s="720" t="s">
        <v>287</v>
      </c>
      <c r="DM23" s="721"/>
      <c r="DN23" s="721"/>
      <c r="DO23" s="721"/>
      <c r="DP23" s="721"/>
      <c r="DQ23" s="721"/>
      <c r="DR23" s="721"/>
      <c r="DS23" s="721"/>
      <c r="DT23" s="721"/>
      <c r="DU23" s="721"/>
      <c r="DV23" s="722"/>
      <c r="DW23" s="688" t="s">
        <v>288</v>
      </c>
      <c r="DX23" s="689"/>
      <c r="DY23" s="689"/>
      <c r="DZ23" s="689"/>
      <c r="EA23" s="689"/>
      <c r="EB23" s="689"/>
      <c r="EC23" s="690"/>
    </row>
    <row r="24" spans="2:133" ht="11.25" customHeight="1" x14ac:dyDescent="0.2">
      <c r="B24" s="629" t="s">
        <v>289</v>
      </c>
      <c r="C24" s="630"/>
      <c r="D24" s="630"/>
      <c r="E24" s="630"/>
      <c r="F24" s="630"/>
      <c r="G24" s="630"/>
      <c r="H24" s="630"/>
      <c r="I24" s="630"/>
      <c r="J24" s="630"/>
      <c r="K24" s="630"/>
      <c r="L24" s="630"/>
      <c r="M24" s="630"/>
      <c r="N24" s="630"/>
      <c r="O24" s="630"/>
      <c r="P24" s="630"/>
      <c r="Q24" s="631"/>
      <c r="R24" s="632">
        <v>742174</v>
      </c>
      <c r="S24" s="633"/>
      <c r="T24" s="633"/>
      <c r="U24" s="633"/>
      <c r="V24" s="633"/>
      <c r="W24" s="633"/>
      <c r="X24" s="633"/>
      <c r="Y24" s="634"/>
      <c r="Z24" s="663">
        <v>3.5</v>
      </c>
      <c r="AA24" s="663"/>
      <c r="AB24" s="663"/>
      <c r="AC24" s="663"/>
      <c r="AD24" s="664" t="s">
        <v>175</v>
      </c>
      <c r="AE24" s="664"/>
      <c r="AF24" s="664"/>
      <c r="AG24" s="664"/>
      <c r="AH24" s="664"/>
      <c r="AI24" s="664"/>
      <c r="AJ24" s="664"/>
      <c r="AK24" s="664"/>
      <c r="AL24" s="635" t="s">
        <v>234</v>
      </c>
      <c r="AM24" s="636"/>
      <c r="AN24" s="636"/>
      <c r="AO24" s="665"/>
      <c r="AP24" s="629" t="s">
        <v>290</v>
      </c>
      <c r="AQ24" s="707"/>
      <c r="AR24" s="707"/>
      <c r="AS24" s="707"/>
      <c r="AT24" s="707"/>
      <c r="AU24" s="707"/>
      <c r="AV24" s="707"/>
      <c r="AW24" s="707"/>
      <c r="AX24" s="707"/>
      <c r="AY24" s="707"/>
      <c r="AZ24" s="707"/>
      <c r="BA24" s="707"/>
      <c r="BB24" s="707"/>
      <c r="BC24" s="707"/>
      <c r="BD24" s="707"/>
      <c r="BE24" s="707"/>
      <c r="BF24" s="708"/>
      <c r="BG24" s="632" t="s">
        <v>175</v>
      </c>
      <c r="BH24" s="633"/>
      <c r="BI24" s="633"/>
      <c r="BJ24" s="633"/>
      <c r="BK24" s="633"/>
      <c r="BL24" s="633"/>
      <c r="BM24" s="633"/>
      <c r="BN24" s="634"/>
      <c r="BO24" s="663" t="s">
        <v>175</v>
      </c>
      <c r="BP24" s="663"/>
      <c r="BQ24" s="663"/>
      <c r="BR24" s="663"/>
      <c r="BS24" s="638" t="s">
        <v>175</v>
      </c>
      <c r="BT24" s="633"/>
      <c r="BU24" s="633"/>
      <c r="BV24" s="633"/>
      <c r="BW24" s="633"/>
      <c r="BX24" s="633"/>
      <c r="BY24" s="633"/>
      <c r="BZ24" s="633"/>
      <c r="CA24" s="633"/>
      <c r="CB24" s="674"/>
      <c r="CD24" s="685" t="s">
        <v>291</v>
      </c>
      <c r="CE24" s="686"/>
      <c r="CF24" s="686"/>
      <c r="CG24" s="686"/>
      <c r="CH24" s="686"/>
      <c r="CI24" s="686"/>
      <c r="CJ24" s="686"/>
      <c r="CK24" s="686"/>
      <c r="CL24" s="686"/>
      <c r="CM24" s="686"/>
      <c r="CN24" s="686"/>
      <c r="CO24" s="686"/>
      <c r="CP24" s="686"/>
      <c r="CQ24" s="687"/>
      <c r="CR24" s="682">
        <v>7812545</v>
      </c>
      <c r="CS24" s="683"/>
      <c r="CT24" s="683"/>
      <c r="CU24" s="683"/>
      <c r="CV24" s="683"/>
      <c r="CW24" s="683"/>
      <c r="CX24" s="683"/>
      <c r="CY24" s="711"/>
      <c r="CZ24" s="712">
        <v>37.200000000000003</v>
      </c>
      <c r="DA24" s="694"/>
      <c r="DB24" s="694"/>
      <c r="DC24" s="714"/>
      <c r="DD24" s="710">
        <v>5215163</v>
      </c>
      <c r="DE24" s="683"/>
      <c r="DF24" s="683"/>
      <c r="DG24" s="683"/>
      <c r="DH24" s="683"/>
      <c r="DI24" s="683"/>
      <c r="DJ24" s="683"/>
      <c r="DK24" s="711"/>
      <c r="DL24" s="710">
        <v>5015761</v>
      </c>
      <c r="DM24" s="683"/>
      <c r="DN24" s="683"/>
      <c r="DO24" s="683"/>
      <c r="DP24" s="683"/>
      <c r="DQ24" s="683"/>
      <c r="DR24" s="683"/>
      <c r="DS24" s="683"/>
      <c r="DT24" s="683"/>
      <c r="DU24" s="683"/>
      <c r="DV24" s="711"/>
      <c r="DW24" s="712">
        <v>51</v>
      </c>
      <c r="DX24" s="694"/>
      <c r="DY24" s="694"/>
      <c r="DZ24" s="694"/>
      <c r="EA24" s="694"/>
      <c r="EB24" s="694"/>
      <c r="EC24" s="713"/>
    </row>
    <row r="25" spans="2:133" ht="11.25" customHeight="1" x14ac:dyDescent="0.2">
      <c r="B25" s="629" t="s">
        <v>292</v>
      </c>
      <c r="C25" s="630"/>
      <c r="D25" s="630"/>
      <c r="E25" s="630"/>
      <c r="F25" s="630"/>
      <c r="G25" s="630"/>
      <c r="H25" s="630"/>
      <c r="I25" s="630"/>
      <c r="J25" s="630"/>
      <c r="K25" s="630"/>
      <c r="L25" s="630"/>
      <c r="M25" s="630"/>
      <c r="N25" s="630"/>
      <c r="O25" s="630"/>
      <c r="P25" s="630"/>
      <c r="Q25" s="631"/>
      <c r="R25" s="632" t="s">
        <v>175</v>
      </c>
      <c r="S25" s="633"/>
      <c r="T25" s="633"/>
      <c r="U25" s="633"/>
      <c r="V25" s="633"/>
      <c r="W25" s="633"/>
      <c r="X25" s="633"/>
      <c r="Y25" s="634"/>
      <c r="Z25" s="663" t="s">
        <v>234</v>
      </c>
      <c r="AA25" s="663"/>
      <c r="AB25" s="663"/>
      <c r="AC25" s="663"/>
      <c r="AD25" s="664" t="s">
        <v>175</v>
      </c>
      <c r="AE25" s="664"/>
      <c r="AF25" s="664"/>
      <c r="AG25" s="664"/>
      <c r="AH25" s="664"/>
      <c r="AI25" s="664"/>
      <c r="AJ25" s="664"/>
      <c r="AK25" s="664"/>
      <c r="AL25" s="635" t="s">
        <v>175</v>
      </c>
      <c r="AM25" s="636"/>
      <c r="AN25" s="636"/>
      <c r="AO25" s="665"/>
      <c r="AP25" s="629" t="s">
        <v>293</v>
      </c>
      <c r="AQ25" s="707"/>
      <c r="AR25" s="707"/>
      <c r="AS25" s="707"/>
      <c r="AT25" s="707"/>
      <c r="AU25" s="707"/>
      <c r="AV25" s="707"/>
      <c r="AW25" s="707"/>
      <c r="AX25" s="707"/>
      <c r="AY25" s="707"/>
      <c r="AZ25" s="707"/>
      <c r="BA25" s="707"/>
      <c r="BB25" s="707"/>
      <c r="BC25" s="707"/>
      <c r="BD25" s="707"/>
      <c r="BE25" s="707"/>
      <c r="BF25" s="708"/>
      <c r="BG25" s="632" t="s">
        <v>175</v>
      </c>
      <c r="BH25" s="633"/>
      <c r="BI25" s="633"/>
      <c r="BJ25" s="633"/>
      <c r="BK25" s="633"/>
      <c r="BL25" s="633"/>
      <c r="BM25" s="633"/>
      <c r="BN25" s="634"/>
      <c r="BO25" s="663" t="s">
        <v>234</v>
      </c>
      <c r="BP25" s="663"/>
      <c r="BQ25" s="663"/>
      <c r="BR25" s="663"/>
      <c r="BS25" s="638" t="s">
        <v>234</v>
      </c>
      <c r="BT25" s="633"/>
      <c r="BU25" s="633"/>
      <c r="BV25" s="633"/>
      <c r="BW25" s="633"/>
      <c r="BX25" s="633"/>
      <c r="BY25" s="633"/>
      <c r="BZ25" s="633"/>
      <c r="CA25" s="633"/>
      <c r="CB25" s="674"/>
      <c r="CD25" s="629" t="s">
        <v>294</v>
      </c>
      <c r="CE25" s="630"/>
      <c r="CF25" s="630"/>
      <c r="CG25" s="630"/>
      <c r="CH25" s="630"/>
      <c r="CI25" s="630"/>
      <c r="CJ25" s="630"/>
      <c r="CK25" s="630"/>
      <c r="CL25" s="630"/>
      <c r="CM25" s="630"/>
      <c r="CN25" s="630"/>
      <c r="CO25" s="630"/>
      <c r="CP25" s="630"/>
      <c r="CQ25" s="631"/>
      <c r="CR25" s="632">
        <v>2678097</v>
      </c>
      <c r="CS25" s="651"/>
      <c r="CT25" s="651"/>
      <c r="CU25" s="651"/>
      <c r="CV25" s="651"/>
      <c r="CW25" s="651"/>
      <c r="CX25" s="651"/>
      <c r="CY25" s="652"/>
      <c r="CZ25" s="635">
        <v>12.8</v>
      </c>
      <c r="DA25" s="653"/>
      <c r="DB25" s="653"/>
      <c r="DC25" s="654"/>
      <c r="DD25" s="638">
        <v>2450756</v>
      </c>
      <c r="DE25" s="651"/>
      <c r="DF25" s="651"/>
      <c r="DG25" s="651"/>
      <c r="DH25" s="651"/>
      <c r="DI25" s="651"/>
      <c r="DJ25" s="651"/>
      <c r="DK25" s="652"/>
      <c r="DL25" s="638">
        <v>2302688</v>
      </c>
      <c r="DM25" s="651"/>
      <c r="DN25" s="651"/>
      <c r="DO25" s="651"/>
      <c r="DP25" s="651"/>
      <c r="DQ25" s="651"/>
      <c r="DR25" s="651"/>
      <c r="DS25" s="651"/>
      <c r="DT25" s="651"/>
      <c r="DU25" s="651"/>
      <c r="DV25" s="652"/>
      <c r="DW25" s="635">
        <v>23.4</v>
      </c>
      <c r="DX25" s="653"/>
      <c r="DY25" s="653"/>
      <c r="DZ25" s="653"/>
      <c r="EA25" s="653"/>
      <c r="EB25" s="653"/>
      <c r="EC25" s="669"/>
    </row>
    <row r="26" spans="2:133" ht="11.25" customHeight="1" x14ac:dyDescent="0.2">
      <c r="B26" s="629" t="s">
        <v>295</v>
      </c>
      <c r="C26" s="630"/>
      <c r="D26" s="630"/>
      <c r="E26" s="630"/>
      <c r="F26" s="630"/>
      <c r="G26" s="630"/>
      <c r="H26" s="630"/>
      <c r="I26" s="630"/>
      <c r="J26" s="630"/>
      <c r="K26" s="630"/>
      <c r="L26" s="630"/>
      <c r="M26" s="630"/>
      <c r="N26" s="630"/>
      <c r="O26" s="630"/>
      <c r="P26" s="630"/>
      <c r="Q26" s="631"/>
      <c r="R26" s="632">
        <v>10325133</v>
      </c>
      <c r="S26" s="633"/>
      <c r="T26" s="633"/>
      <c r="U26" s="633"/>
      <c r="V26" s="633"/>
      <c r="W26" s="633"/>
      <c r="X26" s="633"/>
      <c r="Y26" s="634"/>
      <c r="Z26" s="663">
        <v>48.2</v>
      </c>
      <c r="AA26" s="663"/>
      <c r="AB26" s="663"/>
      <c r="AC26" s="663"/>
      <c r="AD26" s="664">
        <v>9326343</v>
      </c>
      <c r="AE26" s="664"/>
      <c r="AF26" s="664"/>
      <c r="AG26" s="664"/>
      <c r="AH26" s="664"/>
      <c r="AI26" s="664"/>
      <c r="AJ26" s="664"/>
      <c r="AK26" s="664"/>
      <c r="AL26" s="635">
        <v>99.6</v>
      </c>
      <c r="AM26" s="636"/>
      <c r="AN26" s="636"/>
      <c r="AO26" s="665"/>
      <c r="AP26" s="629" t="s">
        <v>296</v>
      </c>
      <c r="AQ26" s="707"/>
      <c r="AR26" s="707"/>
      <c r="AS26" s="707"/>
      <c r="AT26" s="707"/>
      <c r="AU26" s="707"/>
      <c r="AV26" s="707"/>
      <c r="AW26" s="707"/>
      <c r="AX26" s="707"/>
      <c r="AY26" s="707"/>
      <c r="AZ26" s="707"/>
      <c r="BA26" s="707"/>
      <c r="BB26" s="707"/>
      <c r="BC26" s="707"/>
      <c r="BD26" s="707"/>
      <c r="BE26" s="707"/>
      <c r="BF26" s="708"/>
      <c r="BG26" s="632" t="s">
        <v>175</v>
      </c>
      <c r="BH26" s="633"/>
      <c r="BI26" s="633"/>
      <c r="BJ26" s="633"/>
      <c r="BK26" s="633"/>
      <c r="BL26" s="633"/>
      <c r="BM26" s="633"/>
      <c r="BN26" s="634"/>
      <c r="BO26" s="663" t="s">
        <v>175</v>
      </c>
      <c r="BP26" s="663"/>
      <c r="BQ26" s="663"/>
      <c r="BR26" s="663"/>
      <c r="BS26" s="638" t="s">
        <v>175</v>
      </c>
      <c r="BT26" s="633"/>
      <c r="BU26" s="633"/>
      <c r="BV26" s="633"/>
      <c r="BW26" s="633"/>
      <c r="BX26" s="633"/>
      <c r="BY26" s="633"/>
      <c r="BZ26" s="633"/>
      <c r="CA26" s="633"/>
      <c r="CB26" s="674"/>
      <c r="CD26" s="629" t="s">
        <v>297</v>
      </c>
      <c r="CE26" s="630"/>
      <c r="CF26" s="630"/>
      <c r="CG26" s="630"/>
      <c r="CH26" s="630"/>
      <c r="CI26" s="630"/>
      <c r="CJ26" s="630"/>
      <c r="CK26" s="630"/>
      <c r="CL26" s="630"/>
      <c r="CM26" s="630"/>
      <c r="CN26" s="630"/>
      <c r="CO26" s="630"/>
      <c r="CP26" s="630"/>
      <c r="CQ26" s="631"/>
      <c r="CR26" s="632">
        <v>1674132</v>
      </c>
      <c r="CS26" s="633"/>
      <c r="CT26" s="633"/>
      <c r="CU26" s="633"/>
      <c r="CV26" s="633"/>
      <c r="CW26" s="633"/>
      <c r="CX26" s="633"/>
      <c r="CY26" s="634"/>
      <c r="CZ26" s="635">
        <v>8</v>
      </c>
      <c r="DA26" s="653"/>
      <c r="DB26" s="653"/>
      <c r="DC26" s="654"/>
      <c r="DD26" s="638">
        <v>1546833</v>
      </c>
      <c r="DE26" s="633"/>
      <c r="DF26" s="633"/>
      <c r="DG26" s="633"/>
      <c r="DH26" s="633"/>
      <c r="DI26" s="633"/>
      <c r="DJ26" s="633"/>
      <c r="DK26" s="634"/>
      <c r="DL26" s="638" t="s">
        <v>175</v>
      </c>
      <c r="DM26" s="633"/>
      <c r="DN26" s="633"/>
      <c r="DO26" s="633"/>
      <c r="DP26" s="633"/>
      <c r="DQ26" s="633"/>
      <c r="DR26" s="633"/>
      <c r="DS26" s="633"/>
      <c r="DT26" s="633"/>
      <c r="DU26" s="633"/>
      <c r="DV26" s="634"/>
      <c r="DW26" s="635" t="s">
        <v>175</v>
      </c>
      <c r="DX26" s="653"/>
      <c r="DY26" s="653"/>
      <c r="DZ26" s="653"/>
      <c r="EA26" s="653"/>
      <c r="EB26" s="653"/>
      <c r="EC26" s="669"/>
    </row>
    <row r="27" spans="2:133" ht="11.25" customHeight="1" x14ac:dyDescent="0.2">
      <c r="B27" s="629" t="s">
        <v>298</v>
      </c>
      <c r="C27" s="630"/>
      <c r="D27" s="630"/>
      <c r="E27" s="630"/>
      <c r="F27" s="630"/>
      <c r="G27" s="630"/>
      <c r="H27" s="630"/>
      <c r="I27" s="630"/>
      <c r="J27" s="630"/>
      <c r="K27" s="630"/>
      <c r="L27" s="630"/>
      <c r="M27" s="630"/>
      <c r="N27" s="630"/>
      <c r="O27" s="630"/>
      <c r="P27" s="630"/>
      <c r="Q27" s="631"/>
      <c r="R27" s="632">
        <v>3848</v>
      </c>
      <c r="S27" s="633"/>
      <c r="T27" s="633"/>
      <c r="U27" s="633"/>
      <c r="V27" s="633"/>
      <c r="W27" s="633"/>
      <c r="X27" s="633"/>
      <c r="Y27" s="634"/>
      <c r="Z27" s="663">
        <v>0</v>
      </c>
      <c r="AA27" s="663"/>
      <c r="AB27" s="663"/>
      <c r="AC27" s="663"/>
      <c r="AD27" s="664">
        <v>3848</v>
      </c>
      <c r="AE27" s="664"/>
      <c r="AF27" s="664"/>
      <c r="AG27" s="664"/>
      <c r="AH27" s="664"/>
      <c r="AI27" s="664"/>
      <c r="AJ27" s="664"/>
      <c r="AK27" s="664"/>
      <c r="AL27" s="635">
        <v>0</v>
      </c>
      <c r="AM27" s="636"/>
      <c r="AN27" s="636"/>
      <c r="AO27" s="665"/>
      <c r="AP27" s="629" t="s">
        <v>299</v>
      </c>
      <c r="AQ27" s="630"/>
      <c r="AR27" s="630"/>
      <c r="AS27" s="630"/>
      <c r="AT27" s="630"/>
      <c r="AU27" s="630"/>
      <c r="AV27" s="630"/>
      <c r="AW27" s="630"/>
      <c r="AX27" s="630"/>
      <c r="AY27" s="630"/>
      <c r="AZ27" s="630"/>
      <c r="BA27" s="630"/>
      <c r="BB27" s="630"/>
      <c r="BC27" s="630"/>
      <c r="BD27" s="630"/>
      <c r="BE27" s="630"/>
      <c r="BF27" s="631"/>
      <c r="BG27" s="632">
        <v>4711766</v>
      </c>
      <c r="BH27" s="633"/>
      <c r="BI27" s="633"/>
      <c r="BJ27" s="633"/>
      <c r="BK27" s="633"/>
      <c r="BL27" s="633"/>
      <c r="BM27" s="633"/>
      <c r="BN27" s="634"/>
      <c r="BO27" s="663">
        <v>100</v>
      </c>
      <c r="BP27" s="663"/>
      <c r="BQ27" s="663"/>
      <c r="BR27" s="663"/>
      <c r="BS27" s="638">
        <v>38477</v>
      </c>
      <c r="BT27" s="633"/>
      <c r="BU27" s="633"/>
      <c r="BV27" s="633"/>
      <c r="BW27" s="633"/>
      <c r="BX27" s="633"/>
      <c r="BY27" s="633"/>
      <c r="BZ27" s="633"/>
      <c r="CA27" s="633"/>
      <c r="CB27" s="674"/>
      <c r="CD27" s="629" t="s">
        <v>300</v>
      </c>
      <c r="CE27" s="630"/>
      <c r="CF27" s="630"/>
      <c r="CG27" s="630"/>
      <c r="CH27" s="630"/>
      <c r="CI27" s="630"/>
      <c r="CJ27" s="630"/>
      <c r="CK27" s="630"/>
      <c r="CL27" s="630"/>
      <c r="CM27" s="630"/>
      <c r="CN27" s="630"/>
      <c r="CO27" s="630"/>
      <c r="CP27" s="630"/>
      <c r="CQ27" s="631"/>
      <c r="CR27" s="632">
        <v>3267396</v>
      </c>
      <c r="CS27" s="651"/>
      <c r="CT27" s="651"/>
      <c r="CU27" s="651"/>
      <c r="CV27" s="651"/>
      <c r="CW27" s="651"/>
      <c r="CX27" s="651"/>
      <c r="CY27" s="652"/>
      <c r="CZ27" s="635">
        <v>15.6</v>
      </c>
      <c r="DA27" s="653"/>
      <c r="DB27" s="653"/>
      <c r="DC27" s="654"/>
      <c r="DD27" s="638">
        <v>976360</v>
      </c>
      <c r="DE27" s="651"/>
      <c r="DF27" s="651"/>
      <c r="DG27" s="651"/>
      <c r="DH27" s="651"/>
      <c r="DI27" s="651"/>
      <c r="DJ27" s="651"/>
      <c r="DK27" s="652"/>
      <c r="DL27" s="638">
        <v>925026</v>
      </c>
      <c r="DM27" s="651"/>
      <c r="DN27" s="651"/>
      <c r="DO27" s="651"/>
      <c r="DP27" s="651"/>
      <c r="DQ27" s="651"/>
      <c r="DR27" s="651"/>
      <c r="DS27" s="651"/>
      <c r="DT27" s="651"/>
      <c r="DU27" s="651"/>
      <c r="DV27" s="652"/>
      <c r="DW27" s="635">
        <v>9.4</v>
      </c>
      <c r="DX27" s="653"/>
      <c r="DY27" s="653"/>
      <c r="DZ27" s="653"/>
      <c r="EA27" s="653"/>
      <c r="EB27" s="653"/>
      <c r="EC27" s="669"/>
    </row>
    <row r="28" spans="2:133" ht="11.25" customHeight="1" x14ac:dyDescent="0.2">
      <c r="B28" s="629" t="s">
        <v>301</v>
      </c>
      <c r="C28" s="630"/>
      <c r="D28" s="630"/>
      <c r="E28" s="630"/>
      <c r="F28" s="630"/>
      <c r="G28" s="630"/>
      <c r="H28" s="630"/>
      <c r="I28" s="630"/>
      <c r="J28" s="630"/>
      <c r="K28" s="630"/>
      <c r="L28" s="630"/>
      <c r="M28" s="630"/>
      <c r="N28" s="630"/>
      <c r="O28" s="630"/>
      <c r="P28" s="630"/>
      <c r="Q28" s="631"/>
      <c r="R28" s="632">
        <v>177402</v>
      </c>
      <c r="S28" s="633"/>
      <c r="T28" s="633"/>
      <c r="U28" s="633"/>
      <c r="V28" s="633"/>
      <c r="W28" s="633"/>
      <c r="X28" s="633"/>
      <c r="Y28" s="634"/>
      <c r="Z28" s="663">
        <v>0.8</v>
      </c>
      <c r="AA28" s="663"/>
      <c r="AB28" s="663"/>
      <c r="AC28" s="663"/>
      <c r="AD28" s="664" t="s">
        <v>175</v>
      </c>
      <c r="AE28" s="664"/>
      <c r="AF28" s="664"/>
      <c r="AG28" s="664"/>
      <c r="AH28" s="664"/>
      <c r="AI28" s="664"/>
      <c r="AJ28" s="664"/>
      <c r="AK28" s="664"/>
      <c r="AL28" s="635" t="s">
        <v>175</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302</v>
      </c>
      <c r="CE28" s="630"/>
      <c r="CF28" s="630"/>
      <c r="CG28" s="630"/>
      <c r="CH28" s="630"/>
      <c r="CI28" s="630"/>
      <c r="CJ28" s="630"/>
      <c r="CK28" s="630"/>
      <c r="CL28" s="630"/>
      <c r="CM28" s="630"/>
      <c r="CN28" s="630"/>
      <c r="CO28" s="630"/>
      <c r="CP28" s="630"/>
      <c r="CQ28" s="631"/>
      <c r="CR28" s="632">
        <v>1867052</v>
      </c>
      <c r="CS28" s="633"/>
      <c r="CT28" s="633"/>
      <c r="CU28" s="633"/>
      <c r="CV28" s="633"/>
      <c r="CW28" s="633"/>
      <c r="CX28" s="633"/>
      <c r="CY28" s="634"/>
      <c r="CZ28" s="635">
        <v>8.9</v>
      </c>
      <c r="DA28" s="653"/>
      <c r="DB28" s="653"/>
      <c r="DC28" s="654"/>
      <c r="DD28" s="638">
        <v>1788047</v>
      </c>
      <c r="DE28" s="633"/>
      <c r="DF28" s="633"/>
      <c r="DG28" s="633"/>
      <c r="DH28" s="633"/>
      <c r="DI28" s="633"/>
      <c r="DJ28" s="633"/>
      <c r="DK28" s="634"/>
      <c r="DL28" s="638">
        <v>1788047</v>
      </c>
      <c r="DM28" s="633"/>
      <c r="DN28" s="633"/>
      <c r="DO28" s="633"/>
      <c r="DP28" s="633"/>
      <c r="DQ28" s="633"/>
      <c r="DR28" s="633"/>
      <c r="DS28" s="633"/>
      <c r="DT28" s="633"/>
      <c r="DU28" s="633"/>
      <c r="DV28" s="634"/>
      <c r="DW28" s="635">
        <v>18.2</v>
      </c>
      <c r="DX28" s="653"/>
      <c r="DY28" s="653"/>
      <c r="DZ28" s="653"/>
      <c r="EA28" s="653"/>
      <c r="EB28" s="653"/>
      <c r="EC28" s="669"/>
    </row>
    <row r="29" spans="2:133" ht="11.25" customHeight="1" x14ac:dyDescent="0.2">
      <c r="B29" s="629" t="s">
        <v>303</v>
      </c>
      <c r="C29" s="630"/>
      <c r="D29" s="630"/>
      <c r="E29" s="630"/>
      <c r="F29" s="630"/>
      <c r="G29" s="630"/>
      <c r="H29" s="630"/>
      <c r="I29" s="630"/>
      <c r="J29" s="630"/>
      <c r="K29" s="630"/>
      <c r="L29" s="630"/>
      <c r="M29" s="630"/>
      <c r="N29" s="630"/>
      <c r="O29" s="630"/>
      <c r="P29" s="630"/>
      <c r="Q29" s="631"/>
      <c r="R29" s="632">
        <v>158528</v>
      </c>
      <c r="S29" s="633"/>
      <c r="T29" s="633"/>
      <c r="U29" s="633"/>
      <c r="V29" s="633"/>
      <c r="W29" s="633"/>
      <c r="X29" s="633"/>
      <c r="Y29" s="634"/>
      <c r="Z29" s="663">
        <v>0.7</v>
      </c>
      <c r="AA29" s="663"/>
      <c r="AB29" s="663"/>
      <c r="AC29" s="663"/>
      <c r="AD29" s="664">
        <v>15952</v>
      </c>
      <c r="AE29" s="664"/>
      <c r="AF29" s="664"/>
      <c r="AG29" s="664"/>
      <c r="AH29" s="664"/>
      <c r="AI29" s="664"/>
      <c r="AJ29" s="664"/>
      <c r="AK29" s="664"/>
      <c r="AL29" s="635">
        <v>0.2</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304</v>
      </c>
      <c r="CE29" s="646"/>
      <c r="CF29" s="629" t="s">
        <v>305</v>
      </c>
      <c r="CG29" s="630"/>
      <c r="CH29" s="630"/>
      <c r="CI29" s="630"/>
      <c r="CJ29" s="630"/>
      <c r="CK29" s="630"/>
      <c r="CL29" s="630"/>
      <c r="CM29" s="630"/>
      <c r="CN29" s="630"/>
      <c r="CO29" s="630"/>
      <c r="CP29" s="630"/>
      <c r="CQ29" s="631"/>
      <c r="CR29" s="632">
        <v>1867052</v>
      </c>
      <c r="CS29" s="651"/>
      <c r="CT29" s="651"/>
      <c r="CU29" s="651"/>
      <c r="CV29" s="651"/>
      <c r="CW29" s="651"/>
      <c r="CX29" s="651"/>
      <c r="CY29" s="652"/>
      <c r="CZ29" s="635">
        <v>8.9</v>
      </c>
      <c r="DA29" s="653"/>
      <c r="DB29" s="653"/>
      <c r="DC29" s="654"/>
      <c r="DD29" s="638">
        <v>1788047</v>
      </c>
      <c r="DE29" s="651"/>
      <c r="DF29" s="651"/>
      <c r="DG29" s="651"/>
      <c r="DH29" s="651"/>
      <c r="DI29" s="651"/>
      <c r="DJ29" s="651"/>
      <c r="DK29" s="652"/>
      <c r="DL29" s="638">
        <v>1788047</v>
      </c>
      <c r="DM29" s="651"/>
      <c r="DN29" s="651"/>
      <c r="DO29" s="651"/>
      <c r="DP29" s="651"/>
      <c r="DQ29" s="651"/>
      <c r="DR29" s="651"/>
      <c r="DS29" s="651"/>
      <c r="DT29" s="651"/>
      <c r="DU29" s="651"/>
      <c r="DV29" s="652"/>
      <c r="DW29" s="635">
        <v>18.2</v>
      </c>
      <c r="DX29" s="653"/>
      <c r="DY29" s="653"/>
      <c r="DZ29" s="653"/>
      <c r="EA29" s="653"/>
      <c r="EB29" s="653"/>
      <c r="EC29" s="669"/>
    </row>
    <row r="30" spans="2:133" ht="11.25" customHeight="1" x14ac:dyDescent="0.2">
      <c r="B30" s="629" t="s">
        <v>306</v>
      </c>
      <c r="C30" s="630"/>
      <c r="D30" s="630"/>
      <c r="E30" s="630"/>
      <c r="F30" s="630"/>
      <c r="G30" s="630"/>
      <c r="H30" s="630"/>
      <c r="I30" s="630"/>
      <c r="J30" s="630"/>
      <c r="K30" s="630"/>
      <c r="L30" s="630"/>
      <c r="M30" s="630"/>
      <c r="N30" s="630"/>
      <c r="O30" s="630"/>
      <c r="P30" s="630"/>
      <c r="Q30" s="631"/>
      <c r="R30" s="632">
        <v>64448</v>
      </c>
      <c r="S30" s="633"/>
      <c r="T30" s="633"/>
      <c r="U30" s="633"/>
      <c r="V30" s="633"/>
      <c r="W30" s="633"/>
      <c r="X30" s="633"/>
      <c r="Y30" s="634"/>
      <c r="Z30" s="663">
        <v>0.3</v>
      </c>
      <c r="AA30" s="663"/>
      <c r="AB30" s="663"/>
      <c r="AC30" s="663"/>
      <c r="AD30" s="664">
        <v>1</v>
      </c>
      <c r="AE30" s="664"/>
      <c r="AF30" s="664"/>
      <c r="AG30" s="664"/>
      <c r="AH30" s="664"/>
      <c r="AI30" s="664"/>
      <c r="AJ30" s="664"/>
      <c r="AK30" s="664"/>
      <c r="AL30" s="635">
        <v>0</v>
      </c>
      <c r="AM30" s="636"/>
      <c r="AN30" s="636"/>
      <c r="AO30" s="665"/>
      <c r="AP30" s="688" t="s">
        <v>222</v>
      </c>
      <c r="AQ30" s="689"/>
      <c r="AR30" s="689"/>
      <c r="AS30" s="689"/>
      <c r="AT30" s="689"/>
      <c r="AU30" s="689"/>
      <c r="AV30" s="689"/>
      <c r="AW30" s="689"/>
      <c r="AX30" s="689"/>
      <c r="AY30" s="689"/>
      <c r="AZ30" s="689"/>
      <c r="BA30" s="689"/>
      <c r="BB30" s="689"/>
      <c r="BC30" s="689"/>
      <c r="BD30" s="689"/>
      <c r="BE30" s="689"/>
      <c r="BF30" s="690"/>
      <c r="BG30" s="688" t="s">
        <v>307</v>
      </c>
      <c r="BH30" s="697"/>
      <c r="BI30" s="697"/>
      <c r="BJ30" s="697"/>
      <c r="BK30" s="697"/>
      <c r="BL30" s="697"/>
      <c r="BM30" s="697"/>
      <c r="BN30" s="697"/>
      <c r="BO30" s="697"/>
      <c r="BP30" s="697"/>
      <c r="BQ30" s="698"/>
      <c r="BR30" s="688" t="s">
        <v>308</v>
      </c>
      <c r="BS30" s="697"/>
      <c r="BT30" s="697"/>
      <c r="BU30" s="697"/>
      <c r="BV30" s="697"/>
      <c r="BW30" s="697"/>
      <c r="BX30" s="697"/>
      <c r="BY30" s="697"/>
      <c r="BZ30" s="697"/>
      <c r="CA30" s="697"/>
      <c r="CB30" s="698"/>
      <c r="CD30" s="647"/>
      <c r="CE30" s="648"/>
      <c r="CF30" s="629" t="s">
        <v>309</v>
      </c>
      <c r="CG30" s="630"/>
      <c r="CH30" s="630"/>
      <c r="CI30" s="630"/>
      <c r="CJ30" s="630"/>
      <c r="CK30" s="630"/>
      <c r="CL30" s="630"/>
      <c r="CM30" s="630"/>
      <c r="CN30" s="630"/>
      <c r="CO30" s="630"/>
      <c r="CP30" s="630"/>
      <c r="CQ30" s="631"/>
      <c r="CR30" s="632">
        <v>1735055</v>
      </c>
      <c r="CS30" s="633"/>
      <c r="CT30" s="633"/>
      <c r="CU30" s="633"/>
      <c r="CV30" s="633"/>
      <c r="CW30" s="633"/>
      <c r="CX30" s="633"/>
      <c r="CY30" s="634"/>
      <c r="CZ30" s="635">
        <v>8.3000000000000007</v>
      </c>
      <c r="DA30" s="653"/>
      <c r="DB30" s="653"/>
      <c r="DC30" s="654"/>
      <c r="DD30" s="638">
        <v>1664924</v>
      </c>
      <c r="DE30" s="633"/>
      <c r="DF30" s="633"/>
      <c r="DG30" s="633"/>
      <c r="DH30" s="633"/>
      <c r="DI30" s="633"/>
      <c r="DJ30" s="633"/>
      <c r="DK30" s="634"/>
      <c r="DL30" s="638">
        <v>1664924</v>
      </c>
      <c r="DM30" s="633"/>
      <c r="DN30" s="633"/>
      <c r="DO30" s="633"/>
      <c r="DP30" s="633"/>
      <c r="DQ30" s="633"/>
      <c r="DR30" s="633"/>
      <c r="DS30" s="633"/>
      <c r="DT30" s="633"/>
      <c r="DU30" s="633"/>
      <c r="DV30" s="634"/>
      <c r="DW30" s="635">
        <v>16.899999999999999</v>
      </c>
      <c r="DX30" s="653"/>
      <c r="DY30" s="653"/>
      <c r="DZ30" s="653"/>
      <c r="EA30" s="653"/>
      <c r="EB30" s="653"/>
      <c r="EC30" s="669"/>
    </row>
    <row r="31" spans="2:133" ht="11.25" customHeight="1" x14ac:dyDescent="0.2">
      <c r="B31" s="629" t="s">
        <v>310</v>
      </c>
      <c r="C31" s="630"/>
      <c r="D31" s="630"/>
      <c r="E31" s="630"/>
      <c r="F31" s="630"/>
      <c r="G31" s="630"/>
      <c r="H31" s="630"/>
      <c r="I31" s="630"/>
      <c r="J31" s="630"/>
      <c r="K31" s="630"/>
      <c r="L31" s="630"/>
      <c r="M31" s="630"/>
      <c r="N31" s="630"/>
      <c r="O31" s="630"/>
      <c r="P31" s="630"/>
      <c r="Q31" s="631"/>
      <c r="R31" s="632">
        <v>6028749</v>
      </c>
      <c r="S31" s="633"/>
      <c r="T31" s="633"/>
      <c r="U31" s="633"/>
      <c r="V31" s="633"/>
      <c r="W31" s="633"/>
      <c r="X31" s="633"/>
      <c r="Y31" s="634"/>
      <c r="Z31" s="663">
        <v>28.2</v>
      </c>
      <c r="AA31" s="663"/>
      <c r="AB31" s="663"/>
      <c r="AC31" s="663"/>
      <c r="AD31" s="664" t="s">
        <v>175</v>
      </c>
      <c r="AE31" s="664"/>
      <c r="AF31" s="664"/>
      <c r="AG31" s="664"/>
      <c r="AH31" s="664"/>
      <c r="AI31" s="664"/>
      <c r="AJ31" s="664"/>
      <c r="AK31" s="664"/>
      <c r="AL31" s="635" t="s">
        <v>175</v>
      </c>
      <c r="AM31" s="636"/>
      <c r="AN31" s="636"/>
      <c r="AO31" s="665"/>
      <c r="AP31" s="699" t="s">
        <v>311</v>
      </c>
      <c r="AQ31" s="700"/>
      <c r="AR31" s="700"/>
      <c r="AS31" s="700"/>
      <c r="AT31" s="701" t="s">
        <v>312</v>
      </c>
      <c r="AU31" s="219"/>
      <c r="AV31" s="219"/>
      <c r="AW31" s="219"/>
      <c r="AX31" s="685" t="s">
        <v>188</v>
      </c>
      <c r="AY31" s="686"/>
      <c r="AZ31" s="686"/>
      <c r="BA31" s="686"/>
      <c r="BB31" s="686"/>
      <c r="BC31" s="686"/>
      <c r="BD31" s="686"/>
      <c r="BE31" s="686"/>
      <c r="BF31" s="687"/>
      <c r="BG31" s="692">
        <v>97</v>
      </c>
      <c r="BH31" s="693"/>
      <c r="BI31" s="693"/>
      <c r="BJ31" s="693"/>
      <c r="BK31" s="693"/>
      <c r="BL31" s="693"/>
      <c r="BM31" s="694">
        <v>93.6</v>
      </c>
      <c r="BN31" s="693"/>
      <c r="BO31" s="693"/>
      <c r="BP31" s="693"/>
      <c r="BQ31" s="695"/>
      <c r="BR31" s="692">
        <v>98.8</v>
      </c>
      <c r="BS31" s="693"/>
      <c r="BT31" s="693"/>
      <c r="BU31" s="693"/>
      <c r="BV31" s="693"/>
      <c r="BW31" s="693"/>
      <c r="BX31" s="694">
        <v>94.9</v>
      </c>
      <c r="BY31" s="693"/>
      <c r="BZ31" s="693"/>
      <c r="CA31" s="693"/>
      <c r="CB31" s="695"/>
      <c r="CD31" s="647"/>
      <c r="CE31" s="648"/>
      <c r="CF31" s="629" t="s">
        <v>313</v>
      </c>
      <c r="CG31" s="630"/>
      <c r="CH31" s="630"/>
      <c r="CI31" s="630"/>
      <c r="CJ31" s="630"/>
      <c r="CK31" s="630"/>
      <c r="CL31" s="630"/>
      <c r="CM31" s="630"/>
      <c r="CN31" s="630"/>
      <c r="CO31" s="630"/>
      <c r="CP31" s="630"/>
      <c r="CQ31" s="631"/>
      <c r="CR31" s="632">
        <v>131997</v>
      </c>
      <c r="CS31" s="651"/>
      <c r="CT31" s="651"/>
      <c r="CU31" s="651"/>
      <c r="CV31" s="651"/>
      <c r="CW31" s="651"/>
      <c r="CX31" s="651"/>
      <c r="CY31" s="652"/>
      <c r="CZ31" s="635">
        <v>0.6</v>
      </c>
      <c r="DA31" s="653"/>
      <c r="DB31" s="653"/>
      <c r="DC31" s="654"/>
      <c r="DD31" s="638">
        <v>123123</v>
      </c>
      <c r="DE31" s="651"/>
      <c r="DF31" s="651"/>
      <c r="DG31" s="651"/>
      <c r="DH31" s="651"/>
      <c r="DI31" s="651"/>
      <c r="DJ31" s="651"/>
      <c r="DK31" s="652"/>
      <c r="DL31" s="638">
        <v>123123</v>
      </c>
      <c r="DM31" s="651"/>
      <c r="DN31" s="651"/>
      <c r="DO31" s="651"/>
      <c r="DP31" s="651"/>
      <c r="DQ31" s="651"/>
      <c r="DR31" s="651"/>
      <c r="DS31" s="651"/>
      <c r="DT31" s="651"/>
      <c r="DU31" s="651"/>
      <c r="DV31" s="652"/>
      <c r="DW31" s="635">
        <v>1.3</v>
      </c>
      <c r="DX31" s="653"/>
      <c r="DY31" s="653"/>
      <c r="DZ31" s="653"/>
      <c r="EA31" s="653"/>
      <c r="EB31" s="653"/>
      <c r="EC31" s="669"/>
    </row>
    <row r="32" spans="2:133" ht="11.25" customHeight="1" x14ac:dyDescent="0.2">
      <c r="B32" s="704" t="s">
        <v>314</v>
      </c>
      <c r="C32" s="705"/>
      <c r="D32" s="705"/>
      <c r="E32" s="705"/>
      <c r="F32" s="705"/>
      <c r="G32" s="705"/>
      <c r="H32" s="705"/>
      <c r="I32" s="705"/>
      <c r="J32" s="705"/>
      <c r="K32" s="705"/>
      <c r="L32" s="705"/>
      <c r="M32" s="705"/>
      <c r="N32" s="705"/>
      <c r="O32" s="705"/>
      <c r="P32" s="705"/>
      <c r="Q32" s="706"/>
      <c r="R32" s="632" t="s">
        <v>175</v>
      </c>
      <c r="S32" s="633"/>
      <c r="T32" s="633"/>
      <c r="U32" s="633"/>
      <c r="V32" s="633"/>
      <c r="W32" s="633"/>
      <c r="X32" s="633"/>
      <c r="Y32" s="634"/>
      <c r="Z32" s="663" t="s">
        <v>175</v>
      </c>
      <c r="AA32" s="663"/>
      <c r="AB32" s="663"/>
      <c r="AC32" s="663"/>
      <c r="AD32" s="664" t="s">
        <v>234</v>
      </c>
      <c r="AE32" s="664"/>
      <c r="AF32" s="664"/>
      <c r="AG32" s="664"/>
      <c r="AH32" s="664"/>
      <c r="AI32" s="664"/>
      <c r="AJ32" s="664"/>
      <c r="AK32" s="664"/>
      <c r="AL32" s="635" t="s">
        <v>175</v>
      </c>
      <c r="AM32" s="636"/>
      <c r="AN32" s="636"/>
      <c r="AO32" s="665"/>
      <c r="AP32" s="675"/>
      <c r="AQ32" s="676"/>
      <c r="AR32" s="676"/>
      <c r="AS32" s="676"/>
      <c r="AT32" s="702"/>
      <c r="AU32" s="215" t="s">
        <v>315</v>
      </c>
      <c r="AX32" s="629" t="s">
        <v>316</v>
      </c>
      <c r="AY32" s="630"/>
      <c r="AZ32" s="630"/>
      <c r="BA32" s="630"/>
      <c r="BB32" s="630"/>
      <c r="BC32" s="630"/>
      <c r="BD32" s="630"/>
      <c r="BE32" s="630"/>
      <c r="BF32" s="631"/>
      <c r="BG32" s="696">
        <v>99</v>
      </c>
      <c r="BH32" s="651"/>
      <c r="BI32" s="651"/>
      <c r="BJ32" s="651"/>
      <c r="BK32" s="651"/>
      <c r="BL32" s="651"/>
      <c r="BM32" s="636">
        <v>96</v>
      </c>
      <c r="BN32" s="651"/>
      <c r="BO32" s="651"/>
      <c r="BP32" s="651"/>
      <c r="BQ32" s="673"/>
      <c r="BR32" s="696">
        <v>98.6</v>
      </c>
      <c r="BS32" s="651"/>
      <c r="BT32" s="651"/>
      <c r="BU32" s="651"/>
      <c r="BV32" s="651"/>
      <c r="BW32" s="651"/>
      <c r="BX32" s="636">
        <v>95.8</v>
      </c>
      <c r="BY32" s="651"/>
      <c r="BZ32" s="651"/>
      <c r="CA32" s="651"/>
      <c r="CB32" s="673"/>
      <c r="CD32" s="649"/>
      <c r="CE32" s="650"/>
      <c r="CF32" s="629" t="s">
        <v>317</v>
      </c>
      <c r="CG32" s="630"/>
      <c r="CH32" s="630"/>
      <c r="CI32" s="630"/>
      <c r="CJ32" s="630"/>
      <c r="CK32" s="630"/>
      <c r="CL32" s="630"/>
      <c r="CM32" s="630"/>
      <c r="CN32" s="630"/>
      <c r="CO32" s="630"/>
      <c r="CP32" s="630"/>
      <c r="CQ32" s="631"/>
      <c r="CR32" s="632" t="s">
        <v>175</v>
      </c>
      <c r="CS32" s="633"/>
      <c r="CT32" s="633"/>
      <c r="CU32" s="633"/>
      <c r="CV32" s="633"/>
      <c r="CW32" s="633"/>
      <c r="CX32" s="633"/>
      <c r="CY32" s="634"/>
      <c r="CZ32" s="635" t="s">
        <v>234</v>
      </c>
      <c r="DA32" s="653"/>
      <c r="DB32" s="653"/>
      <c r="DC32" s="654"/>
      <c r="DD32" s="638" t="s">
        <v>234</v>
      </c>
      <c r="DE32" s="633"/>
      <c r="DF32" s="633"/>
      <c r="DG32" s="633"/>
      <c r="DH32" s="633"/>
      <c r="DI32" s="633"/>
      <c r="DJ32" s="633"/>
      <c r="DK32" s="634"/>
      <c r="DL32" s="638" t="s">
        <v>175</v>
      </c>
      <c r="DM32" s="633"/>
      <c r="DN32" s="633"/>
      <c r="DO32" s="633"/>
      <c r="DP32" s="633"/>
      <c r="DQ32" s="633"/>
      <c r="DR32" s="633"/>
      <c r="DS32" s="633"/>
      <c r="DT32" s="633"/>
      <c r="DU32" s="633"/>
      <c r="DV32" s="634"/>
      <c r="DW32" s="635" t="s">
        <v>175</v>
      </c>
      <c r="DX32" s="653"/>
      <c r="DY32" s="653"/>
      <c r="DZ32" s="653"/>
      <c r="EA32" s="653"/>
      <c r="EB32" s="653"/>
      <c r="EC32" s="669"/>
    </row>
    <row r="33" spans="2:133" ht="11.25" customHeight="1" x14ac:dyDescent="0.2">
      <c r="B33" s="629" t="s">
        <v>318</v>
      </c>
      <c r="C33" s="630"/>
      <c r="D33" s="630"/>
      <c r="E33" s="630"/>
      <c r="F33" s="630"/>
      <c r="G33" s="630"/>
      <c r="H33" s="630"/>
      <c r="I33" s="630"/>
      <c r="J33" s="630"/>
      <c r="K33" s="630"/>
      <c r="L33" s="630"/>
      <c r="M33" s="630"/>
      <c r="N33" s="630"/>
      <c r="O33" s="630"/>
      <c r="P33" s="630"/>
      <c r="Q33" s="631"/>
      <c r="R33" s="632">
        <v>1470855</v>
      </c>
      <c r="S33" s="633"/>
      <c r="T33" s="633"/>
      <c r="U33" s="633"/>
      <c r="V33" s="633"/>
      <c r="W33" s="633"/>
      <c r="X33" s="633"/>
      <c r="Y33" s="634"/>
      <c r="Z33" s="663">
        <v>6.9</v>
      </c>
      <c r="AA33" s="663"/>
      <c r="AB33" s="663"/>
      <c r="AC33" s="663"/>
      <c r="AD33" s="664" t="s">
        <v>175</v>
      </c>
      <c r="AE33" s="664"/>
      <c r="AF33" s="664"/>
      <c r="AG33" s="664"/>
      <c r="AH33" s="664"/>
      <c r="AI33" s="664"/>
      <c r="AJ33" s="664"/>
      <c r="AK33" s="664"/>
      <c r="AL33" s="635" t="s">
        <v>175</v>
      </c>
      <c r="AM33" s="636"/>
      <c r="AN33" s="636"/>
      <c r="AO33" s="665"/>
      <c r="AP33" s="677"/>
      <c r="AQ33" s="678"/>
      <c r="AR33" s="678"/>
      <c r="AS33" s="678"/>
      <c r="AT33" s="703"/>
      <c r="AU33" s="220"/>
      <c r="AV33" s="220"/>
      <c r="AW33" s="220"/>
      <c r="AX33" s="613" t="s">
        <v>319</v>
      </c>
      <c r="AY33" s="614"/>
      <c r="AZ33" s="614"/>
      <c r="BA33" s="614"/>
      <c r="BB33" s="614"/>
      <c r="BC33" s="614"/>
      <c r="BD33" s="614"/>
      <c r="BE33" s="614"/>
      <c r="BF33" s="615"/>
      <c r="BG33" s="691">
        <v>95.6</v>
      </c>
      <c r="BH33" s="617"/>
      <c r="BI33" s="617"/>
      <c r="BJ33" s="617"/>
      <c r="BK33" s="617"/>
      <c r="BL33" s="617"/>
      <c r="BM33" s="659">
        <v>92.3</v>
      </c>
      <c r="BN33" s="617"/>
      <c r="BO33" s="617"/>
      <c r="BP33" s="617"/>
      <c r="BQ33" s="661"/>
      <c r="BR33" s="691">
        <v>98.9</v>
      </c>
      <c r="BS33" s="617"/>
      <c r="BT33" s="617"/>
      <c r="BU33" s="617"/>
      <c r="BV33" s="617"/>
      <c r="BW33" s="617"/>
      <c r="BX33" s="659">
        <v>94.6</v>
      </c>
      <c r="BY33" s="617"/>
      <c r="BZ33" s="617"/>
      <c r="CA33" s="617"/>
      <c r="CB33" s="661"/>
      <c r="CD33" s="629" t="s">
        <v>320</v>
      </c>
      <c r="CE33" s="630"/>
      <c r="CF33" s="630"/>
      <c r="CG33" s="630"/>
      <c r="CH33" s="630"/>
      <c r="CI33" s="630"/>
      <c r="CJ33" s="630"/>
      <c r="CK33" s="630"/>
      <c r="CL33" s="630"/>
      <c r="CM33" s="630"/>
      <c r="CN33" s="630"/>
      <c r="CO33" s="630"/>
      <c r="CP33" s="630"/>
      <c r="CQ33" s="631"/>
      <c r="CR33" s="632">
        <v>10833313</v>
      </c>
      <c r="CS33" s="651"/>
      <c r="CT33" s="651"/>
      <c r="CU33" s="651"/>
      <c r="CV33" s="651"/>
      <c r="CW33" s="651"/>
      <c r="CX33" s="651"/>
      <c r="CY33" s="652"/>
      <c r="CZ33" s="635">
        <v>51.6</v>
      </c>
      <c r="DA33" s="653"/>
      <c r="DB33" s="653"/>
      <c r="DC33" s="654"/>
      <c r="DD33" s="638">
        <v>5897309</v>
      </c>
      <c r="DE33" s="651"/>
      <c r="DF33" s="651"/>
      <c r="DG33" s="651"/>
      <c r="DH33" s="651"/>
      <c r="DI33" s="651"/>
      <c r="DJ33" s="651"/>
      <c r="DK33" s="652"/>
      <c r="DL33" s="638">
        <v>4298372</v>
      </c>
      <c r="DM33" s="651"/>
      <c r="DN33" s="651"/>
      <c r="DO33" s="651"/>
      <c r="DP33" s="651"/>
      <c r="DQ33" s="651"/>
      <c r="DR33" s="651"/>
      <c r="DS33" s="651"/>
      <c r="DT33" s="651"/>
      <c r="DU33" s="651"/>
      <c r="DV33" s="652"/>
      <c r="DW33" s="635">
        <v>43.7</v>
      </c>
      <c r="DX33" s="653"/>
      <c r="DY33" s="653"/>
      <c r="DZ33" s="653"/>
      <c r="EA33" s="653"/>
      <c r="EB33" s="653"/>
      <c r="EC33" s="669"/>
    </row>
    <row r="34" spans="2:133" ht="11.25" customHeight="1" x14ac:dyDescent="0.2">
      <c r="B34" s="629" t="s">
        <v>321</v>
      </c>
      <c r="C34" s="630"/>
      <c r="D34" s="630"/>
      <c r="E34" s="630"/>
      <c r="F34" s="630"/>
      <c r="G34" s="630"/>
      <c r="H34" s="630"/>
      <c r="I34" s="630"/>
      <c r="J34" s="630"/>
      <c r="K34" s="630"/>
      <c r="L34" s="630"/>
      <c r="M34" s="630"/>
      <c r="N34" s="630"/>
      <c r="O34" s="630"/>
      <c r="P34" s="630"/>
      <c r="Q34" s="631"/>
      <c r="R34" s="632">
        <v>26148</v>
      </c>
      <c r="S34" s="633"/>
      <c r="T34" s="633"/>
      <c r="U34" s="633"/>
      <c r="V34" s="633"/>
      <c r="W34" s="633"/>
      <c r="X34" s="633"/>
      <c r="Y34" s="634"/>
      <c r="Z34" s="663">
        <v>0.1</v>
      </c>
      <c r="AA34" s="663"/>
      <c r="AB34" s="663"/>
      <c r="AC34" s="663"/>
      <c r="AD34" s="664">
        <v>12147</v>
      </c>
      <c r="AE34" s="664"/>
      <c r="AF34" s="664"/>
      <c r="AG34" s="664"/>
      <c r="AH34" s="664"/>
      <c r="AI34" s="664"/>
      <c r="AJ34" s="664"/>
      <c r="AK34" s="664"/>
      <c r="AL34" s="635">
        <v>0.1</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322</v>
      </c>
      <c r="CE34" s="630"/>
      <c r="CF34" s="630"/>
      <c r="CG34" s="630"/>
      <c r="CH34" s="630"/>
      <c r="CI34" s="630"/>
      <c r="CJ34" s="630"/>
      <c r="CK34" s="630"/>
      <c r="CL34" s="630"/>
      <c r="CM34" s="630"/>
      <c r="CN34" s="630"/>
      <c r="CO34" s="630"/>
      <c r="CP34" s="630"/>
      <c r="CQ34" s="631"/>
      <c r="CR34" s="632">
        <v>1781441</v>
      </c>
      <c r="CS34" s="633"/>
      <c r="CT34" s="633"/>
      <c r="CU34" s="633"/>
      <c r="CV34" s="633"/>
      <c r="CW34" s="633"/>
      <c r="CX34" s="633"/>
      <c r="CY34" s="634"/>
      <c r="CZ34" s="635">
        <v>8.5</v>
      </c>
      <c r="DA34" s="653"/>
      <c r="DB34" s="653"/>
      <c r="DC34" s="654"/>
      <c r="DD34" s="638">
        <v>1395165</v>
      </c>
      <c r="DE34" s="633"/>
      <c r="DF34" s="633"/>
      <c r="DG34" s="633"/>
      <c r="DH34" s="633"/>
      <c r="DI34" s="633"/>
      <c r="DJ34" s="633"/>
      <c r="DK34" s="634"/>
      <c r="DL34" s="638">
        <v>1073194</v>
      </c>
      <c r="DM34" s="633"/>
      <c r="DN34" s="633"/>
      <c r="DO34" s="633"/>
      <c r="DP34" s="633"/>
      <c r="DQ34" s="633"/>
      <c r="DR34" s="633"/>
      <c r="DS34" s="633"/>
      <c r="DT34" s="633"/>
      <c r="DU34" s="633"/>
      <c r="DV34" s="634"/>
      <c r="DW34" s="635">
        <v>10.9</v>
      </c>
      <c r="DX34" s="653"/>
      <c r="DY34" s="653"/>
      <c r="DZ34" s="653"/>
      <c r="EA34" s="653"/>
      <c r="EB34" s="653"/>
      <c r="EC34" s="669"/>
    </row>
    <row r="35" spans="2:133" ht="11.25" customHeight="1" x14ac:dyDescent="0.2">
      <c r="B35" s="629" t="s">
        <v>323</v>
      </c>
      <c r="C35" s="630"/>
      <c r="D35" s="630"/>
      <c r="E35" s="630"/>
      <c r="F35" s="630"/>
      <c r="G35" s="630"/>
      <c r="H35" s="630"/>
      <c r="I35" s="630"/>
      <c r="J35" s="630"/>
      <c r="K35" s="630"/>
      <c r="L35" s="630"/>
      <c r="M35" s="630"/>
      <c r="N35" s="630"/>
      <c r="O35" s="630"/>
      <c r="P35" s="630"/>
      <c r="Q35" s="631"/>
      <c r="R35" s="632">
        <v>99948</v>
      </c>
      <c r="S35" s="633"/>
      <c r="T35" s="633"/>
      <c r="U35" s="633"/>
      <c r="V35" s="633"/>
      <c r="W35" s="633"/>
      <c r="X35" s="633"/>
      <c r="Y35" s="634"/>
      <c r="Z35" s="663">
        <v>0.5</v>
      </c>
      <c r="AA35" s="663"/>
      <c r="AB35" s="663"/>
      <c r="AC35" s="663"/>
      <c r="AD35" s="664" t="s">
        <v>175</v>
      </c>
      <c r="AE35" s="664"/>
      <c r="AF35" s="664"/>
      <c r="AG35" s="664"/>
      <c r="AH35" s="664"/>
      <c r="AI35" s="664"/>
      <c r="AJ35" s="664"/>
      <c r="AK35" s="664"/>
      <c r="AL35" s="635" t="s">
        <v>175</v>
      </c>
      <c r="AM35" s="636"/>
      <c r="AN35" s="636"/>
      <c r="AO35" s="665"/>
      <c r="AP35" s="223"/>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326</v>
      </c>
      <c r="CE35" s="630"/>
      <c r="CF35" s="630"/>
      <c r="CG35" s="630"/>
      <c r="CH35" s="630"/>
      <c r="CI35" s="630"/>
      <c r="CJ35" s="630"/>
      <c r="CK35" s="630"/>
      <c r="CL35" s="630"/>
      <c r="CM35" s="630"/>
      <c r="CN35" s="630"/>
      <c r="CO35" s="630"/>
      <c r="CP35" s="630"/>
      <c r="CQ35" s="631"/>
      <c r="CR35" s="632">
        <v>95173</v>
      </c>
      <c r="CS35" s="651"/>
      <c r="CT35" s="651"/>
      <c r="CU35" s="651"/>
      <c r="CV35" s="651"/>
      <c r="CW35" s="651"/>
      <c r="CX35" s="651"/>
      <c r="CY35" s="652"/>
      <c r="CZ35" s="635">
        <v>0.5</v>
      </c>
      <c r="DA35" s="653"/>
      <c r="DB35" s="653"/>
      <c r="DC35" s="654"/>
      <c r="DD35" s="638">
        <v>50603</v>
      </c>
      <c r="DE35" s="651"/>
      <c r="DF35" s="651"/>
      <c r="DG35" s="651"/>
      <c r="DH35" s="651"/>
      <c r="DI35" s="651"/>
      <c r="DJ35" s="651"/>
      <c r="DK35" s="652"/>
      <c r="DL35" s="638">
        <v>50558</v>
      </c>
      <c r="DM35" s="651"/>
      <c r="DN35" s="651"/>
      <c r="DO35" s="651"/>
      <c r="DP35" s="651"/>
      <c r="DQ35" s="651"/>
      <c r="DR35" s="651"/>
      <c r="DS35" s="651"/>
      <c r="DT35" s="651"/>
      <c r="DU35" s="651"/>
      <c r="DV35" s="652"/>
      <c r="DW35" s="635">
        <v>0.5</v>
      </c>
      <c r="DX35" s="653"/>
      <c r="DY35" s="653"/>
      <c r="DZ35" s="653"/>
      <c r="EA35" s="653"/>
      <c r="EB35" s="653"/>
      <c r="EC35" s="669"/>
    </row>
    <row r="36" spans="2:133" ht="11.25" customHeight="1" x14ac:dyDescent="0.2">
      <c r="B36" s="629" t="s">
        <v>327</v>
      </c>
      <c r="C36" s="630"/>
      <c r="D36" s="630"/>
      <c r="E36" s="630"/>
      <c r="F36" s="630"/>
      <c r="G36" s="630"/>
      <c r="H36" s="630"/>
      <c r="I36" s="630"/>
      <c r="J36" s="630"/>
      <c r="K36" s="630"/>
      <c r="L36" s="630"/>
      <c r="M36" s="630"/>
      <c r="N36" s="630"/>
      <c r="O36" s="630"/>
      <c r="P36" s="630"/>
      <c r="Q36" s="631"/>
      <c r="R36" s="632">
        <v>235956</v>
      </c>
      <c r="S36" s="633"/>
      <c r="T36" s="633"/>
      <c r="U36" s="633"/>
      <c r="V36" s="633"/>
      <c r="W36" s="633"/>
      <c r="X36" s="633"/>
      <c r="Y36" s="634"/>
      <c r="Z36" s="663">
        <v>1.1000000000000001</v>
      </c>
      <c r="AA36" s="663"/>
      <c r="AB36" s="663"/>
      <c r="AC36" s="663"/>
      <c r="AD36" s="664" t="s">
        <v>175</v>
      </c>
      <c r="AE36" s="664"/>
      <c r="AF36" s="664"/>
      <c r="AG36" s="664"/>
      <c r="AH36" s="664"/>
      <c r="AI36" s="664"/>
      <c r="AJ36" s="664"/>
      <c r="AK36" s="664"/>
      <c r="AL36" s="635" t="s">
        <v>175</v>
      </c>
      <c r="AM36" s="636"/>
      <c r="AN36" s="636"/>
      <c r="AO36" s="665"/>
      <c r="AP36" s="223"/>
      <c r="AQ36" s="679" t="s">
        <v>328</v>
      </c>
      <c r="AR36" s="680"/>
      <c r="AS36" s="680"/>
      <c r="AT36" s="680"/>
      <c r="AU36" s="680"/>
      <c r="AV36" s="680"/>
      <c r="AW36" s="680"/>
      <c r="AX36" s="680"/>
      <c r="AY36" s="681"/>
      <c r="AZ36" s="682">
        <v>2846597</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114494</v>
      </c>
      <c r="BW36" s="683"/>
      <c r="BX36" s="683"/>
      <c r="BY36" s="683"/>
      <c r="BZ36" s="683"/>
      <c r="CA36" s="683"/>
      <c r="CB36" s="684"/>
      <c r="CD36" s="629" t="s">
        <v>330</v>
      </c>
      <c r="CE36" s="630"/>
      <c r="CF36" s="630"/>
      <c r="CG36" s="630"/>
      <c r="CH36" s="630"/>
      <c r="CI36" s="630"/>
      <c r="CJ36" s="630"/>
      <c r="CK36" s="630"/>
      <c r="CL36" s="630"/>
      <c r="CM36" s="630"/>
      <c r="CN36" s="630"/>
      <c r="CO36" s="630"/>
      <c r="CP36" s="630"/>
      <c r="CQ36" s="631"/>
      <c r="CR36" s="632">
        <v>6529641</v>
      </c>
      <c r="CS36" s="633"/>
      <c r="CT36" s="633"/>
      <c r="CU36" s="633"/>
      <c r="CV36" s="633"/>
      <c r="CW36" s="633"/>
      <c r="CX36" s="633"/>
      <c r="CY36" s="634"/>
      <c r="CZ36" s="635">
        <v>31.1</v>
      </c>
      <c r="DA36" s="653"/>
      <c r="DB36" s="653"/>
      <c r="DC36" s="654"/>
      <c r="DD36" s="638">
        <v>2851604</v>
      </c>
      <c r="DE36" s="633"/>
      <c r="DF36" s="633"/>
      <c r="DG36" s="633"/>
      <c r="DH36" s="633"/>
      <c r="DI36" s="633"/>
      <c r="DJ36" s="633"/>
      <c r="DK36" s="634"/>
      <c r="DL36" s="638">
        <v>2002202</v>
      </c>
      <c r="DM36" s="633"/>
      <c r="DN36" s="633"/>
      <c r="DO36" s="633"/>
      <c r="DP36" s="633"/>
      <c r="DQ36" s="633"/>
      <c r="DR36" s="633"/>
      <c r="DS36" s="633"/>
      <c r="DT36" s="633"/>
      <c r="DU36" s="633"/>
      <c r="DV36" s="634"/>
      <c r="DW36" s="635">
        <v>20.3</v>
      </c>
      <c r="DX36" s="653"/>
      <c r="DY36" s="653"/>
      <c r="DZ36" s="653"/>
      <c r="EA36" s="653"/>
      <c r="EB36" s="653"/>
      <c r="EC36" s="669"/>
    </row>
    <row r="37" spans="2:133" ht="11.25" customHeight="1" x14ac:dyDescent="0.2">
      <c r="B37" s="629" t="s">
        <v>331</v>
      </c>
      <c r="C37" s="630"/>
      <c r="D37" s="630"/>
      <c r="E37" s="630"/>
      <c r="F37" s="630"/>
      <c r="G37" s="630"/>
      <c r="H37" s="630"/>
      <c r="I37" s="630"/>
      <c r="J37" s="630"/>
      <c r="K37" s="630"/>
      <c r="L37" s="630"/>
      <c r="M37" s="630"/>
      <c r="N37" s="630"/>
      <c r="O37" s="630"/>
      <c r="P37" s="630"/>
      <c r="Q37" s="631"/>
      <c r="R37" s="632">
        <v>445909</v>
      </c>
      <c r="S37" s="633"/>
      <c r="T37" s="633"/>
      <c r="U37" s="633"/>
      <c r="V37" s="633"/>
      <c r="W37" s="633"/>
      <c r="X37" s="633"/>
      <c r="Y37" s="634"/>
      <c r="Z37" s="663">
        <v>2.1</v>
      </c>
      <c r="AA37" s="663"/>
      <c r="AB37" s="663"/>
      <c r="AC37" s="663"/>
      <c r="AD37" s="664" t="s">
        <v>175</v>
      </c>
      <c r="AE37" s="664"/>
      <c r="AF37" s="664"/>
      <c r="AG37" s="664"/>
      <c r="AH37" s="664"/>
      <c r="AI37" s="664"/>
      <c r="AJ37" s="664"/>
      <c r="AK37" s="664"/>
      <c r="AL37" s="635" t="s">
        <v>234</v>
      </c>
      <c r="AM37" s="636"/>
      <c r="AN37" s="636"/>
      <c r="AO37" s="665"/>
      <c r="AQ37" s="670" t="s">
        <v>332</v>
      </c>
      <c r="AR37" s="671"/>
      <c r="AS37" s="671"/>
      <c r="AT37" s="671"/>
      <c r="AU37" s="671"/>
      <c r="AV37" s="671"/>
      <c r="AW37" s="671"/>
      <c r="AX37" s="671"/>
      <c r="AY37" s="672"/>
      <c r="AZ37" s="632">
        <v>923238</v>
      </c>
      <c r="BA37" s="633"/>
      <c r="BB37" s="633"/>
      <c r="BC37" s="633"/>
      <c r="BD37" s="651"/>
      <c r="BE37" s="651"/>
      <c r="BF37" s="673"/>
      <c r="BG37" s="629" t="s">
        <v>333</v>
      </c>
      <c r="BH37" s="630"/>
      <c r="BI37" s="630"/>
      <c r="BJ37" s="630"/>
      <c r="BK37" s="630"/>
      <c r="BL37" s="630"/>
      <c r="BM37" s="630"/>
      <c r="BN37" s="630"/>
      <c r="BO37" s="630"/>
      <c r="BP37" s="630"/>
      <c r="BQ37" s="630"/>
      <c r="BR37" s="630"/>
      <c r="BS37" s="630"/>
      <c r="BT37" s="630"/>
      <c r="BU37" s="631"/>
      <c r="BV37" s="632">
        <v>35250</v>
      </c>
      <c r="BW37" s="633"/>
      <c r="BX37" s="633"/>
      <c r="BY37" s="633"/>
      <c r="BZ37" s="633"/>
      <c r="CA37" s="633"/>
      <c r="CB37" s="674"/>
      <c r="CD37" s="629" t="s">
        <v>334</v>
      </c>
      <c r="CE37" s="630"/>
      <c r="CF37" s="630"/>
      <c r="CG37" s="630"/>
      <c r="CH37" s="630"/>
      <c r="CI37" s="630"/>
      <c r="CJ37" s="630"/>
      <c r="CK37" s="630"/>
      <c r="CL37" s="630"/>
      <c r="CM37" s="630"/>
      <c r="CN37" s="630"/>
      <c r="CO37" s="630"/>
      <c r="CP37" s="630"/>
      <c r="CQ37" s="631"/>
      <c r="CR37" s="632">
        <v>948146</v>
      </c>
      <c r="CS37" s="651"/>
      <c r="CT37" s="651"/>
      <c r="CU37" s="651"/>
      <c r="CV37" s="651"/>
      <c r="CW37" s="651"/>
      <c r="CX37" s="651"/>
      <c r="CY37" s="652"/>
      <c r="CZ37" s="635">
        <v>4.5</v>
      </c>
      <c r="DA37" s="653"/>
      <c r="DB37" s="653"/>
      <c r="DC37" s="654"/>
      <c r="DD37" s="638">
        <v>948143</v>
      </c>
      <c r="DE37" s="651"/>
      <c r="DF37" s="651"/>
      <c r="DG37" s="651"/>
      <c r="DH37" s="651"/>
      <c r="DI37" s="651"/>
      <c r="DJ37" s="651"/>
      <c r="DK37" s="652"/>
      <c r="DL37" s="638">
        <v>929814</v>
      </c>
      <c r="DM37" s="651"/>
      <c r="DN37" s="651"/>
      <c r="DO37" s="651"/>
      <c r="DP37" s="651"/>
      <c r="DQ37" s="651"/>
      <c r="DR37" s="651"/>
      <c r="DS37" s="651"/>
      <c r="DT37" s="651"/>
      <c r="DU37" s="651"/>
      <c r="DV37" s="652"/>
      <c r="DW37" s="635">
        <v>9.4</v>
      </c>
      <c r="DX37" s="653"/>
      <c r="DY37" s="653"/>
      <c r="DZ37" s="653"/>
      <c r="EA37" s="653"/>
      <c r="EB37" s="653"/>
      <c r="EC37" s="669"/>
    </row>
    <row r="38" spans="2:133" ht="11.25" customHeight="1" x14ac:dyDescent="0.2">
      <c r="B38" s="629" t="s">
        <v>335</v>
      </c>
      <c r="C38" s="630"/>
      <c r="D38" s="630"/>
      <c r="E38" s="630"/>
      <c r="F38" s="630"/>
      <c r="G38" s="630"/>
      <c r="H38" s="630"/>
      <c r="I38" s="630"/>
      <c r="J38" s="630"/>
      <c r="K38" s="630"/>
      <c r="L38" s="630"/>
      <c r="M38" s="630"/>
      <c r="N38" s="630"/>
      <c r="O38" s="630"/>
      <c r="P38" s="630"/>
      <c r="Q38" s="631"/>
      <c r="R38" s="632">
        <v>841321</v>
      </c>
      <c r="S38" s="633"/>
      <c r="T38" s="633"/>
      <c r="U38" s="633"/>
      <c r="V38" s="633"/>
      <c r="W38" s="633"/>
      <c r="X38" s="633"/>
      <c r="Y38" s="634"/>
      <c r="Z38" s="663">
        <v>3.9</v>
      </c>
      <c r="AA38" s="663"/>
      <c r="AB38" s="663"/>
      <c r="AC38" s="663"/>
      <c r="AD38" s="664">
        <v>1444</v>
      </c>
      <c r="AE38" s="664"/>
      <c r="AF38" s="664"/>
      <c r="AG38" s="664"/>
      <c r="AH38" s="664"/>
      <c r="AI38" s="664"/>
      <c r="AJ38" s="664"/>
      <c r="AK38" s="664"/>
      <c r="AL38" s="635">
        <v>0</v>
      </c>
      <c r="AM38" s="636"/>
      <c r="AN38" s="636"/>
      <c r="AO38" s="665"/>
      <c r="AQ38" s="670" t="s">
        <v>336</v>
      </c>
      <c r="AR38" s="671"/>
      <c r="AS38" s="671"/>
      <c r="AT38" s="671"/>
      <c r="AU38" s="671"/>
      <c r="AV38" s="671"/>
      <c r="AW38" s="671"/>
      <c r="AX38" s="671"/>
      <c r="AY38" s="672"/>
      <c r="AZ38" s="632">
        <v>360484</v>
      </c>
      <c r="BA38" s="633"/>
      <c r="BB38" s="633"/>
      <c r="BC38" s="633"/>
      <c r="BD38" s="651"/>
      <c r="BE38" s="651"/>
      <c r="BF38" s="673"/>
      <c r="BG38" s="629" t="s">
        <v>337</v>
      </c>
      <c r="BH38" s="630"/>
      <c r="BI38" s="630"/>
      <c r="BJ38" s="630"/>
      <c r="BK38" s="630"/>
      <c r="BL38" s="630"/>
      <c r="BM38" s="630"/>
      <c r="BN38" s="630"/>
      <c r="BO38" s="630"/>
      <c r="BP38" s="630"/>
      <c r="BQ38" s="630"/>
      <c r="BR38" s="630"/>
      <c r="BS38" s="630"/>
      <c r="BT38" s="630"/>
      <c r="BU38" s="631"/>
      <c r="BV38" s="632">
        <v>4841</v>
      </c>
      <c r="BW38" s="633"/>
      <c r="BX38" s="633"/>
      <c r="BY38" s="633"/>
      <c r="BZ38" s="633"/>
      <c r="CA38" s="633"/>
      <c r="CB38" s="674"/>
      <c r="CD38" s="629" t="s">
        <v>338</v>
      </c>
      <c r="CE38" s="630"/>
      <c r="CF38" s="630"/>
      <c r="CG38" s="630"/>
      <c r="CH38" s="630"/>
      <c r="CI38" s="630"/>
      <c r="CJ38" s="630"/>
      <c r="CK38" s="630"/>
      <c r="CL38" s="630"/>
      <c r="CM38" s="630"/>
      <c r="CN38" s="630"/>
      <c r="CO38" s="630"/>
      <c r="CP38" s="630"/>
      <c r="CQ38" s="631"/>
      <c r="CR38" s="632">
        <v>1562875</v>
      </c>
      <c r="CS38" s="633"/>
      <c r="CT38" s="633"/>
      <c r="CU38" s="633"/>
      <c r="CV38" s="633"/>
      <c r="CW38" s="633"/>
      <c r="CX38" s="633"/>
      <c r="CY38" s="634"/>
      <c r="CZ38" s="635">
        <v>7.4</v>
      </c>
      <c r="DA38" s="653"/>
      <c r="DB38" s="653"/>
      <c r="DC38" s="654"/>
      <c r="DD38" s="638">
        <v>1234662</v>
      </c>
      <c r="DE38" s="633"/>
      <c r="DF38" s="633"/>
      <c r="DG38" s="633"/>
      <c r="DH38" s="633"/>
      <c r="DI38" s="633"/>
      <c r="DJ38" s="633"/>
      <c r="DK38" s="634"/>
      <c r="DL38" s="638">
        <v>1160602</v>
      </c>
      <c r="DM38" s="633"/>
      <c r="DN38" s="633"/>
      <c r="DO38" s="633"/>
      <c r="DP38" s="633"/>
      <c r="DQ38" s="633"/>
      <c r="DR38" s="633"/>
      <c r="DS38" s="633"/>
      <c r="DT38" s="633"/>
      <c r="DU38" s="633"/>
      <c r="DV38" s="634"/>
      <c r="DW38" s="635">
        <v>11.8</v>
      </c>
      <c r="DX38" s="653"/>
      <c r="DY38" s="653"/>
      <c r="DZ38" s="653"/>
      <c r="EA38" s="653"/>
      <c r="EB38" s="653"/>
      <c r="EC38" s="669"/>
    </row>
    <row r="39" spans="2:133" ht="11.25" customHeight="1" x14ac:dyDescent="0.2">
      <c r="B39" s="629" t="s">
        <v>339</v>
      </c>
      <c r="C39" s="630"/>
      <c r="D39" s="630"/>
      <c r="E39" s="630"/>
      <c r="F39" s="630"/>
      <c r="G39" s="630"/>
      <c r="H39" s="630"/>
      <c r="I39" s="630"/>
      <c r="J39" s="630"/>
      <c r="K39" s="630"/>
      <c r="L39" s="630"/>
      <c r="M39" s="630"/>
      <c r="N39" s="630"/>
      <c r="O39" s="630"/>
      <c r="P39" s="630"/>
      <c r="Q39" s="631"/>
      <c r="R39" s="632">
        <v>1528754</v>
      </c>
      <c r="S39" s="633"/>
      <c r="T39" s="633"/>
      <c r="U39" s="633"/>
      <c r="V39" s="633"/>
      <c r="W39" s="633"/>
      <c r="X39" s="633"/>
      <c r="Y39" s="634"/>
      <c r="Z39" s="663">
        <v>7.1</v>
      </c>
      <c r="AA39" s="663"/>
      <c r="AB39" s="663"/>
      <c r="AC39" s="663"/>
      <c r="AD39" s="664" t="s">
        <v>175</v>
      </c>
      <c r="AE39" s="664"/>
      <c r="AF39" s="664"/>
      <c r="AG39" s="664"/>
      <c r="AH39" s="664"/>
      <c r="AI39" s="664"/>
      <c r="AJ39" s="664"/>
      <c r="AK39" s="664"/>
      <c r="AL39" s="635" t="s">
        <v>175</v>
      </c>
      <c r="AM39" s="636"/>
      <c r="AN39" s="636"/>
      <c r="AO39" s="665"/>
      <c r="AQ39" s="670" t="s">
        <v>340</v>
      </c>
      <c r="AR39" s="671"/>
      <c r="AS39" s="671"/>
      <c r="AT39" s="671"/>
      <c r="AU39" s="671"/>
      <c r="AV39" s="671"/>
      <c r="AW39" s="671"/>
      <c r="AX39" s="671"/>
      <c r="AY39" s="672"/>
      <c r="AZ39" s="632">
        <v>628</v>
      </c>
      <c r="BA39" s="633"/>
      <c r="BB39" s="633"/>
      <c r="BC39" s="633"/>
      <c r="BD39" s="651"/>
      <c r="BE39" s="651"/>
      <c r="BF39" s="673"/>
      <c r="BG39" s="629" t="s">
        <v>341</v>
      </c>
      <c r="BH39" s="630"/>
      <c r="BI39" s="630"/>
      <c r="BJ39" s="630"/>
      <c r="BK39" s="630"/>
      <c r="BL39" s="630"/>
      <c r="BM39" s="630"/>
      <c r="BN39" s="630"/>
      <c r="BO39" s="630"/>
      <c r="BP39" s="630"/>
      <c r="BQ39" s="630"/>
      <c r="BR39" s="630"/>
      <c r="BS39" s="630"/>
      <c r="BT39" s="630"/>
      <c r="BU39" s="631"/>
      <c r="BV39" s="632">
        <v>7298</v>
      </c>
      <c r="BW39" s="633"/>
      <c r="BX39" s="633"/>
      <c r="BY39" s="633"/>
      <c r="BZ39" s="633"/>
      <c r="CA39" s="633"/>
      <c r="CB39" s="674"/>
      <c r="CD39" s="629" t="s">
        <v>342</v>
      </c>
      <c r="CE39" s="630"/>
      <c r="CF39" s="630"/>
      <c r="CG39" s="630"/>
      <c r="CH39" s="630"/>
      <c r="CI39" s="630"/>
      <c r="CJ39" s="630"/>
      <c r="CK39" s="630"/>
      <c r="CL39" s="630"/>
      <c r="CM39" s="630"/>
      <c r="CN39" s="630"/>
      <c r="CO39" s="630"/>
      <c r="CP39" s="630"/>
      <c r="CQ39" s="631"/>
      <c r="CR39" s="632">
        <v>216628</v>
      </c>
      <c r="CS39" s="651"/>
      <c r="CT39" s="651"/>
      <c r="CU39" s="651"/>
      <c r="CV39" s="651"/>
      <c r="CW39" s="651"/>
      <c r="CX39" s="651"/>
      <c r="CY39" s="652"/>
      <c r="CZ39" s="635">
        <v>1</v>
      </c>
      <c r="DA39" s="653"/>
      <c r="DB39" s="653"/>
      <c r="DC39" s="654"/>
      <c r="DD39" s="638">
        <v>114150</v>
      </c>
      <c r="DE39" s="651"/>
      <c r="DF39" s="651"/>
      <c r="DG39" s="651"/>
      <c r="DH39" s="651"/>
      <c r="DI39" s="651"/>
      <c r="DJ39" s="651"/>
      <c r="DK39" s="652"/>
      <c r="DL39" s="638" t="s">
        <v>175</v>
      </c>
      <c r="DM39" s="651"/>
      <c r="DN39" s="651"/>
      <c r="DO39" s="651"/>
      <c r="DP39" s="651"/>
      <c r="DQ39" s="651"/>
      <c r="DR39" s="651"/>
      <c r="DS39" s="651"/>
      <c r="DT39" s="651"/>
      <c r="DU39" s="651"/>
      <c r="DV39" s="652"/>
      <c r="DW39" s="635" t="s">
        <v>175</v>
      </c>
      <c r="DX39" s="653"/>
      <c r="DY39" s="653"/>
      <c r="DZ39" s="653"/>
      <c r="EA39" s="653"/>
      <c r="EB39" s="653"/>
      <c r="EC39" s="669"/>
    </row>
    <row r="40" spans="2:133" ht="11.25" customHeight="1" x14ac:dyDescent="0.2">
      <c r="B40" s="629" t="s">
        <v>343</v>
      </c>
      <c r="C40" s="630"/>
      <c r="D40" s="630"/>
      <c r="E40" s="630"/>
      <c r="F40" s="630"/>
      <c r="G40" s="630"/>
      <c r="H40" s="630"/>
      <c r="I40" s="630"/>
      <c r="J40" s="630"/>
      <c r="K40" s="630"/>
      <c r="L40" s="630"/>
      <c r="M40" s="630"/>
      <c r="N40" s="630"/>
      <c r="O40" s="630"/>
      <c r="P40" s="630"/>
      <c r="Q40" s="631"/>
      <c r="R40" s="632">
        <v>32682</v>
      </c>
      <c r="S40" s="633"/>
      <c r="T40" s="633"/>
      <c r="U40" s="633"/>
      <c r="V40" s="633"/>
      <c r="W40" s="633"/>
      <c r="X40" s="633"/>
      <c r="Y40" s="634"/>
      <c r="Z40" s="663">
        <v>0.2</v>
      </c>
      <c r="AA40" s="663"/>
      <c r="AB40" s="663"/>
      <c r="AC40" s="663"/>
      <c r="AD40" s="664" t="s">
        <v>175</v>
      </c>
      <c r="AE40" s="664"/>
      <c r="AF40" s="664"/>
      <c r="AG40" s="664"/>
      <c r="AH40" s="664"/>
      <c r="AI40" s="664"/>
      <c r="AJ40" s="664"/>
      <c r="AK40" s="664"/>
      <c r="AL40" s="635" t="s">
        <v>175</v>
      </c>
      <c r="AM40" s="636"/>
      <c r="AN40" s="636"/>
      <c r="AO40" s="665"/>
      <c r="AQ40" s="670" t="s">
        <v>344</v>
      </c>
      <c r="AR40" s="671"/>
      <c r="AS40" s="671"/>
      <c r="AT40" s="671"/>
      <c r="AU40" s="671"/>
      <c r="AV40" s="671"/>
      <c r="AW40" s="671"/>
      <c r="AX40" s="671"/>
      <c r="AY40" s="672"/>
      <c r="AZ40" s="632" t="s">
        <v>175</v>
      </c>
      <c r="BA40" s="633"/>
      <c r="BB40" s="633"/>
      <c r="BC40" s="633"/>
      <c r="BD40" s="651"/>
      <c r="BE40" s="651"/>
      <c r="BF40" s="673"/>
      <c r="BG40" s="675" t="s">
        <v>345</v>
      </c>
      <c r="BH40" s="676"/>
      <c r="BI40" s="676"/>
      <c r="BJ40" s="676"/>
      <c r="BK40" s="676"/>
      <c r="BL40" s="224"/>
      <c r="BM40" s="630" t="s">
        <v>346</v>
      </c>
      <c r="BN40" s="630"/>
      <c r="BO40" s="630"/>
      <c r="BP40" s="630"/>
      <c r="BQ40" s="630"/>
      <c r="BR40" s="630"/>
      <c r="BS40" s="630"/>
      <c r="BT40" s="630"/>
      <c r="BU40" s="631"/>
      <c r="BV40" s="632">
        <v>90</v>
      </c>
      <c r="BW40" s="633"/>
      <c r="BX40" s="633"/>
      <c r="BY40" s="633"/>
      <c r="BZ40" s="633"/>
      <c r="CA40" s="633"/>
      <c r="CB40" s="674"/>
      <c r="CD40" s="629" t="s">
        <v>347</v>
      </c>
      <c r="CE40" s="630"/>
      <c r="CF40" s="630"/>
      <c r="CG40" s="630"/>
      <c r="CH40" s="630"/>
      <c r="CI40" s="630"/>
      <c r="CJ40" s="630"/>
      <c r="CK40" s="630"/>
      <c r="CL40" s="630"/>
      <c r="CM40" s="630"/>
      <c r="CN40" s="630"/>
      <c r="CO40" s="630"/>
      <c r="CP40" s="630"/>
      <c r="CQ40" s="631"/>
      <c r="CR40" s="632">
        <v>647555</v>
      </c>
      <c r="CS40" s="633"/>
      <c r="CT40" s="633"/>
      <c r="CU40" s="633"/>
      <c r="CV40" s="633"/>
      <c r="CW40" s="633"/>
      <c r="CX40" s="633"/>
      <c r="CY40" s="634"/>
      <c r="CZ40" s="635">
        <v>3.1</v>
      </c>
      <c r="DA40" s="653"/>
      <c r="DB40" s="653"/>
      <c r="DC40" s="654"/>
      <c r="DD40" s="638">
        <v>251125</v>
      </c>
      <c r="DE40" s="633"/>
      <c r="DF40" s="633"/>
      <c r="DG40" s="633"/>
      <c r="DH40" s="633"/>
      <c r="DI40" s="633"/>
      <c r="DJ40" s="633"/>
      <c r="DK40" s="634"/>
      <c r="DL40" s="638">
        <v>11816</v>
      </c>
      <c r="DM40" s="633"/>
      <c r="DN40" s="633"/>
      <c r="DO40" s="633"/>
      <c r="DP40" s="633"/>
      <c r="DQ40" s="633"/>
      <c r="DR40" s="633"/>
      <c r="DS40" s="633"/>
      <c r="DT40" s="633"/>
      <c r="DU40" s="633"/>
      <c r="DV40" s="634"/>
      <c r="DW40" s="635">
        <v>0.1</v>
      </c>
      <c r="DX40" s="653"/>
      <c r="DY40" s="653"/>
      <c r="DZ40" s="653"/>
      <c r="EA40" s="653"/>
      <c r="EB40" s="653"/>
      <c r="EC40" s="669"/>
    </row>
    <row r="41" spans="2:133" ht="11.25" customHeight="1" x14ac:dyDescent="0.2">
      <c r="B41" s="629" t="s">
        <v>348</v>
      </c>
      <c r="C41" s="630"/>
      <c r="D41" s="630"/>
      <c r="E41" s="630"/>
      <c r="F41" s="630"/>
      <c r="G41" s="630"/>
      <c r="H41" s="630"/>
      <c r="I41" s="630"/>
      <c r="J41" s="630"/>
      <c r="K41" s="630"/>
      <c r="L41" s="630"/>
      <c r="M41" s="630"/>
      <c r="N41" s="630"/>
      <c r="O41" s="630"/>
      <c r="P41" s="630"/>
      <c r="Q41" s="631"/>
      <c r="R41" s="632" t="s">
        <v>234</v>
      </c>
      <c r="S41" s="633"/>
      <c r="T41" s="633"/>
      <c r="U41" s="633"/>
      <c r="V41" s="633"/>
      <c r="W41" s="633"/>
      <c r="X41" s="633"/>
      <c r="Y41" s="634"/>
      <c r="Z41" s="663" t="s">
        <v>175</v>
      </c>
      <c r="AA41" s="663"/>
      <c r="AB41" s="663"/>
      <c r="AC41" s="663"/>
      <c r="AD41" s="664" t="s">
        <v>234</v>
      </c>
      <c r="AE41" s="664"/>
      <c r="AF41" s="664"/>
      <c r="AG41" s="664"/>
      <c r="AH41" s="664"/>
      <c r="AI41" s="664"/>
      <c r="AJ41" s="664"/>
      <c r="AK41" s="664"/>
      <c r="AL41" s="635" t="s">
        <v>175</v>
      </c>
      <c r="AM41" s="636"/>
      <c r="AN41" s="636"/>
      <c r="AO41" s="665"/>
      <c r="AQ41" s="670" t="s">
        <v>349</v>
      </c>
      <c r="AR41" s="671"/>
      <c r="AS41" s="671"/>
      <c r="AT41" s="671"/>
      <c r="AU41" s="671"/>
      <c r="AV41" s="671"/>
      <c r="AW41" s="671"/>
      <c r="AX41" s="671"/>
      <c r="AY41" s="672"/>
      <c r="AZ41" s="632">
        <v>360780</v>
      </c>
      <c r="BA41" s="633"/>
      <c r="BB41" s="633"/>
      <c r="BC41" s="633"/>
      <c r="BD41" s="651"/>
      <c r="BE41" s="651"/>
      <c r="BF41" s="673"/>
      <c r="BG41" s="675"/>
      <c r="BH41" s="676"/>
      <c r="BI41" s="676"/>
      <c r="BJ41" s="676"/>
      <c r="BK41" s="676"/>
      <c r="BL41" s="224"/>
      <c r="BM41" s="630" t="s">
        <v>350</v>
      </c>
      <c r="BN41" s="630"/>
      <c r="BO41" s="630"/>
      <c r="BP41" s="630"/>
      <c r="BQ41" s="630"/>
      <c r="BR41" s="630"/>
      <c r="BS41" s="630"/>
      <c r="BT41" s="630"/>
      <c r="BU41" s="631"/>
      <c r="BV41" s="632">
        <v>1</v>
      </c>
      <c r="BW41" s="633"/>
      <c r="BX41" s="633"/>
      <c r="BY41" s="633"/>
      <c r="BZ41" s="633"/>
      <c r="CA41" s="633"/>
      <c r="CB41" s="674"/>
      <c r="CD41" s="629" t="s">
        <v>351</v>
      </c>
      <c r="CE41" s="630"/>
      <c r="CF41" s="630"/>
      <c r="CG41" s="630"/>
      <c r="CH41" s="630"/>
      <c r="CI41" s="630"/>
      <c r="CJ41" s="630"/>
      <c r="CK41" s="630"/>
      <c r="CL41" s="630"/>
      <c r="CM41" s="630"/>
      <c r="CN41" s="630"/>
      <c r="CO41" s="630"/>
      <c r="CP41" s="630"/>
      <c r="CQ41" s="631"/>
      <c r="CR41" s="632" t="s">
        <v>175</v>
      </c>
      <c r="CS41" s="651"/>
      <c r="CT41" s="651"/>
      <c r="CU41" s="651"/>
      <c r="CV41" s="651"/>
      <c r="CW41" s="651"/>
      <c r="CX41" s="651"/>
      <c r="CY41" s="652"/>
      <c r="CZ41" s="635" t="s">
        <v>175</v>
      </c>
      <c r="DA41" s="653"/>
      <c r="DB41" s="653"/>
      <c r="DC41" s="654"/>
      <c r="DD41" s="638" t="s">
        <v>175</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2">
      <c r="B42" s="629" t="s">
        <v>352</v>
      </c>
      <c r="C42" s="630"/>
      <c r="D42" s="630"/>
      <c r="E42" s="630"/>
      <c r="F42" s="630"/>
      <c r="G42" s="630"/>
      <c r="H42" s="630"/>
      <c r="I42" s="630"/>
      <c r="J42" s="630"/>
      <c r="K42" s="630"/>
      <c r="L42" s="630"/>
      <c r="M42" s="630"/>
      <c r="N42" s="630"/>
      <c r="O42" s="630"/>
      <c r="P42" s="630"/>
      <c r="Q42" s="631"/>
      <c r="R42" s="632">
        <v>451172</v>
      </c>
      <c r="S42" s="633"/>
      <c r="T42" s="633"/>
      <c r="U42" s="633"/>
      <c r="V42" s="633"/>
      <c r="W42" s="633"/>
      <c r="X42" s="633"/>
      <c r="Y42" s="634"/>
      <c r="Z42" s="663">
        <v>2.1</v>
      </c>
      <c r="AA42" s="663"/>
      <c r="AB42" s="663"/>
      <c r="AC42" s="663"/>
      <c r="AD42" s="664" t="s">
        <v>234</v>
      </c>
      <c r="AE42" s="664"/>
      <c r="AF42" s="664"/>
      <c r="AG42" s="664"/>
      <c r="AH42" s="664"/>
      <c r="AI42" s="664"/>
      <c r="AJ42" s="664"/>
      <c r="AK42" s="664"/>
      <c r="AL42" s="635" t="s">
        <v>353</v>
      </c>
      <c r="AM42" s="636"/>
      <c r="AN42" s="636"/>
      <c r="AO42" s="665"/>
      <c r="AQ42" s="666" t="s">
        <v>354</v>
      </c>
      <c r="AR42" s="667"/>
      <c r="AS42" s="667"/>
      <c r="AT42" s="667"/>
      <c r="AU42" s="667"/>
      <c r="AV42" s="667"/>
      <c r="AW42" s="667"/>
      <c r="AX42" s="667"/>
      <c r="AY42" s="668"/>
      <c r="AZ42" s="616">
        <v>1201467</v>
      </c>
      <c r="BA42" s="655"/>
      <c r="BB42" s="655"/>
      <c r="BC42" s="655"/>
      <c r="BD42" s="617"/>
      <c r="BE42" s="617"/>
      <c r="BF42" s="661"/>
      <c r="BG42" s="677"/>
      <c r="BH42" s="678"/>
      <c r="BI42" s="678"/>
      <c r="BJ42" s="678"/>
      <c r="BK42" s="678"/>
      <c r="BL42" s="225"/>
      <c r="BM42" s="614" t="s">
        <v>355</v>
      </c>
      <c r="BN42" s="614"/>
      <c r="BO42" s="614"/>
      <c r="BP42" s="614"/>
      <c r="BQ42" s="614"/>
      <c r="BR42" s="614"/>
      <c r="BS42" s="614"/>
      <c r="BT42" s="614"/>
      <c r="BU42" s="615"/>
      <c r="BV42" s="616">
        <v>415</v>
      </c>
      <c r="BW42" s="655"/>
      <c r="BX42" s="655"/>
      <c r="BY42" s="655"/>
      <c r="BZ42" s="655"/>
      <c r="CA42" s="655"/>
      <c r="CB42" s="662"/>
      <c r="CD42" s="629" t="s">
        <v>356</v>
      </c>
      <c r="CE42" s="630"/>
      <c r="CF42" s="630"/>
      <c r="CG42" s="630"/>
      <c r="CH42" s="630"/>
      <c r="CI42" s="630"/>
      <c r="CJ42" s="630"/>
      <c r="CK42" s="630"/>
      <c r="CL42" s="630"/>
      <c r="CM42" s="630"/>
      <c r="CN42" s="630"/>
      <c r="CO42" s="630"/>
      <c r="CP42" s="630"/>
      <c r="CQ42" s="631"/>
      <c r="CR42" s="632">
        <v>2338840</v>
      </c>
      <c r="CS42" s="633"/>
      <c r="CT42" s="633"/>
      <c r="CU42" s="633"/>
      <c r="CV42" s="633"/>
      <c r="CW42" s="633"/>
      <c r="CX42" s="633"/>
      <c r="CY42" s="634"/>
      <c r="CZ42" s="635">
        <v>11.1</v>
      </c>
      <c r="DA42" s="636"/>
      <c r="DB42" s="636"/>
      <c r="DC42" s="637"/>
      <c r="DD42" s="638">
        <v>395063</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2">
      <c r="B43" s="613" t="s">
        <v>357</v>
      </c>
      <c r="C43" s="614"/>
      <c r="D43" s="614"/>
      <c r="E43" s="614"/>
      <c r="F43" s="614"/>
      <c r="G43" s="614"/>
      <c r="H43" s="614"/>
      <c r="I43" s="614"/>
      <c r="J43" s="614"/>
      <c r="K43" s="614"/>
      <c r="L43" s="614"/>
      <c r="M43" s="614"/>
      <c r="N43" s="614"/>
      <c r="O43" s="614"/>
      <c r="P43" s="614"/>
      <c r="Q43" s="615"/>
      <c r="R43" s="616">
        <v>21406999</v>
      </c>
      <c r="S43" s="655"/>
      <c r="T43" s="655"/>
      <c r="U43" s="655"/>
      <c r="V43" s="655"/>
      <c r="W43" s="655"/>
      <c r="X43" s="655"/>
      <c r="Y43" s="656"/>
      <c r="Z43" s="657">
        <v>100</v>
      </c>
      <c r="AA43" s="657"/>
      <c r="AB43" s="657"/>
      <c r="AC43" s="657"/>
      <c r="AD43" s="658">
        <v>9359735</v>
      </c>
      <c r="AE43" s="658"/>
      <c r="AF43" s="658"/>
      <c r="AG43" s="658"/>
      <c r="AH43" s="658"/>
      <c r="AI43" s="658"/>
      <c r="AJ43" s="658"/>
      <c r="AK43" s="658"/>
      <c r="AL43" s="619">
        <v>100</v>
      </c>
      <c r="AM43" s="659"/>
      <c r="AN43" s="659"/>
      <c r="AO43" s="660"/>
      <c r="CD43" s="629" t="s">
        <v>358</v>
      </c>
      <c r="CE43" s="630"/>
      <c r="CF43" s="630"/>
      <c r="CG43" s="630"/>
      <c r="CH43" s="630"/>
      <c r="CI43" s="630"/>
      <c r="CJ43" s="630"/>
      <c r="CK43" s="630"/>
      <c r="CL43" s="630"/>
      <c r="CM43" s="630"/>
      <c r="CN43" s="630"/>
      <c r="CO43" s="630"/>
      <c r="CP43" s="630"/>
      <c r="CQ43" s="631"/>
      <c r="CR43" s="632">
        <v>97228</v>
      </c>
      <c r="CS43" s="651"/>
      <c r="CT43" s="651"/>
      <c r="CU43" s="651"/>
      <c r="CV43" s="651"/>
      <c r="CW43" s="651"/>
      <c r="CX43" s="651"/>
      <c r="CY43" s="652"/>
      <c r="CZ43" s="635">
        <v>0.5</v>
      </c>
      <c r="DA43" s="653"/>
      <c r="DB43" s="653"/>
      <c r="DC43" s="654"/>
      <c r="DD43" s="638">
        <v>94178</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2">
      <c r="CD44" s="645" t="s">
        <v>304</v>
      </c>
      <c r="CE44" s="646"/>
      <c r="CF44" s="629" t="s">
        <v>359</v>
      </c>
      <c r="CG44" s="630"/>
      <c r="CH44" s="630"/>
      <c r="CI44" s="630"/>
      <c r="CJ44" s="630"/>
      <c r="CK44" s="630"/>
      <c r="CL44" s="630"/>
      <c r="CM44" s="630"/>
      <c r="CN44" s="630"/>
      <c r="CO44" s="630"/>
      <c r="CP44" s="630"/>
      <c r="CQ44" s="631"/>
      <c r="CR44" s="632">
        <v>1986143</v>
      </c>
      <c r="CS44" s="633"/>
      <c r="CT44" s="633"/>
      <c r="CU44" s="633"/>
      <c r="CV44" s="633"/>
      <c r="CW44" s="633"/>
      <c r="CX44" s="633"/>
      <c r="CY44" s="634"/>
      <c r="CZ44" s="635">
        <v>9.5</v>
      </c>
      <c r="DA44" s="636"/>
      <c r="DB44" s="636"/>
      <c r="DC44" s="637"/>
      <c r="DD44" s="638">
        <v>307167</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2">
      <c r="B45" s="215" t="s">
        <v>360</v>
      </c>
      <c r="CD45" s="647"/>
      <c r="CE45" s="648"/>
      <c r="CF45" s="629" t="s">
        <v>361</v>
      </c>
      <c r="CG45" s="630"/>
      <c r="CH45" s="630"/>
      <c r="CI45" s="630"/>
      <c r="CJ45" s="630"/>
      <c r="CK45" s="630"/>
      <c r="CL45" s="630"/>
      <c r="CM45" s="630"/>
      <c r="CN45" s="630"/>
      <c r="CO45" s="630"/>
      <c r="CP45" s="630"/>
      <c r="CQ45" s="631"/>
      <c r="CR45" s="632">
        <v>1078031</v>
      </c>
      <c r="CS45" s="651"/>
      <c r="CT45" s="651"/>
      <c r="CU45" s="651"/>
      <c r="CV45" s="651"/>
      <c r="CW45" s="651"/>
      <c r="CX45" s="651"/>
      <c r="CY45" s="652"/>
      <c r="CZ45" s="635">
        <v>5.0999999999999996</v>
      </c>
      <c r="DA45" s="653"/>
      <c r="DB45" s="653"/>
      <c r="DC45" s="654"/>
      <c r="DD45" s="638">
        <v>77524</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2">
      <c r="B46" s="226" t="s">
        <v>362</v>
      </c>
      <c r="CD46" s="647"/>
      <c r="CE46" s="648"/>
      <c r="CF46" s="629" t="s">
        <v>363</v>
      </c>
      <c r="CG46" s="630"/>
      <c r="CH46" s="630"/>
      <c r="CI46" s="630"/>
      <c r="CJ46" s="630"/>
      <c r="CK46" s="630"/>
      <c r="CL46" s="630"/>
      <c r="CM46" s="630"/>
      <c r="CN46" s="630"/>
      <c r="CO46" s="630"/>
      <c r="CP46" s="630"/>
      <c r="CQ46" s="631"/>
      <c r="CR46" s="632">
        <v>832881</v>
      </c>
      <c r="CS46" s="633"/>
      <c r="CT46" s="633"/>
      <c r="CU46" s="633"/>
      <c r="CV46" s="633"/>
      <c r="CW46" s="633"/>
      <c r="CX46" s="633"/>
      <c r="CY46" s="634"/>
      <c r="CZ46" s="635">
        <v>4</v>
      </c>
      <c r="DA46" s="636"/>
      <c r="DB46" s="636"/>
      <c r="DC46" s="637"/>
      <c r="DD46" s="638">
        <v>213062</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2">
      <c r="B47" s="226" t="s">
        <v>364</v>
      </c>
      <c r="CD47" s="647"/>
      <c r="CE47" s="648"/>
      <c r="CF47" s="629" t="s">
        <v>365</v>
      </c>
      <c r="CG47" s="630"/>
      <c r="CH47" s="630"/>
      <c r="CI47" s="630"/>
      <c r="CJ47" s="630"/>
      <c r="CK47" s="630"/>
      <c r="CL47" s="630"/>
      <c r="CM47" s="630"/>
      <c r="CN47" s="630"/>
      <c r="CO47" s="630"/>
      <c r="CP47" s="630"/>
      <c r="CQ47" s="631"/>
      <c r="CR47" s="632">
        <v>352697</v>
      </c>
      <c r="CS47" s="651"/>
      <c r="CT47" s="651"/>
      <c r="CU47" s="651"/>
      <c r="CV47" s="651"/>
      <c r="CW47" s="651"/>
      <c r="CX47" s="651"/>
      <c r="CY47" s="652"/>
      <c r="CZ47" s="635">
        <v>1.7</v>
      </c>
      <c r="DA47" s="653"/>
      <c r="DB47" s="653"/>
      <c r="DC47" s="654"/>
      <c r="DD47" s="638">
        <v>87896</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ht="10.8" x14ac:dyDescent="0.2">
      <c r="B48" s="226"/>
      <c r="CD48" s="649"/>
      <c r="CE48" s="650"/>
      <c r="CF48" s="629" t="s">
        <v>366</v>
      </c>
      <c r="CG48" s="630"/>
      <c r="CH48" s="630"/>
      <c r="CI48" s="630"/>
      <c r="CJ48" s="630"/>
      <c r="CK48" s="630"/>
      <c r="CL48" s="630"/>
      <c r="CM48" s="630"/>
      <c r="CN48" s="630"/>
      <c r="CO48" s="630"/>
      <c r="CP48" s="630"/>
      <c r="CQ48" s="631"/>
      <c r="CR48" s="632" t="s">
        <v>353</v>
      </c>
      <c r="CS48" s="633"/>
      <c r="CT48" s="633"/>
      <c r="CU48" s="633"/>
      <c r="CV48" s="633"/>
      <c r="CW48" s="633"/>
      <c r="CX48" s="633"/>
      <c r="CY48" s="634"/>
      <c r="CZ48" s="635" t="s">
        <v>353</v>
      </c>
      <c r="DA48" s="636"/>
      <c r="DB48" s="636"/>
      <c r="DC48" s="637"/>
      <c r="DD48" s="638" t="s">
        <v>234</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2">
      <c r="B49" s="226"/>
      <c r="CD49" s="613" t="s">
        <v>367</v>
      </c>
      <c r="CE49" s="614"/>
      <c r="CF49" s="614"/>
      <c r="CG49" s="614"/>
      <c r="CH49" s="614"/>
      <c r="CI49" s="614"/>
      <c r="CJ49" s="614"/>
      <c r="CK49" s="614"/>
      <c r="CL49" s="614"/>
      <c r="CM49" s="614"/>
      <c r="CN49" s="614"/>
      <c r="CO49" s="614"/>
      <c r="CP49" s="614"/>
      <c r="CQ49" s="615"/>
      <c r="CR49" s="616">
        <v>20984698</v>
      </c>
      <c r="CS49" s="617"/>
      <c r="CT49" s="617"/>
      <c r="CU49" s="617"/>
      <c r="CV49" s="617"/>
      <c r="CW49" s="617"/>
      <c r="CX49" s="617"/>
      <c r="CY49" s="618"/>
      <c r="CZ49" s="619">
        <v>100</v>
      </c>
      <c r="DA49" s="620"/>
      <c r="DB49" s="620"/>
      <c r="DC49" s="621"/>
      <c r="DD49" s="622">
        <v>11507535</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rgmGXryzDW0Dbvuwb+c1cmb4A4nhFlooGy9lhE6RmanSWcNUWJ9o5bgV1bKUbO4tQ2Y/aCX+ynmO/NQntJ5CJw==" saltValue="Fr/o7MbXDSptFkBJvSIW2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6640625" style="232" customWidth="1"/>
    <col min="131" max="131" width="1.554687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369</v>
      </c>
      <c r="DK2" s="1113"/>
      <c r="DL2" s="1113"/>
      <c r="DM2" s="1113"/>
      <c r="DN2" s="1113"/>
      <c r="DO2" s="1114"/>
      <c r="DP2" s="229"/>
      <c r="DQ2" s="1112" t="s">
        <v>370</v>
      </c>
      <c r="DR2" s="1113"/>
      <c r="DS2" s="1113"/>
      <c r="DT2" s="1113"/>
      <c r="DU2" s="1113"/>
      <c r="DV2" s="1113"/>
      <c r="DW2" s="1113"/>
      <c r="DX2" s="1113"/>
      <c r="DY2" s="1113"/>
      <c r="DZ2" s="1114"/>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1065" t="s">
        <v>371</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372</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1001" t="s">
        <v>373</v>
      </c>
      <c r="B5" s="1002"/>
      <c r="C5" s="1002"/>
      <c r="D5" s="1002"/>
      <c r="E5" s="1002"/>
      <c r="F5" s="1002"/>
      <c r="G5" s="1002"/>
      <c r="H5" s="1002"/>
      <c r="I5" s="1002"/>
      <c r="J5" s="1002"/>
      <c r="K5" s="1002"/>
      <c r="L5" s="1002"/>
      <c r="M5" s="1002"/>
      <c r="N5" s="1002"/>
      <c r="O5" s="1002"/>
      <c r="P5" s="1003"/>
      <c r="Q5" s="1007" t="s">
        <v>374</v>
      </c>
      <c r="R5" s="1008"/>
      <c r="S5" s="1008"/>
      <c r="T5" s="1008"/>
      <c r="U5" s="1009"/>
      <c r="V5" s="1007" t="s">
        <v>375</v>
      </c>
      <c r="W5" s="1008"/>
      <c r="X5" s="1008"/>
      <c r="Y5" s="1008"/>
      <c r="Z5" s="1009"/>
      <c r="AA5" s="1007" t="s">
        <v>376</v>
      </c>
      <c r="AB5" s="1008"/>
      <c r="AC5" s="1008"/>
      <c r="AD5" s="1008"/>
      <c r="AE5" s="1008"/>
      <c r="AF5" s="1115" t="s">
        <v>377</v>
      </c>
      <c r="AG5" s="1008"/>
      <c r="AH5" s="1008"/>
      <c r="AI5" s="1008"/>
      <c r="AJ5" s="1021"/>
      <c r="AK5" s="1008" t="s">
        <v>378</v>
      </c>
      <c r="AL5" s="1008"/>
      <c r="AM5" s="1008"/>
      <c r="AN5" s="1008"/>
      <c r="AO5" s="1009"/>
      <c r="AP5" s="1007" t="s">
        <v>379</v>
      </c>
      <c r="AQ5" s="1008"/>
      <c r="AR5" s="1008"/>
      <c r="AS5" s="1008"/>
      <c r="AT5" s="1009"/>
      <c r="AU5" s="1007" t="s">
        <v>380</v>
      </c>
      <c r="AV5" s="1008"/>
      <c r="AW5" s="1008"/>
      <c r="AX5" s="1008"/>
      <c r="AY5" s="1021"/>
      <c r="AZ5" s="234"/>
      <c r="BA5" s="234"/>
      <c r="BB5" s="234"/>
      <c r="BC5" s="234"/>
      <c r="BD5" s="234"/>
      <c r="BE5" s="235"/>
      <c r="BF5" s="235"/>
      <c r="BG5" s="235"/>
      <c r="BH5" s="235"/>
      <c r="BI5" s="235"/>
      <c r="BJ5" s="235"/>
      <c r="BK5" s="235"/>
      <c r="BL5" s="235"/>
      <c r="BM5" s="235"/>
      <c r="BN5" s="235"/>
      <c r="BO5" s="235"/>
      <c r="BP5" s="235"/>
      <c r="BQ5" s="1001" t="s">
        <v>381</v>
      </c>
      <c r="BR5" s="1002"/>
      <c r="BS5" s="1002"/>
      <c r="BT5" s="1002"/>
      <c r="BU5" s="1002"/>
      <c r="BV5" s="1002"/>
      <c r="BW5" s="1002"/>
      <c r="BX5" s="1002"/>
      <c r="BY5" s="1002"/>
      <c r="BZ5" s="1002"/>
      <c r="CA5" s="1002"/>
      <c r="CB5" s="1002"/>
      <c r="CC5" s="1002"/>
      <c r="CD5" s="1002"/>
      <c r="CE5" s="1002"/>
      <c r="CF5" s="1002"/>
      <c r="CG5" s="1003"/>
      <c r="CH5" s="1007" t="s">
        <v>382</v>
      </c>
      <c r="CI5" s="1008"/>
      <c r="CJ5" s="1008"/>
      <c r="CK5" s="1008"/>
      <c r="CL5" s="1009"/>
      <c r="CM5" s="1007" t="s">
        <v>383</v>
      </c>
      <c r="CN5" s="1008"/>
      <c r="CO5" s="1008"/>
      <c r="CP5" s="1008"/>
      <c r="CQ5" s="1009"/>
      <c r="CR5" s="1007" t="s">
        <v>384</v>
      </c>
      <c r="CS5" s="1008"/>
      <c r="CT5" s="1008"/>
      <c r="CU5" s="1008"/>
      <c r="CV5" s="1009"/>
      <c r="CW5" s="1007" t="s">
        <v>385</v>
      </c>
      <c r="CX5" s="1008"/>
      <c r="CY5" s="1008"/>
      <c r="CZ5" s="1008"/>
      <c r="DA5" s="1009"/>
      <c r="DB5" s="1007" t="s">
        <v>386</v>
      </c>
      <c r="DC5" s="1008"/>
      <c r="DD5" s="1008"/>
      <c r="DE5" s="1008"/>
      <c r="DF5" s="1009"/>
      <c r="DG5" s="1100" t="s">
        <v>387</v>
      </c>
      <c r="DH5" s="1101"/>
      <c r="DI5" s="1101"/>
      <c r="DJ5" s="1101"/>
      <c r="DK5" s="1102"/>
      <c r="DL5" s="1100" t="s">
        <v>388</v>
      </c>
      <c r="DM5" s="1101"/>
      <c r="DN5" s="1101"/>
      <c r="DO5" s="1101"/>
      <c r="DP5" s="1102"/>
      <c r="DQ5" s="1007" t="s">
        <v>389</v>
      </c>
      <c r="DR5" s="1008"/>
      <c r="DS5" s="1008"/>
      <c r="DT5" s="1008"/>
      <c r="DU5" s="1009"/>
      <c r="DV5" s="1007" t="s">
        <v>380</v>
      </c>
      <c r="DW5" s="1008"/>
      <c r="DX5" s="1008"/>
      <c r="DY5" s="1008"/>
      <c r="DZ5" s="1021"/>
      <c r="EA5" s="236"/>
    </row>
    <row r="6" spans="1:131" s="237" customFormat="1" ht="26.25" customHeight="1" thickBot="1" x14ac:dyDescent="0.25">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x14ac:dyDescent="0.2">
      <c r="A7" s="238">
        <v>1</v>
      </c>
      <c r="B7" s="1052" t="s">
        <v>390</v>
      </c>
      <c r="C7" s="1053"/>
      <c r="D7" s="1053"/>
      <c r="E7" s="1053"/>
      <c r="F7" s="1053"/>
      <c r="G7" s="1053"/>
      <c r="H7" s="1053"/>
      <c r="I7" s="1053"/>
      <c r="J7" s="1053"/>
      <c r="K7" s="1053"/>
      <c r="L7" s="1053"/>
      <c r="M7" s="1053"/>
      <c r="N7" s="1053"/>
      <c r="O7" s="1053"/>
      <c r="P7" s="1054"/>
      <c r="Q7" s="1106">
        <v>21421</v>
      </c>
      <c r="R7" s="1107"/>
      <c r="S7" s="1107"/>
      <c r="T7" s="1107"/>
      <c r="U7" s="1107"/>
      <c r="V7" s="1107">
        <v>20999</v>
      </c>
      <c r="W7" s="1107"/>
      <c r="X7" s="1107"/>
      <c r="Y7" s="1107"/>
      <c r="Z7" s="1107"/>
      <c r="AA7" s="1107">
        <v>422</v>
      </c>
      <c r="AB7" s="1107"/>
      <c r="AC7" s="1107"/>
      <c r="AD7" s="1107"/>
      <c r="AE7" s="1108"/>
      <c r="AF7" s="1109">
        <v>229</v>
      </c>
      <c r="AG7" s="1110"/>
      <c r="AH7" s="1110"/>
      <c r="AI7" s="1110"/>
      <c r="AJ7" s="1111"/>
      <c r="AK7" s="1093">
        <v>239</v>
      </c>
      <c r="AL7" s="1094"/>
      <c r="AM7" s="1094"/>
      <c r="AN7" s="1094"/>
      <c r="AO7" s="1094"/>
      <c r="AP7" s="1094">
        <v>17123</v>
      </c>
      <c r="AQ7" s="1094"/>
      <c r="AR7" s="1094"/>
      <c r="AS7" s="1094"/>
      <c r="AT7" s="1094"/>
      <c r="AU7" s="1095"/>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t="s">
        <v>577</v>
      </c>
      <c r="BS7" s="1097" t="s">
        <v>575</v>
      </c>
      <c r="BT7" s="1098"/>
      <c r="BU7" s="1098"/>
      <c r="BV7" s="1098"/>
      <c r="BW7" s="1098"/>
      <c r="BX7" s="1098"/>
      <c r="BY7" s="1098"/>
      <c r="BZ7" s="1098"/>
      <c r="CA7" s="1098"/>
      <c r="CB7" s="1098"/>
      <c r="CC7" s="1098"/>
      <c r="CD7" s="1098"/>
      <c r="CE7" s="1098"/>
      <c r="CF7" s="1098"/>
      <c r="CG7" s="1099"/>
      <c r="CH7" s="1090">
        <v>0</v>
      </c>
      <c r="CI7" s="1091"/>
      <c r="CJ7" s="1091"/>
      <c r="CK7" s="1091"/>
      <c r="CL7" s="1092"/>
      <c r="CM7" s="1090">
        <v>6</v>
      </c>
      <c r="CN7" s="1091"/>
      <c r="CO7" s="1091"/>
      <c r="CP7" s="1091"/>
      <c r="CQ7" s="1092"/>
      <c r="CR7" s="1090">
        <v>10</v>
      </c>
      <c r="CS7" s="1091"/>
      <c r="CT7" s="1091"/>
      <c r="CU7" s="1091"/>
      <c r="CV7" s="1092"/>
      <c r="CW7" s="1090">
        <v>4</v>
      </c>
      <c r="CX7" s="1091"/>
      <c r="CY7" s="1091"/>
      <c r="CZ7" s="1091"/>
      <c r="DA7" s="1092"/>
      <c r="DB7" s="1090">
        <v>201</v>
      </c>
      <c r="DC7" s="1091"/>
      <c r="DD7" s="1091"/>
      <c r="DE7" s="1091"/>
      <c r="DF7" s="1092"/>
      <c r="DG7" s="1090" t="s">
        <v>585</v>
      </c>
      <c r="DH7" s="1091"/>
      <c r="DI7" s="1091"/>
      <c r="DJ7" s="1091"/>
      <c r="DK7" s="1092"/>
      <c r="DL7" s="1090" t="s">
        <v>585</v>
      </c>
      <c r="DM7" s="1091"/>
      <c r="DN7" s="1091"/>
      <c r="DO7" s="1091"/>
      <c r="DP7" s="1092"/>
      <c r="DQ7" s="1090" t="s">
        <v>585</v>
      </c>
      <c r="DR7" s="1091"/>
      <c r="DS7" s="1091"/>
      <c r="DT7" s="1091"/>
      <c r="DU7" s="1092"/>
      <c r="DV7" s="1097"/>
      <c r="DW7" s="1098"/>
      <c r="DX7" s="1098"/>
      <c r="DY7" s="1098"/>
      <c r="DZ7" s="1117"/>
      <c r="EA7" s="236"/>
    </row>
    <row r="8" spans="1:131" s="237" customFormat="1" ht="26.25" customHeight="1" x14ac:dyDescent="0.2">
      <c r="A8" s="240">
        <v>2</v>
      </c>
      <c r="B8" s="1039" t="s">
        <v>391</v>
      </c>
      <c r="C8" s="1040"/>
      <c r="D8" s="1040"/>
      <c r="E8" s="1040"/>
      <c r="F8" s="1040"/>
      <c r="G8" s="1040"/>
      <c r="H8" s="1040"/>
      <c r="I8" s="1040"/>
      <c r="J8" s="1040"/>
      <c r="K8" s="1040"/>
      <c r="L8" s="1040"/>
      <c r="M8" s="1040"/>
      <c r="N8" s="1040"/>
      <c r="O8" s="1040"/>
      <c r="P8" s="1041"/>
      <c r="Q8" s="1045">
        <v>1</v>
      </c>
      <c r="R8" s="1046"/>
      <c r="S8" s="1046"/>
      <c r="T8" s="1046"/>
      <c r="U8" s="1046"/>
      <c r="V8" s="1046">
        <v>1</v>
      </c>
      <c r="W8" s="1046"/>
      <c r="X8" s="1046"/>
      <c r="Y8" s="1046"/>
      <c r="Z8" s="1046"/>
      <c r="AA8" s="1046">
        <v>0</v>
      </c>
      <c r="AB8" s="1046"/>
      <c r="AC8" s="1046"/>
      <c r="AD8" s="1046"/>
      <c r="AE8" s="1047"/>
      <c r="AF8" s="1023">
        <v>0</v>
      </c>
      <c r="AG8" s="1024"/>
      <c r="AH8" s="1024"/>
      <c r="AI8" s="1024"/>
      <c r="AJ8" s="1025"/>
      <c r="AK8" s="1088">
        <v>0</v>
      </c>
      <c r="AL8" s="1089"/>
      <c r="AM8" s="1089"/>
      <c r="AN8" s="1089"/>
      <c r="AO8" s="1089"/>
      <c r="AP8" s="1089" t="s">
        <v>578</v>
      </c>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t="s">
        <v>577</v>
      </c>
      <c r="BS8" s="998" t="s">
        <v>576</v>
      </c>
      <c r="BT8" s="999"/>
      <c r="BU8" s="999"/>
      <c r="BV8" s="999"/>
      <c r="BW8" s="999"/>
      <c r="BX8" s="999"/>
      <c r="BY8" s="999"/>
      <c r="BZ8" s="999"/>
      <c r="CA8" s="999"/>
      <c r="CB8" s="999"/>
      <c r="CC8" s="999"/>
      <c r="CD8" s="999"/>
      <c r="CE8" s="999"/>
      <c r="CF8" s="999"/>
      <c r="CG8" s="1020"/>
      <c r="CH8" s="995">
        <v>-51</v>
      </c>
      <c r="CI8" s="996"/>
      <c r="CJ8" s="996"/>
      <c r="CK8" s="996"/>
      <c r="CL8" s="997"/>
      <c r="CM8" s="995">
        <v>-2</v>
      </c>
      <c r="CN8" s="996"/>
      <c r="CO8" s="996"/>
      <c r="CP8" s="996"/>
      <c r="CQ8" s="997"/>
      <c r="CR8" s="995">
        <v>10</v>
      </c>
      <c r="CS8" s="996"/>
      <c r="CT8" s="996"/>
      <c r="CU8" s="996"/>
      <c r="CV8" s="997"/>
      <c r="CW8" s="995">
        <v>37</v>
      </c>
      <c r="CX8" s="996"/>
      <c r="CY8" s="996"/>
      <c r="CZ8" s="996"/>
      <c r="DA8" s="997"/>
      <c r="DB8" s="995" t="s">
        <v>585</v>
      </c>
      <c r="DC8" s="996"/>
      <c r="DD8" s="996"/>
      <c r="DE8" s="996"/>
      <c r="DF8" s="997"/>
      <c r="DG8" s="995" t="s">
        <v>585</v>
      </c>
      <c r="DH8" s="996"/>
      <c r="DI8" s="996"/>
      <c r="DJ8" s="996"/>
      <c r="DK8" s="997"/>
      <c r="DL8" s="995">
        <v>32</v>
      </c>
      <c r="DM8" s="996"/>
      <c r="DN8" s="996"/>
      <c r="DO8" s="996"/>
      <c r="DP8" s="997"/>
      <c r="DQ8" s="995">
        <v>29</v>
      </c>
      <c r="DR8" s="996"/>
      <c r="DS8" s="996"/>
      <c r="DT8" s="996"/>
      <c r="DU8" s="997"/>
      <c r="DV8" s="998"/>
      <c r="DW8" s="999"/>
      <c r="DX8" s="999"/>
      <c r="DY8" s="999"/>
      <c r="DZ8" s="1000"/>
      <c r="EA8" s="236"/>
    </row>
    <row r="9" spans="1:131" s="237" customFormat="1" ht="26.25" customHeight="1" x14ac:dyDescent="0.2">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t="s">
        <v>587</v>
      </c>
      <c r="BT9" s="999"/>
      <c r="BU9" s="999"/>
      <c r="BV9" s="999"/>
      <c r="BW9" s="999"/>
      <c r="BX9" s="999"/>
      <c r="BY9" s="999"/>
      <c r="BZ9" s="999"/>
      <c r="CA9" s="999"/>
      <c r="CB9" s="999"/>
      <c r="CC9" s="999"/>
      <c r="CD9" s="999"/>
      <c r="CE9" s="999"/>
      <c r="CF9" s="999"/>
      <c r="CG9" s="1020"/>
      <c r="CH9" s="995">
        <v>-6</v>
      </c>
      <c r="CI9" s="996"/>
      <c r="CJ9" s="996"/>
      <c r="CK9" s="996"/>
      <c r="CL9" s="997"/>
      <c r="CM9" s="995">
        <v>32</v>
      </c>
      <c r="CN9" s="996"/>
      <c r="CO9" s="996"/>
      <c r="CP9" s="996"/>
      <c r="CQ9" s="997"/>
      <c r="CR9" s="995">
        <v>10</v>
      </c>
      <c r="CS9" s="996"/>
      <c r="CT9" s="996"/>
      <c r="CU9" s="996"/>
      <c r="CV9" s="997"/>
      <c r="CW9" s="995">
        <v>65</v>
      </c>
      <c r="CX9" s="996"/>
      <c r="CY9" s="996"/>
      <c r="CZ9" s="996"/>
      <c r="DA9" s="997"/>
      <c r="DB9" s="995" t="s">
        <v>585</v>
      </c>
      <c r="DC9" s="996"/>
      <c r="DD9" s="996"/>
      <c r="DE9" s="996"/>
      <c r="DF9" s="997"/>
      <c r="DG9" s="995" t="s">
        <v>585</v>
      </c>
      <c r="DH9" s="996"/>
      <c r="DI9" s="996"/>
      <c r="DJ9" s="996"/>
      <c r="DK9" s="997"/>
      <c r="DL9" s="995" t="s">
        <v>585</v>
      </c>
      <c r="DM9" s="996"/>
      <c r="DN9" s="996"/>
      <c r="DO9" s="996"/>
      <c r="DP9" s="997"/>
      <c r="DQ9" s="995" t="s">
        <v>585</v>
      </c>
      <c r="DR9" s="996"/>
      <c r="DS9" s="996"/>
      <c r="DT9" s="996"/>
      <c r="DU9" s="997"/>
      <c r="DV9" s="998"/>
      <c r="DW9" s="999"/>
      <c r="DX9" s="999"/>
      <c r="DY9" s="999"/>
      <c r="DZ9" s="1000"/>
      <c r="EA9" s="236"/>
    </row>
    <row r="10" spans="1:131" s="237" customFormat="1" ht="26.25" customHeight="1" x14ac:dyDescent="0.2">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x14ac:dyDescent="0.2">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x14ac:dyDescent="0.2">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x14ac:dyDescent="0.2">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2">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2">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2">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2">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2">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2">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2">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5">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2">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392</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5">
      <c r="A23" s="242" t="s">
        <v>393</v>
      </c>
      <c r="B23" s="943" t="s">
        <v>394</v>
      </c>
      <c r="C23" s="944"/>
      <c r="D23" s="944"/>
      <c r="E23" s="944"/>
      <c r="F23" s="944"/>
      <c r="G23" s="944"/>
      <c r="H23" s="944"/>
      <c r="I23" s="944"/>
      <c r="J23" s="944"/>
      <c r="K23" s="944"/>
      <c r="L23" s="944"/>
      <c r="M23" s="944"/>
      <c r="N23" s="944"/>
      <c r="O23" s="944"/>
      <c r="P23" s="954"/>
      <c r="Q23" s="1070">
        <v>21407</v>
      </c>
      <c r="R23" s="1071"/>
      <c r="S23" s="1071"/>
      <c r="T23" s="1071"/>
      <c r="U23" s="1071"/>
      <c r="V23" s="1071">
        <v>20985</v>
      </c>
      <c r="W23" s="1071"/>
      <c r="X23" s="1071"/>
      <c r="Y23" s="1071"/>
      <c r="Z23" s="1071"/>
      <c r="AA23" s="1071">
        <v>422</v>
      </c>
      <c r="AB23" s="1071"/>
      <c r="AC23" s="1071"/>
      <c r="AD23" s="1071"/>
      <c r="AE23" s="1072"/>
      <c r="AF23" s="1073">
        <v>229</v>
      </c>
      <c r="AG23" s="1071"/>
      <c r="AH23" s="1071"/>
      <c r="AI23" s="1071"/>
      <c r="AJ23" s="1074"/>
      <c r="AK23" s="1075"/>
      <c r="AL23" s="1076"/>
      <c r="AM23" s="1076"/>
      <c r="AN23" s="1076"/>
      <c r="AO23" s="1076"/>
      <c r="AP23" s="1071">
        <v>17123</v>
      </c>
      <c r="AQ23" s="1071"/>
      <c r="AR23" s="1071"/>
      <c r="AS23" s="1071"/>
      <c r="AT23" s="1071"/>
      <c r="AU23" s="1077"/>
      <c r="AV23" s="1077"/>
      <c r="AW23" s="1077"/>
      <c r="AX23" s="1077"/>
      <c r="AY23" s="1078"/>
      <c r="AZ23" s="1067" t="s">
        <v>234</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2">
      <c r="A24" s="1066" t="s">
        <v>395</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5">
      <c r="A25" s="1065" t="s">
        <v>396</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2">
      <c r="A26" s="1001" t="s">
        <v>373</v>
      </c>
      <c r="B26" s="1002"/>
      <c r="C26" s="1002"/>
      <c r="D26" s="1002"/>
      <c r="E26" s="1002"/>
      <c r="F26" s="1002"/>
      <c r="G26" s="1002"/>
      <c r="H26" s="1002"/>
      <c r="I26" s="1002"/>
      <c r="J26" s="1002"/>
      <c r="K26" s="1002"/>
      <c r="L26" s="1002"/>
      <c r="M26" s="1002"/>
      <c r="N26" s="1002"/>
      <c r="O26" s="1002"/>
      <c r="P26" s="1003"/>
      <c r="Q26" s="1007" t="s">
        <v>397</v>
      </c>
      <c r="R26" s="1008"/>
      <c r="S26" s="1008"/>
      <c r="T26" s="1008"/>
      <c r="U26" s="1009"/>
      <c r="V26" s="1007" t="s">
        <v>398</v>
      </c>
      <c r="W26" s="1008"/>
      <c r="X26" s="1008"/>
      <c r="Y26" s="1008"/>
      <c r="Z26" s="1009"/>
      <c r="AA26" s="1007" t="s">
        <v>399</v>
      </c>
      <c r="AB26" s="1008"/>
      <c r="AC26" s="1008"/>
      <c r="AD26" s="1008"/>
      <c r="AE26" s="1008"/>
      <c r="AF26" s="1061" t="s">
        <v>400</v>
      </c>
      <c r="AG26" s="1014"/>
      <c r="AH26" s="1014"/>
      <c r="AI26" s="1014"/>
      <c r="AJ26" s="1062"/>
      <c r="AK26" s="1008" t="s">
        <v>401</v>
      </c>
      <c r="AL26" s="1008"/>
      <c r="AM26" s="1008"/>
      <c r="AN26" s="1008"/>
      <c r="AO26" s="1009"/>
      <c r="AP26" s="1007" t="s">
        <v>402</v>
      </c>
      <c r="AQ26" s="1008"/>
      <c r="AR26" s="1008"/>
      <c r="AS26" s="1008"/>
      <c r="AT26" s="1009"/>
      <c r="AU26" s="1007" t="s">
        <v>403</v>
      </c>
      <c r="AV26" s="1008"/>
      <c r="AW26" s="1008"/>
      <c r="AX26" s="1008"/>
      <c r="AY26" s="1009"/>
      <c r="AZ26" s="1007" t="s">
        <v>404</v>
      </c>
      <c r="BA26" s="1008"/>
      <c r="BB26" s="1008"/>
      <c r="BC26" s="1008"/>
      <c r="BD26" s="1009"/>
      <c r="BE26" s="1007" t="s">
        <v>380</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5">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2">
      <c r="A28" s="244">
        <v>1</v>
      </c>
      <c r="B28" s="1052" t="s">
        <v>405</v>
      </c>
      <c r="C28" s="1053"/>
      <c r="D28" s="1053"/>
      <c r="E28" s="1053"/>
      <c r="F28" s="1053"/>
      <c r="G28" s="1053"/>
      <c r="H28" s="1053"/>
      <c r="I28" s="1053"/>
      <c r="J28" s="1053"/>
      <c r="K28" s="1053"/>
      <c r="L28" s="1053"/>
      <c r="M28" s="1053"/>
      <c r="N28" s="1053"/>
      <c r="O28" s="1053"/>
      <c r="P28" s="1054"/>
      <c r="Q28" s="1055">
        <v>4214</v>
      </c>
      <c r="R28" s="1056"/>
      <c r="S28" s="1056"/>
      <c r="T28" s="1056"/>
      <c r="U28" s="1056"/>
      <c r="V28" s="1056">
        <v>4099</v>
      </c>
      <c r="W28" s="1056"/>
      <c r="X28" s="1056"/>
      <c r="Y28" s="1056"/>
      <c r="Z28" s="1056"/>
      <c r="AA28" s="1056">
        <v>114</v>
      </c>
      <c r="AB28" s="1056"/>
      <c r="AC28" s="1056"/>
      <c r="AD28" s="1056"/>
      <c r="AE28" s="1057"/>
      <c r="AF28" s="1058">
        <v>114</v>
      </c>
      <c r="AG28" s="1056"/>
      <c r="AH28" s="1056"/>
      <c r="AI28" s="1056"/>
      <c r="AJ28" s="1059"/>
      <c r="AK28" s="1060">
        <v>361</v>
      </c>
      <c r="AL28" s="1048"/>
      <c r="AM28" s="1048"/>
      <c r="AN28" s="1048"/>
      <c r="AO28" s="1048"/>
      <c r="AP28" s="1048" t="s">
        <v>578</v>
      </c>
      <c r="AQ28" s="1048"/>
      <c r="AR28" s="1048"/>
      <c r="AS28" s="1048"/>
      <c r="AT28" s="1048"/>
      <c r="AU28" s="1048" t="s">
        <v>578</v>
      </c>
      <c r="AV28" s="1048"/>
      <c r="AW28" s="1048"/>
      <c r="AX28" s="1048"/>
      <c r="AY28" s="1048"/>
      <c r="AZ28" s="1049" t="s">
        <v>578</v>
      </c>
      <c r="BA28" s="1049"/>
      <c r="BB28" s="1049"/>
      <c r="BC28" s="1049"/>
      <c r="BD28" s="1049"/>
      <c r="BE28" s="1050"/>
      <c r="BF28" s="1050"/>
      <c r="BG28" s="1050"/>
      <c r="BH28" s="1050"/>
      <c r="BI28" s="1051"/>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2">
      <c r="A29" s="244">
        <v>2</v>
      </c>
      <c r="B29" s="1039" t="s">
        <v>406</v>
      </c>
      <c r="C29" s="1040"/>
      <c r="D29" s="1040"/>
      <c r="E29" s="1040"/>
      <c r="F29" s="1040"/>
      <c r="G29" s="1040"/>
      <c r="H29" s="1040"/>
      <c r="I29" s="1040"/>
      <c r="J29" s="1040"/>
      <c r="K29" s="1040"/>
      <c r="L29" s="1040"/>
      <c r="M29" s="1040"/>
      <c r="N29" s="1040"/>
      <c r="O29" s="1040"/>
      <c r="P29" s="1041"/>
      <c r="Q29" s="1045">
        <v>3704</v>
      </c>
      <c r="R29" s="1046"/>
      <c r="S29" s="1046"/>
      <c r="T29" s="1046"/>
      <c r="U29" s="1046"/>
      <c r="V29" s="1046">
        <v>3620</v>
      </c>
      <c r="W29" s="1046"/>
      <c r="X29" s="1046"/>
      <c r="Y29" s="1046"/>
      <c r="Z29" s="1046"/>
      <c r="AA29" s="1046">
        <v>84</v>
      </c>
      <c r="AB29" s="1046"/>
      <c r="AC29" s="1046"/>
      <c r="AD29" s="1046"/>
      <c r="AE29" s="1047"/>
      <c r="AF29" s="1023">
        <v>84</v>
      </c>
      <c r="AG29" s="1024"/>
      <c r="AH29" s="1024"/>
      <c r="AI29" s="1024"/>
      <c r="AJ29" s="1025"/>
      <c r="AK29" s="986">
        <v>538</v>
      </c>
      <c r="AL29" s="977"/>
      <c r="AM29" s="977"/>
      <c r="AN29" s="977"/>
      <c r="AO29" s="977"/>
      <c r="AP29" s="977" t="s">
        <v>578</v>
      </c>
      <c r="AQ29" s="977"/>
      <c r="AR29" s="977"/>
      <c r="AS29" s="977"/>
      <c r="AT29" s="977"/>
      <c r="AU29" s="977" t="s">
        <v>578</v>
      </c>
      <c r="AV29" s="977"/>
      <c r="AW29" s="977"/>
      <c r="AX29" s="977"/>
      <c r="AY29" s="977"/>
      <c r="AZ29" s="1044" t="s">
        <v>578</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2">
      <c r="A30" s="244">
        <v>3</v>
      </c>
      <c r="B30" s="1039" t="s">
        <v>407</v>
      </c>
      <c r="C30" s="1040"/>
      <c r="D30" s="1040"/>
      <c r="E30" s="1040"/>
      <c r="F30" s="1040"/>
      <c r="G30" s="1040"/>
      <c r="H30" s="1040"/>
      <c r="I30" s="1040"/>
      <c r="J30" s="1040"/>
      <c r="K30" s="1040"/>
      <c r="L30" s="1040"/>
      <c r="M30" s="1040"/>
      <c r="N30" s="1040"/>
      <c r="O30" s="1040"/>
      <c r="P30" s="1041"/>
      <c r="Q30" s="1045">
        <v>649</v>
      </c>
      <c r="R30" s="1046"/>
      <c r="S30" s="1046"/>
      <c r="T30" s="1046"/>
      <c r="U30" s="1046"/>
      <c r="V30" s="1046">
        <v>649</v>
      </c>
      <c r="W30" s="1046"/>
      <c r="X30" s="1046"/>
      <c r="Y30" s="1046"/>
      <c r="Z30" s="1046"/>
      <c r="AA30" s="1046">
        <v>1</v>
      </c>
      <c r="AB30" s="1046"/>
      <c r="AC30" s="1046"/>
      <c r="AD30" s="1046"/>
      <c r="AE30" s="1047"/>
      <c r="AF30" s="1023">
        <v>1</v>
      </c>
      <c r="AG30" s="1024"/>
      <c r="AH30" s="1024"/>
      <c r="AI30" s="1024"/>
      <c r="AJ30" s="1025"/>
      <c r="AK30" s="986">
        <v>173</v>
      </c>
      <c r="AL30" s="977"/>
      <c r="AM30" s="977"/>
      <c r="AN30" s="977"/>
      <c r="AO30" s="977"/>
      <c r="AP30" s="977" t="s">
        <v>578</v>
      </c>
      <c r="AQ30" s="977"/>
      <c r="AR30" s="977"/>
      <c r="AS30" s="977"/>
      <c r="AT30" s="977"/>
      <c r="AU30" s="977" t="s">
        <v>578</v>
      </c>
      <c r="AV30" s="977"/>
      <c r="AW30" s="977"/>
      <c r="AX30" s="977"/>
      <c r="AY30" s="977"/>
      <c r="AZ30" s="1044" t="s">
        <v>578</v>
      </c>
      <c r="BA30" s="1044"/>
      <c r="BB30" s="1044"/>
      <c r="BC30" s="1044"/>
      <c r="BD30" s="1044"/>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2">
      <c r="A31" s="244">
        <v>4</v>
      </c>
      <c r="B31" s="1039" t="s">
        <v>408</v>
      </c>
      <c r="C31" s="1040"/>
      <c r="D31" s="1040"/>
      <c r="E31" s="1040"/>
      <c r="F31" s="1040"/>
      <c r="G31" s="1040"/>
      <c r="H31" s="1040"/>
      <c r="I31" s="1040"/>
      <c r="J31" s="1040"/>
      <c r="K31" s="1040"/>
      <c r="L31" s="1040"/>
      <c r="M31" s="1040"/>
      <c r="N31" s="1040"/>
      <c r="O31" s="1040"/>
      <c r="P31" s="1041"/>
      <c r="Q31" s="1045">
        <v>4</v>
      </c>
      <c r="R31" s="1046"/>
      <c r="S31" s="1046"/>
      <c r="T31" s="1046"/>
      <c r="U31" s="1046"/>
      <c r="V31" s="1046">
        <v>4</v>
      </c>
      <c r="W31" s="1046"/>
      <c r="X31" s="1046"/>
      <c r="Y31" s="1046"/>
      <c r="Z31" s="1046"/>
      <c r="AA31" s="1046" t="s">
        <v>578</v>
      </c>
      <c r="AB31" s="1046"/>
      <c r="AC31" s="1046"/>
      <c r="AD31" s="1046"/>
      <c r="AE31" s="1047"/>
      <c r="AF31" s="1023" t="s">
        <v>234</v>
      </c>
      <c r="AG31" s="1024"/>
      <c r="AH31" s="1024"/>
      <c r="AI31" s="1024"/>
      <c r="AJ31" s="1025"/>
      <c r="AK31" s="986">
        <v>1</v>
      </c>
      <c r="AL31" s="977"/>
      <c r="AM31" s="977"/>
      <c r="AN31" s="977"/>
      <c r="AO31" s="977"/>
      <c r="AP31" s="977" t="s">
        <v>578</v>
      </c>
      <c r="AQ31" s="977"/>
      <c r="AR31" s="977"/>
      <c r="AS31" s="977"/>
      <c r="AT31" s="977"/>
      <c r="AU31" s="977" t="s">
        <v>578</v>
      </c>
      <c r="AV31" s="977"/>
      <c r="AW31" s="977"/>
      <c r="AX31" s="977"/>
      <c r="AY31" s="977"/>
      <c r="AZ31" s="1044" t="s">
        <v>578</v>
      </c>
      <c r="BA31" s="1044"/>
      <c r="BB31" s="1044"/>
      <c r="BC31" s="1044"/>
      <c r="BD31" s="1044"/>
      <c r="BE31" s="978"/>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2">
      <c r="A32" s="244">
        <v>5</v>
      </c>
      <c r="B32" s="1039" t="s">
        <v>409</v>
      </c>
      <c r="C32" s="1040"/>
      <c r="D32" s="1040"/>
      <c r="E32" s="1040"/>
      <c r="F32" s="1040"/>
      <c r="G32" s="1040"/>
      <c r="H32" s="1040"/>
      <c r="I32" s="1040"/>
      <c r="J32" s="1040"/>
      <c r="K32" s="1040"/>
      <c r="L32" s="1040"/>
      <c r="M32" s="1040"/>
      <c r="N32" s="1040"/>
      <c r="O32" s="1040"/>
      <c r="P32" s="1041"/>
      <c r="Q32" s="1045">
        <v>1067</v>
      </c>
      <c r="R32" s="1046"/>
      <c r="S32" s="1046"/>
      <c r="T32" s="1046"/>
      <c r="U32" s="1046"/>
      <c r="V32" s="1046">
        <v>1012</v>
      </c>
      <c r="W32" s="1046"/>
      <c r="X32" s="1046"/>
      <c r="Y32" s="1046"/>
      <c r="Z32" s="1046"/>
      <c r="AA32" s="1046">
        <v>55</v>
      </c>
      <c r="AB32" s="1046"/>
      <c r="AC32" s="1046"/>
      <c r="AD32" s="1046"/>
      <c r="AE32" s="1047"/>
      <c r="AF32" s="1023">
        <v>1373</v>
      </c>
      <c r="AG32" s="1024"/>
      <c r="AH32" s="1024"/>
      <c r="AI32" s="1024"/>
      <c r="AJ32" s="1025"/>
      <c r="AK32" s="986">
        <v>359</v>
      </c>
      <c r="AL32" s="977"/>
      <c r="AM32" s="977"/>
      <c r="AN32" s="977"/>
      <c r="AO32" s="977"/>
      <c r="AP32" s="977">
        <v>3292</v>
      </c>
      <c r="AQ32" s="977"/>
      <c r="AR32" s="977"/>
      <c r="AS32" s="977"/>
      <c r="AT32" s="977"/>
      <c r="AU32" s="977">
        <v>2462</v>
      </c>
      <c r="AV32" s="977"/>
      <c r="AW32" s="977"/>
      <c r="AX32" s="977"/>
      <c r="AY32" s="977"/>
      <c r="AZ32" s="1044" t="s">
        <v>578</v>
      </c>
      <c r="BA32" s="1044"/>
      <c r="BB32" s="1044"/>
      <c r="BC32" s="1044"/>
      <c r="BD32" s="1044"/>
      <c r="BE32" s="978" t="s">
        <v>410</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2">
      <c r="A33" s="244">
        <v>6</v>
      </c>
      <c r="B33" s="1039" t="s">
        <v>411</v>
      </c>
      <c r="C33" s="1040"/>
      <c r="D33" s="1040"/>
      <c r="E33" s="1040"/>
      <c r="F33" s="1040"/>
      <c r="G33" s="1040"/>
      <c r="H33" s="1040"/>
      <c r="I33" s="1040"/>
      <c r="J33" s="1040"/>
      <c r="K33" s="1040"/>
      <c r="L33" s="1040"/>
      <c r="M33" s="1040"/>
      <c r="N33" s="1040"/>
      <c r="O33" s="1040"/>
      <c r="P33" s="1041"/>
      <c r="Q33" s="1045">
        <v>1141</v>
      </c>
      <c r="R33" s="1046"/>
      <c r="S33" s="1046"/>
      <c r="T33" s="1046"/>
      <c r="U33" s="1046"/>
      <c r="V33" s="1046">
        <v>1141</v>
      </c>
      <c r="W33" s="1046"/>
      <c r="X33" s="1046"/>
      <c r="Y33" s="1046"/>
      <c r="Z33" s="1046"/>
      <c r="AA33" s="1046" t="s">
        <v>586</v>
      </c>
      <c r="AB33" s="1046"/>
      <c r="AC33" s="1046"/>
      <c r="AD33" s="1046"/>
      <c r="AE33" s="1047"/>
      <c r="AF33" s="1023">
        <v>100</v>
      </c>
      <c r="AG33" s="1024"/>
      <c r="AH33" s="1024"/>
      <c r="AI33" s="1024"/>
      <c r="AJ33" s="1025"/>
      <c r="AK33" s="986">
        <v>923</v>
      </c>
      <c r="AL33" s="977"/>
      <c r="AM33" s="977"/>
      <c r="AN33" s="977"/>
      <c r="AO33" s="977"/>
      <c r="AP33" s="977">
        <v>7222</v>
      </c>
      <c r="AQ33" s="977"/>
      <c r="AR33" s="977"/>
      <c r="AS33" s="977"/>
      <c r="AT33" s="977"/>
      <c r="AU33" s="977">
        <v>6435</v>
      </c>
      <c r="AV33" s="977"/>
      <c r="AW33" s="977"/>
      <c r="AX33" s="977"/>
      <c r="AY33" s="977"/>
      <c r="AZ33" s="1044" t="s">
        <v>578</v>
      </c>
      <c r="BA33" s="1044"/>
      <c r="BB33" s="1044"/>
      <c r="BC33" s="1044"/>
      <c r="BD33" s="1044"/>
      <c r="BE33" s="978" t="s">
        <v>410</v>
      </c>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2">
      <c r="A34" s="244">
        <v>7</v>
      </c>
      <c r="B34" s="1039"/>
      <c r="C34" s="1040"/>
      <c r="D34" s="1040"/>
      <c r="E34" s="1040"/>
      <c r="F34" s="1040"/>
      <c r="G34" s="1040"/>
      <c r="H34" s="1040"/>
      <c r="I34" s="1040"/>
      <c r="J34" s="1040"/>
      <c r="K34" s="1040"/>
      <c r="L34" s="1040"/>
      <c r="M34" s="1040"/>
      <c r="N34" s="1040"/>
      <c r="O34" s="1040"/>
      <c r="P34" s="1041"/>
      <c r="Q34" s="1045"/>
      <c r="R34" s="1046"/>
      <c r="S34" s="1046"/>
      <c r="T34" s="1046"/>
      <c r="U34" s="1046"/>
      <c r="V34" s="1046"/>
      <c r="W34" s="1046"/>
      <c r="X34" s="1046"/>
      <c r="Y34" s="1046"/>
      <c r="Z34" s="1046"/>
      <c r="AA34" s="1046"/>
      <c r="AB34" s="1046"/>
      <c r="AC34" s="1046"/>
      <c r="AD34" s="1046"/>
      <c r="AE34" s="1047"/>
      <c r="AF34" s="1023"/>
      <c r="AG34" s="1024"/>
      <c r="AH34" s="1024"/>
      <c r="AI34" s="1024"/>
      <c r="AJ34" s="1025"/>
      <c r="AK34" s="986"/>
      <c r="AL34" s="977"/>
      <c r="AM34" s="977"/>
      <c r="AN34" s="977"/>
      <c r="AO34" s="977"/>
      <c r="AP34" s="977"/>
      <c r="AQ34" s="977"/>
      <c r="AR34" s="977"/>
      <c r="AS34" s="977"/>
      <c r="AT34" s="977"/>
      <c r="AU34" s="977"/>
      <c r="AV34" s="977"/>
      <c r="AW34" s="977"/>
      <c r="AX34" s="977"/>
      <c r="AY34" s="977"/>
      <c r="AZ34" s="1044"/>
      <c r="BA34" s="1044"/>
      <c r="BB34" s="1044"/>
      <c r="BC34" s="1044"/>
      <c r="BD34" s="1044"/>
      <c r="BE34" s="978"/>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2">
      <c r="A35" s="244">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3"/>
      <c r="AG35" s="1024"/>
      <c r="AH35" s="1024"/>
      <c r="AI35" s="1024"/>
      <c r="AJ35" s="1025"/>
      <c r="AK35" s="986"/>
      <c r="AL35" s="977"/>
      <c r="AM35" s="977"/>
      <c r="AN35" s="977"/>
      <c r="AO35" s="977"/>
      <c r="AP35" s="977"/>
      <c r="AQ35" s="977"/>
      <c r="AR35" s="977"/>
      <c r="AS35" s="977"/>
      <c r="AT35" s="977"/>
      <c r="AU35" s="977"/>
      <c r="AV35" s="977"/>
      <c r="AW35" s="977"/>
      <c r="AX35" s="977"/>
      <c r="AY35" s="977"/>
      <c r="AZ35" s="1044"/>
      <c r="BA35" s="1044"/>
      <c r="BB35" s="1044"/>
      <c r="BC35" s="1044"/>
      <c r="BD35" s="1044"/>
      <c r="BE35" s="978"/>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2">
      <c r="A36" s="244">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77"/>
      <c r="AQ36" s="977"/>
      <c r="AR36" s="977"/>
      <c r="AS36" s="977"/>
      <c r="AT36" s="977"/>
      <c r="AU36" s="977"/>
      <c r="AV36" s="977"/>
      <c r="AW36" s="977"/>
      <c r="AX36" s="977"/>
      <c r="AY36" s="977"/>
      <c r="AZ36" s="1044"/>
      <c r="BA36" s="1044"/>
      <c r="BB36" s="1044"/>
      <c r="BC36" s="1044"/>
      <c r="BD36" s="1044"/>
      <c r="BE36" s="978"/>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2">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2">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2">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2">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2">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2">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2">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2">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2">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2">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2">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2">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2">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2">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2">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2">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2">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2">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2">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2">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2">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2">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2">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2">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5">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2">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412</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5">
      <c r="A63" s="242" t="s">
        <v>393</v>
      </c>
      <c r="B63" s="943" t="s">
        <v>413</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1672</v>
      </c>
      <c r="AG63" s="965"/>
      <c r="AH63" s="965"/>
      <c r="AI63" s="965"/>
      <c r="AJ63" s="1034"/>
      <c r="AK63" s="1035"/>
      <c r="AL63" s="969"/>
      <c r="AM63" s="969"/>
      <c r="AN63" s="969"/>
      <c r="AO63" s="969"/>
      <c r="AP63" s="965">
        <v>10514</v>
      </c>
      <c r="AQ63" s="965"/>
      <c r="AR63" s="965"/>
      <c r="AS63" s="965"/>
      <c r="AT63" s="965"/>
      <c r="AU63" s="965">
        <v>8897</v>
      </c>
      <c r="AV63" s="965"/>
      <c r="AW63" s="965"/>
      <c r="AX63" s="965"/>
      <c r="AY63" s="965"/>
      <c r="AZ63" s="1029"/>
      <c r="BA63" s="1029"/>
      <c r="BB63" s="1029"/>
      <c r="BC63" s="1029"/>
      <c r="BD63" s="1029"/>
      <c r="BE63" s="966"/>
      <c r="BF63" s="966"/>
      <c r="BG63" s="966"/>
      <c r="BH63" s="966"/>
      <c r="BI63" s="967"/>
      <c r="BJ63" s="1030" t="s">
        <v>234</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5">
      <c r="A65" s="234" t="s">
        <v>414</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2">
      <c r="A66" s="1001" t="s">
        <v>415</v>
      </c>
      <c r="B66" s="1002"/>
      <c r="C66" s="1002"/>
      <c r="D66" s="1002"/>
      <c r="E66" s="1002"/>
      <c r="F66" s="1002"/>
      <c r="G66" s="1002"/>
      <c r="H66" s="1002"/>
      <c r="I66" s="1002"/>
      <c r="J66" s="1002"/>
      <c r="K66" s="1002"/>
      <c r="L66" s="1002"/>
      <c r="M66" s="1002"/>
      <c r="N66" s="1002"/>
      <c r="O66" s="1002"/>
      <c r="P66" s="1003"/>
      <c r="Q66" s="1007" t="s">
        <v>416</v>
      </c>
      <c r="R66" s="1008"/>
      <c r="S66" s="1008"/>
      <c r="T66" s="1008"/>
      <c r="U66" s="1009"/>
      <c r="V66" s="1007" t="s">
        <v>398</v>
      </c>
      <c r="W66" s="1008"/>
      <c r="X66" s="1008"/>
      <c r="Y66" s="1008"/>
      <c r="Z66" s="1009"/>
      <c r="AA66" s="1007" t="s">
        <v>399</v>
      </c>
      <c r="AB66" s="1008"/>
      <c r="AC66" s="1008"/>
      <c r="AD66" s="1008"/>
      <c r="AE66" s="1009"/>
      <c r="AF66" s="1013" t="s">
        <v>400</v>
      </c>
      <c r="AG66" s="1014"/>
      <c r="AH66" s="1014"/>
      <c r="AI66" s="1014"/>
      <c r="AJ66" s="1015"/>
      <c r="AK66" s="1007" t="s">
        <v>417</v>
      </c>
      <c r="AL66" s="1002"/>
      <c r="AM66" s="1002"/>
      <c r="AN66" s="1002"/>
      <c r="AO66" s="1003"/>
      <c r="AP66" s="1007" t="s">
        <v>402</v>
      </c>
      <c r="AQ66" s="1008"/>
      <c r="AR66" s="1008"/>
      <c r="AS66" s="1008"/>
      <c r="AT66" s="1009"/>
      <c r="AU66" s="1007" t="s">
        <v>418</v>
      </c>
      <c r="AV66" s="1008"/>
      <c r="AW66" s="1008"/>
      <c r="AX66" s="1008"/>
      <c r="AY66" s="1009"/>
      <c r="AZ66" s="1007" t="s">
        <v>380</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5">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2">
      <c r="A68" s="238">
        <v>1</v>
      </c>
      <c r="B68" s="991" t="s">
        <v>594</v>
      </c>
      <c r="C68" s="992"/>
      <c r="D68" s="992"/>
      <c r="E68" s="992"/>
      <c r="F68" s="992"/>
      <c r="G68" s="992"/>
      <c r="H68" s="992"/>
      <c r="I68" s="992"/>
      <c r="J68" s="992"/>
      <c r="K68" s="992"/>
      <c r="L68" s="992"/>
      <c r="M68" s="992"/>
      <c r="N68" s="992"/>
      <c r="O68" s="992"/>
      <c r="P68" s="993"/>
      <c r="Q68" s="994">
        <v>1412</v>
      </c>
      <c r="R68" s="988"/>
      <c r="S68" s="988"/>
      <c r="T68" s="988"/>
      <c r="U68" s="988"/>
      <c r="V68" s="988">
        <v>1385</v>
      </c>
      <c r="W68" s="988"/>
      <c r="X68" s="988"/>
      <c r="Y68" s="988"/>
      <c r="Z68" s="988"/>
      <c r="AA68" s="988">
        <v>27</v>
      </c>
      <c r="AB68" s="988"/>
      <c r="AC68" s="988"/>
      <c r="AD68" s="988"/>
      <c r="AE68" s="988"/>
      <c r="AF68" s="988">
        <v>27</v>
      </c>
      <c r="AG68" s="988"/>
      <c r="AH68" s="988"/>
      <c r="AI68" s="988"/>
      <c r="AJ68" s="988"/>
      <c r="AK68" s="988">
        <v>50</v>
      </c>
      <c r="AL68" s="988"/>
      <c r="AM68" s="988"/>
      <c r="AN68" s="988"/>
      <c r="AO68" s="988"/>
      <c r="AP68" s="988">
        <v>403</v>
      </c>
      <c r="AQ68" s="988"/>
      <c r="AR68" s="988"/>
      <c r="AS68" s="988"/>
      <c r="AT68" s="988"/>
      <c r="AU68" s="988">
        <v>197</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2">
      <c r="A69" s="240">
        <v>2</v>
      </c>
      <c r="B69" s="980" t="s">
        <v>595</v>
      </c>
      <c r="C69" s="981"/>
      <c r="D69" s="981"/>
      <c r="E69" s="981"/>
      <c r="F69" s="981"/>
      <c r="G69" s="981"/>
      <c r="H69" s="981"/>
      <c r="I69" s="981"/>
      <c r="J69" s="981"/>
      <c r="K69" s="981"/>
      <c r="L69" s="981"/>
      <c r="M69" s="981"/>
      <c r="N69" s="981"/>
      <c r="O69" s="981"/>
      <c r="P69" s="982"/>
      <c r="Q69" s="983">
        <v>664</v>
      </c>
      <c r="R69" s="977"/>
      <c r="S69" s="977"/>
      <c r="T69" s="977"/>
      <c r="U69" s="977"/>
      <c r="V69" s="977">
        <v>658</v>
      </c>
      <c r="W69" s="977"/>
      <c r="X69" s="977"/>
      <c r="Y69" s="977"/>
      <c r="Z69" s="977"/>
      <c r="AA69" s="977">
        <v>6</v>
      </c>
      <c r="AB69" s="977"/>
      <c r="AC69" s="977"/>
      <c r="AD69" s="977"/>
      <c r="AE69" s="977"/>
      <c r="AF69" s="977">
        <v>6</v>
      </c>
      <c r="AG69" s="977"/>
      <c r="AH69" s="977"/>
      <c r="AI69" s="977"/>
      <c r="AJ69" s="977"/>
      <c r="AK69" s="977">
        <v>23</v>
      </c>
      <c r="AL69" s="977"/>
      <c r="AM69" s="977"/>
      <c r="AN69" s="977"/>
      <c r="AO69" s="977"/>
      <c r="AP69" s="977">
        <v>736</v>
      </c>
      <c r="AQ69" s="977"/>
      <c r="AR69" s="977"/>
      <c r="AS69" s="977"/>
      <c r="AT69" s="977"/>
      <c r="AU69" s="977">
        <v>401</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2">
      <c r="A70" s="240">
        <v>3</v>
      </c>
      <c r="B70" s="980" t="s">
        <v>596</v>
      </c>
      <c r="C70" s="981"/>
      <c r="D70" s="981"/>
      <c r="E70" s="981"/>
      <c r="F70" s="981"/>
      <c r="G70" s="981"/>
      <c r="H70" s="981"/>
      <c r="I70" s="981"/>
      <c r="J70" s="981"/>
      <c r="K70" s="981"/>
      <c r="L70" s="981"/>
      <c r="M70" s="981"/>
      <c r="N70" s="981"/>
      <c r="O70" s="981"/>
      <c r="P70" s="982"/>
      <c r="Q70" s="983">
        <v>1603</v>
      </c>
      <c r="R70" s="977"/>
      <c r="S70" s="977"/>
      <c r="T70" s="977"/>
      <c r="U70" s="977"/>
      <c r="V70" s="977">
        <v>1566</v>
      </c>
      <c r="W70" s="977"/>
      <c r="X70" s="977"/>
      <c r="Y70" s="977"/>
      <c r="Z70" s="977"/>
      <c r="AA70" s="977">
        <v>37</v>
      </c>
      <c r="AB70" s="977"/>
      <c r="AC70" s="977"/>
      <c r="AD70" s="977"/>
      <c r="AE70" s="977"/>
      <c r="AF70" s="977">
        <v>1316</v>
      </c>
      <c r="AG70" s="977"/>
      <c r="AH70" s="977"/>
      <c r="AI70" s="977"/>
      <c r="AJ70" s="977"/>
      <c r="AK70" s="977" t="s">
        <v>585</v>
      </c>
      <c r="AL70" s="977"/>
      <c r="AM70" s="977"/>
      <c r="AN70" s="977"/>
      <c r="AO70" s="977"/>
      <c r="AP70" s="977">
        <v>4216</v>
      </c>
      <c r="AQ70" s="977"/>
      <c r="AR70" s="977"/>
      <c r="AS70" s="977"/>
      <c r="AT70" s="977"/>
      <c r="AU70" s="977">
        <v>0</v>
      </c>
      <c r="AV70" s="977"/>
      <c r="AW70" s="977"/>
      <c r="AX70" s="977"/>
      <c r="AY70" s="977"/>
      <c r="AZ70" s="978" t="s">
        <v>579</v>
      </c>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2">
      <c r="A71" s="240">
        <v>4</v>
      </c>
      <c r="B71" s="980" t="s">
        <v>588</v>
      </c>
      <c r="C71" s="981"/>
      <c r="D71" s="981"/>
      <c r="E71" s="981"/>
      <c r="F71" s="981"/>
      <c r="G71" s="981"/>
      <c r="H71" s="981"/>
      <c r="I71" s="981"/>
      <c r="J71" s="981"/>
      <c r="K71" s="981"/>
      <c r="L71" s="981"/>
      <c r="M71" s="981"/>
      <c r="N71" s="981"/>
      <c r="O71" s="981"/>
      <c r="P71" s="982"/>
      <c r="Q71" s="983">
        <v>309</v>
      </c>
      <c r="R71" s="977"/>
      <c r="S71" s="977"/>
      <c r="T71" s="977"/>
      <c r="U71" s="977"/>
      <c r="V71" s="977">
        <v>305</v>
      </c>
      <c r="W71" s="977"/>
      <c r="X71" s="977"/>
      <c r="Y71" s="977"/>
      <c r="Z71" s="977"/>
      <c r="AA71" s="977">
        <v>4</v>
      </c>
      <c r="AB71" s="977"/>
      <c r="AC71" s="977"/>
      <c r="AD71" s="977"/>
      <c r="AE71" s="977"/>
      <c r="AF71" s="977">
        <v>4</v>
      </c>
      <c r="AG71" s="977"/>
      <c r="AH71" s="977"/>
      <c r="AI71" s="977"/>
      <c r="AJ71" s="977"/>
      <c r="AK71" s="977">
        <v>59</v>
      </c>
      <c r="AL71" s="977"/>
      <c r="AM71" s="977"/>
      <c r="AN71" s="977"/>
      <c r="AO71" s="977"/>
      <c r="AP71" s="977" t="s">
        <v>578</v>
      </c>
      <c r="AQ71" s="977"/>
      <c r="AR71" s="977"/>
      <c r="AS71" s="977"/>
      <c r="AT71" s="977"/>
      <c r="AU71" s="977" t="s">
        <v>578</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2">
      <c r="A72" s="240">
        <v>5</v>
      </c>
      <c r="B72" s="980" t="s">
        <v>590</v>
      </c>
      <c r="C72" s="981"/>
      <c r="D72" s="981"/>
      <c r="E72" s="981"/>
      <c r="F72" s="981"/>
      <c r="G72" s="981"/>
      <c r="H72" s="981"/>
      <c r="I72" s="981"/>
      <c r="J72" s="981"/>
      <c r="K72" s="981"/>
      <c r="L72" s="981"/>
      <c r="M72" s="981"/>
      <c r="N72" s="981"/>
      <c r="O72" s="981"/>
      <c r="P72" s="982"/>
      <c r="Q72" s="983">
        <v>184</v>
      </c>
      <c r="R72" s="977"/>
      <c r="S72" s="977"/>
      <c r="T72" s="977"/>
      <c r="U72" s="977"/>
      <c r="V72" s="977">
        <v>182</v>
      </c>
      <c r="W72" s="977"/>
      <c r="X72" s="977"/>
      <c r="Y72" s="977"/>
      <c r="Z72" s="977"/>
      <c r="AA72" s="977">
        <v>2</v>
      </c>
      <c r="AB72" s="977"/>
      <c r="AC72" s="977"/>
      <c r="AD72" s="977"/>
      <c r="AE72" s="977"/>
      <c r="AF72" s="977">
        <v>2</v>
      </c>
      <c r="AG72" s="977"/>
      <c r="AH72" s="977"/>
      <c r="AI72" s="977"/>
      <c r="AJ72" s="977"/>
      <c r="AK72" s="977" t="s">
        <v>585</v>
      </c>
      <c r="AL72" s="977"/>
      <c r="AM72" s="977"/>
      <c r="AN72" s="977"/>
      <c r="AO72" s="977"/>
      <c r="AP72" s="977" t="s">
        <v>578</v>
      </c>
      <c r="AQ72" s="977"/>
      <c r="AR72" s="977"/>
      <c r="AS72" s="977"/>
      <c r="AT72" s="977"/>
      <c r="AU72" s="977" t="s">
        <v>578</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2">
      <c r="A73" s="240">
        <v>6</v>
      </c>
      <c r="B73" s="980" t="s">
        <v>591</v>
      </c>
      <c r="C73" s="981"/>
      <c r="D73" s="981"/>
      <c r="E73" s="981"/>
      <c r="F73" s="981"/>
      <c r="G73" s="981"/>
      <c r="H73" s="981"/>
      <c r="I73" s="981"/>
      <c r="J73" s="981"/>
      <c r="K73" s="981"/>
      <c r="L73" s="981"/>
      <c r="M73" s="981"/>
      <c r="N73" s="981"/>
      <c r="O73" s="981"/>
      <c r="P73" s="982"/>
      <c r="Q73" s="983">
        <v>25</v>
      </c>
      <c r="R73" s="977"/>
      <c r="S73" s="977"/>
      <c r="T73" s="977"/>
      <c r="U73" s="977"/>
      <c r="V73" s="977">
        <v>23</v>
      </c>
      <c r="W73" s="977"/>
      <c r="X73" s="977"/>
      <c r="Y73" s="977"/>
      <c r="Z73" s="977"/>
      <c r="AA73" s="977">
        <v>1</v>
      </c>
      <c r="AB73" s="977"/>
      <c r="AC73" s="977"/>
      <c r="AD73" s="977"/>
      <c r="AE73" s="977"/>
      <c r="AF73" s="977">
        <v>1</v>
      </c>
      <c r="AG73" s="977"/>
      <c r="AH73" s="977"/>
      <c r="AI73" s="977"/>
      <c r="AJ73" s="977"/>
      <c r="AK73" s="977">
        <v>6</v>
      </c>
      <c r="AL73" s="977"/>
      <c r="AM73" s="977"/>
      <c r="AN73" s="977"/>
      <c r="AO73" s="977"/>
      <c r="AP73" s="977" t="s">
        <v>578</v>
      </c>
      <c r="AQ73" s="977"/>
      <c r="AR73" s="977"/>
      <c r="AS73" s="977"/>
      <c r="AT73" s="977"/>
      <c r="AU73" s="977" t="s">
        <v>578</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2">
      <c r="A74" s="240">
        <v>7</v>
      </c>
      <c r="B74" s="980" t="s">
        <v>592</v>
      </c>
      <c r="C74" s="981"/>
      <c r="D74" s="981"/>
      <c r="E74" s="981"/>
      <c r="F74" s="981"/>
      <c r="G74" s="981"/>
      <c r="H74" s="981"/>
      <c r="I74" s="981"/>
      <c r="J74" s="981"/>
      <c r="K74" s="981"/>
      <c r="L74" s="981"/>
      <c r="M74" s="981"/>
      <c r="N74" s="981"/>
      <c r="O74" s="981"/>
      <c r="P74" s="982"/>
      <c r="Q74" s="983">
        <v>15</v>
      </c>
      <c r="R74" s="977"/>
      <c r="S74" s="977"/>
      <c r="T74" s="977"/>
      <c r="U74" s="977"/>
      <c r="V74" s="977">
        <v>9</v>
      </c>
      <c r="W74" s="977"/>
      <c r="X74" s="977"/>
      <c r="Y74" s="977"/>
      <c r="Z74" s="977"/>
      <c r="AA74" s="977">
        <v>6</v>
      </c>
      <c r="AB74" s="977"/>
      <c r="AC74" s="977"/>
      <c r="AD74" s="977"/>
      <c r="AE74" s="977"/>
      <c r="AF74" s="977">
        <v>6</v>
      </c>
      <c r="AG74" s="977"/>
      <c r="AH74" s="977"/>
      <c r="AI74" s="977"/>
      <c r="AJ74" s="977"/>
      <c r="AK74" s="977" t="s">
        <v>585</v>
      </c>
      <c r="AL74" s="977"/>
      <c r="AM74" s="977"/>
      <c r="AN74" s="977"/>
      <c r="AO74" s="977"/>
      <c r="AP74" s="977" t="s">
        <v>578</v>
      </c>
      <c r="AQ74" s="977"/>
      <c r="AR74" s="977"/>
      <c r="AS74" s="977"/>
      <c r="AT74" s="977"/>
      <c r="AU74" s="977" t="s">
        <v>578</v>
      </c>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2">
      <c r="A75" s="240">
        <v>8</v>
      </c>
      <c r="B75" s="980" t="s">
        <v>593</v>
      </c>
      <c r="C75" s="981"/>
      <c r="D75" s="981"/>
      <c r="E75" s="981"/>
      <c r="F75" s="981"/>
      <c r="G75" s="981"/>
      <c r="H75" s="981"/>
      <c r="I75" s="981"/>
      <c r="J75" s="981"/>
      <c r="K75" s="981"/>
      <c r="L75" s="981"/>
      <c r="M75" s="981"/>
      <c r="N75" s="981"/>
      <c r="O75" s="981"/>
      <c r="P75" s="982"/>
      <c r="Q75" s="984">
        <v>27</v>
      </c>
      <c r="R75" s="985"/>
      <c r="S75" s="985"/>
      <c r="T75" s="985"/>
      <c r="U75" s="986"/>
      <c r="V75" s="987">
        <v>27</v>
      </c>
      <c r="W75" s="985"/>
      <c r="X75" s="985"/>
      <c r="Y75" s="985"/>
      <c r="Z75" s="986"/>
      <c r="AA75" s="987">
        <v>0</v>
      </c>
      <c r="AB75" s="985"/>
      <c r="AC75" s="985"/>
      <c r="AD75" s="985"/>
      <c r="AE75" s="986"/>
      <c r="AF75" s="987">
        <v>0</v>
      </c>
      <c r="AG75" s="985"/>
      <c r="AH75" s="985"/>
      <c r="AI75" s="985"/>
      <c r="AJ75" s="986"/>
      <c r="AK75" s="987" t="s">
        <v>585</v>
      </c>
      <c r="AL75" s="985"/>
      <c r="AM75" s="985"/>
      <c r="AN75" s="985"/>
      <c r="AO75" s="986"/>
      <c r="AP75" s="987" t="s">
        <v>578</v>
      </c>
      <c r="AQ75" s="985"/>
      <c r="AR75" s="985"/>
      <c r="AS75" s="985"/>
      <c r="AT75" s="986"/>
      <c r="AU75" s="987" t="s">
        <v>578</v>
      </c>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2">
      <c r="A76" s="240">
        <v>9</v>
      </c>
      <c r="B76" s="980" t="s">
        <v>589</v>
      </c>
      <c r="C76" s="981"/>
      <c r="D76" s="981"/>
      <c r="E76" s="981"/>
      <c r="F76" s="981"/>
      <c r="G76" s="981"/>
      <c r="H76" s="981"/>
      <c r="I76" s="981"/>
      <c r="J76" s="981"/>
      <c r="K76" s="981"/>
      <c r="L76" s="981"/>
      <c r="M76" s="981"/>
      <c r="N76" s="981"/>
      <c r="O76" s="981"/>
      <c r="P76" s="982"/>
      <c r="Q76" s="984">
        <v>32</v>
      </c>
      <c r="R76" s="985"/>
      <c r="S76" s="985"/>
      <c r="T76" s="985"/>
      <c r="U76" s="986"/>
      <c r="V76" s="987">
        <v>32</v>
      </c>
      <c r="W76" s="985"/>
      <c r="X76" s="985"/>
      <c r="Y76" s="985"/>
      <c r="Z76" s="986"/>
      <c r="AA76" s="987">
        <v>0</v>
      </c>
      <c r="AB76" s="985"/>
      <c r="AC76" s="985"/>
      <c r="AD76" s="985"/>
      <c r="AE76" s="986"/>
      <c r="AF76" s="987">
        <v>0</v>
      </c>
      <c r="AG76" s="985"/>
      <c r="AH76" s="985"/>
      <c r="AI76" s="985"/>
      <c r="AJ76" s="986"/>
      <c r="AK76" s="987">
        <v>1</v>
      </c>
      <c r="AL76" s="985"/>
      <c r="AM76" s="985"/>
      <c r="AN76" s="985"/>
      <c r="AO76" s="986"/>
      <c r="AP76" s="987" t="s">
        <v>578</v>
      </c>
      <c r="AQ76" s="985"/>
      <c r="AR76" s="985"/>
      <c r="AS76" s="985"/>
      <c r="AT76" s="986"/>
      <c r="AU76" s="987" t="s">
        <v>578</v>
      </c>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2">
      <c r="A77" s="240">
        <v>10</v>
      </c>
      <c r="B77" s="980" t="s">
        <v>597</v>
      </c>
      <c r="C77" s="981"/>
      <c r="D77" s="981"/>
      <c r="E77" s="981"/>
      <c r="F77" s="981"/>
      <c r="G77" s="981"/>
      <c r="H77" s="981"/>
      <c r="I77" s="981"/>
      <c r="J77" s="981"/>
      <c r="K77" s="981"/>
      <c r="L77" s="981"/>
      <c r="M77" s="981"/>
      <c r="N77" s="981"/>
      <c r="O77" s="981"/>
      <c r="P77" s="982"/>
      <c r="Q77" s="984">
        <v>75</v>
      </c>
      <c r="R77" s="985"/>
      <c r="S77" s="985"/>
      <c r="T77" s="985"/>
      <c r="U77" s="986"/>
      <c r="V77" s="987">
        <v>71</v>
      </c>
      <c r="W77" s="985"/>
      <c r="X77" s="985"/>
      <c r="Y77" s="985"/>
      <c r="Z77" s="986"/>
      <c r="AA77" s="987">
        <v>4</v>
      </c>
      <c r="AB77" s="985"/>
      <c r="AC77" s="985"/>
      <c r="AD77" s="985"/>
      <c r="AE77" s="986"/>
      <c r="AF77" s="987">
        <v>4</v>
      </c>
      <c r="AG77" s="985"/>
      <c r="AH77" s="985"/>
      <c r="AI77" s="985"/>
      <c r="AJ77" s="986"/>
      <c r="AK77" s="987">
        <v>1</v>
      </c>
      <c r="AL77" s="985"/>
      <c r="AM77" s="985"/>
      <c r="AN77" s="985"/>
      <c r="AO77" s="986"/>
      <c r="AP77" s="987" t="s">
        <v>578</v>
      </c>
      <c r="AQ77" s="985"/>
      <c r="AR77" s="985"/>
      <c r="AS77" s="985"/>
      <c r="AT77" s="986"/>
      <c r="AU77" s="987" t="s">
        <v>578</v>
      </c>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2">
      <c r="A78" s="240">
        <v>11</v>
      </c>
      <c r="B78" s="980" t="s">
        <v>598</v>
      </c>
      <c r="C78" s="981"/>
      <c r="D78" s="981"/>
      <c r="E78" s="981"/>
      <c r="F78" s="981"/>
      <c r="G78" s="981"/>
      <c r="H78" s="981"/>
      <c r="I78" s="981"/>
      <c r="J78" s="981"/>
      <c r="K78" s="981"/>
      <c r="L78" s="981"/>
      <c r="M78" s="981"/>
      <c r="N78" s="981"/>
      <c r="O78" s="981"/>
      <c r="P78" s="982"/>
      <c r="Q78" s="983">
        <v>242498</v>
      </c>
      <c r="R78" s="977"/>
      <c r="S78" s="977"/>
      <c r="T78" s="977"/>
      <c r="U78" s="977"/>
      <c r="V78" s="977">
        <v>230902</v>
      </c>
      <c r="W78" s="977"/>
      <c r="X78" s="977"/>
      <c r="Y78" s="977"/>
      <c r="Z78" s="977"/>
      <c r="AA78" s="977">
        <v>11596</v>
      </c>
      <c r="AB78" s="977"/>
      <c r="AC78" s="977"/>
      <c r="AD78" s="977"/>
      <c r="AE78" s="977"/>
      <c r="AF78" s="977">
        <v>11596</v>
      </c>
      <c r="AG78" s="977"/>
      <c r="AH78" s="977"/>
      <c r="AI78" s="977"/>
      <c r="AJ78" s="977"/>
      <c r="AK78" s="977" t="s">
        <v>585</v>
      </c>
      <c r="AL78" s="977"/>
      <c r="AM78" s="977"/>
      <c r="AN78" s="977"/>
      <c r="AO78" s="977"/>
      <c r="AP78" s="977" t="s">
        <v>578</v>
      </c>
      <c r="AQ78" s="977"/>
      <c r="AR78" s="977"/>
      <c r="AS78" s="977"/>
      <c r="AT78" s="977"/>
      <c r="AU78" s="977" t="s">
        <v>578</v>
      </c>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2">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2">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2">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2">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2">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2">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2">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2">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2">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5">
      <c r="A88" s="242" t="s">
        <v>393</v>
      </c>
      <c r="B88" s="943" t="s">
        <v>419</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12962</v>
      </c>
      <c r="AG88" s="965"/>
      <c r="AH88" s="965"/>
      <c r="AI88" s="965"/>
      <c r="AJ88" s="965"/>
      <c r="AK88" s="969"/>
      <c r="AL88" s="969"/>
      <c r="AM88" s="969"/>
      <c r="AN88" s="969"/>
      <c r="AO88" s="969"/>
      <c r="AP88" s="965">
        <v>5355</v>
      </c>
      <c r="AQ88" s="965"/>
      <c r="AR88" s="965"/>
      <c r="AS88" s="965"/>
      <c r="AT88" s="965"/>
      <c r="AU88" s="965">
        <v>598</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393</v>
      </c>
      <c r="BR102" s="943" t="s">
        <v>420</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30</v>
      </c>
      <c r="CS102" s="959"/>
      <c r="CT102" s="959"/>
      <c r="CU102" s="959"/>
      <c r="CV102" s="960"/>
      <c r="CW102" s="958">
        <v>106</v>
      </c>
      <c r="CX102" s="959"/>
      <c r="CY102" s="959"/>
      <c r="CZ102" s="959"/>
      <c r="DA102" s="960"/>
      <c r="DB102" s="958">
        <v>201</v>
      </c>
      <c r="DC102" s="959"/>
      <c r="DD102" s="959"/>
      <c r="DE102" s="959"/>
      <c r="DF102" s="960"/>
      <c r="DG102" s="958"/>
      <c r="DH102" s="959"/>
      <c r="DI102" s="959"/>
      <c r="DJ102" s="959"/>
      <c r="DK102" s="960"/>
      <c r="DL102" s="958">
        <v>32</v>
      </c>
      <c r="DM102" s="959"/>
      <c r="DN102" s="959"/>
      <c r="DO102" s="959"/>
      <c r="DP102" s="960"/>
      <c r="DQ102" s="958">
        <v>29</v>
      </c>
      <c r="DR102" s="959"/>
      <c r="DS102" s="959"/>
      <c r="DT102" s="959"/>
      <c r="DU102" s="960"/>
      <c r="DV102" s="943"/>
      <c r="DW102" s="944"/>
      <c r="DX102" s="944"/>
      <c r="DY102" s="944"/>
      <c r="DZ102" s="945"/>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421</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422</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423</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424</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48" t="s">
        <v>425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2">
      <c r="A109" s="904" t="s">
        <v>427</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428</v>
      </c>
      <c r="AB109" s="905"/>
      <c r="AC109" s="905"/>
      <c r="AD109" s="905"/>
      <c r="AE109" s="906"/>
      <c r="AF109" s="907" t="s">
        <v>429</v>
      </c>
      <c r="AG109" s="905"/>
      <c r="AH109" s="905"/>
      <c r="AI109" s="905"/>
      <c r="AJ109" s="906"/>
      <c r="AK109" s="907" t="s">
        <v>307</v>
      </c>
      <c r="AL109" s="905"/>
      <c r="AM109" s="905"/>
      <c r="AN109" s="905"/>
      <c r="AO109" s="906"/>
      <c r="AP109" s="907" t="s">
        <v>430</v>
      </c>
      <c r="AQ109" s="905"/>
      <c r="AR109" s="905"/>
      <c r="AS109" s="905"/>
      <c r="AT109" s="935"/>
      <c r="AU109" s="904" t="s">
        <v>427</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428</v>
      </c>
      <c r="BR109" s="905"/>
      <c r="BS109" s="905"/>
      <c r="BT109" s="905"/>
      <c r="BU109" s="906"/>
      <c r="BV109" s="907" t="s">
        <v>429</v>
      </c>
      <c r="BW109" s="905"/>
      <c r="BX109" s="905"/>
      <c r="BY109" s="905"/>
      <c r="BZ109" s="906"/>
      <c r="CA109" s="907" t="s">
        <v>307</v>
      </c>
      <c r="CB109" s="905"/>
      <c r="CC109" s="905"/>
      <c r="CD109" s="905"/>
      <c r="CE109" s="906"/>
      <c r="CF109" s="942" t="s">
        <v>430</v>
      </c>
      <c r="CG109" s="942"/>
      <c r="CH109" s="942"/>
      <c r="CI109" s="942"/>
      <c r="CJ109" s="942"/>
      <c r="CK109" s="907" t="s">
        <v>431</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428</v>
      </c>
      <c r="DH109" s="905"/>
      <c r="DI109" s="905"/>
      <c r="DJ109" s="905"/>
      <c r="DK109" s="906"/>
      <c r="DL109" s="907" t="s">
        <v>429</v>
      </c>
      <c r="DM109" s="905"/>
      <c r="DN109" s="905"/>
      <c r="DO109" s="905"/>
      <c r="DP109" s="906"/>
      <c r="DQ109" s="907" t="s">
        <v>307</v>
      </c>
      <c r="DR109" s="905"/>
      <c r="DS109" s="905"/>
      <c r="DT109" s="905"/>
      <c r="DU109" s="906"/>
      <c r="DV109" s="907" t="s">
        <v>430</v>
      </c>
      <c r="DW109" s="905"/>
      <c r="DX109" s="905"/>
      <c r="DY109" s="905"/>
      <c r="DZ109" s="935"/>
    </row>
    <row r="110" spans="1:131" s="231" customFormat="1" ht="26.25" customHeight="1" x14ac:dyDescent="0.2">
      <c r="A110" s="816" t="s">
        <v>432</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1895611</v>
      </c>
      <c r="AB110" s="898"/>
      <c r="AC110" s="898"/>
      <c r="AD110" s="898"/>
      <c r="AE110" s="899"/>
      <c r="AF110" s="900">
        <v>1893534</v>
      </c>
      <c r="AG110" s="898"/>
      <c r="AH110" s="898"/>
      <c r="AI110" s="898"/>
      <c r="AJ110" s="899"/>
      <c r="AK110" s="900">
        <v>1867052</v>
      </c>
      <c r="AL110" s="898"/>
      <c r="AM110" s="898"/>
      <c r="AN110" s="898"/>
      <c r="AO110" s="899"/>
      <c r="AP110" s="901">
        <v>23</v>
      </c>
      <c r="AQ110" s="902"/>
      <c r="AR110" s="902"/>
      <c r="AS110" s="902"/>
      <c r="AT110" s="903"/>
      <c r="AU110" s="936" t="s">
        <v>72</v>
      </c>
      <c r="AV110" s="937"/>
      <c r="AW110" s="937"/>
      <c r="AX110" s="937"/>
      <c r="AY110" s="937"/>
      <c r="AZ110" s="869" t="s">
        <v>433</v>
      </c>
      <c r="BA110" s="817"/>
      <c r="BB110" s="817"/>
      <c r="BC110" s="817"/>
      <c r="BD110" s="817"/>
      <c r="BE110" s="817"/>
      <c r="BF110" s="817"/>
      <c r="BG110" s="817"/>
      <c r="BH110" s="817"/>
      <c r="BI110" s="817"/>
      <c r="BJ110" s="817"/>
      <c r="BK110" s="817"/>
      <c r="BL110" s="817"/>
      <c r="BM110" s="817"/>
      <c r="BN110" s="817"/>
      <c r="BO110" s="817"/>
      <c r="BP110" s="818"/>
      <c r="BQ110" s="870">
        <v>17651006</v>
      </c>
      <c r="BR110" s="851"/>
      <c r="BS110" s="851"/>
      <c r="BT110" s="851"/>
      <c r="BU110" s="851"/>
      <c r="BV110" s="851">
        <v>17329631</v>
      </c>
      <c r="BW110" s="851"/>
      <c r="BX110" s="851"/>
      <c r="BY110" s="851"/>
      <c r="BZ110" s="851"/>
      <c r="CA110" s="851">
        <v>17123330</v>
      </c>
      <c r="CB110" s="851"/>
      <c r="CC110" s="851"/>
      <c r="CD110" s="851"/>
      <c r="CE110" s="851"/>
      <c r="CF110" s="875">
        <v>211.1</v>
      </c>
      <c r="CG110" s="876"/>
      <c r="CH110" s="876"/>
      <c r="CI110" s="876"/>
      <c r="CJ110" s="876"/>
      <c r="CK110" s="932" t="s">
        <v>434</v>
      </c>
      <c r="CL110" s="828"/>
      <c r="CM110" s="869" t="s">
        <v>435</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234</v>
      </c>
      <c r="DH110" s="851"/>
      <c r="DI110" s="851"/>
      <c r="DJ110" s="851"/>
      <c r="DK110" s="851"/>
      <c r="DL110" s="851" t="s">
        <v>436</v>
      </c>
      <c r="DM110" s="851"/>
      <c r="DN110" s="851"/>
      <c r="DO110" s="851"/>
      <c r="DP110" s="851"/>
      <c r="DQ110" s="851" t="s">
        <v>437</v>
      </c>
      <c r="DR110" s="851"/>
      <c r="DS110" s="851"/>
      <c r="DT110" s="851"/>
      <c r="DU110" s="851"/>
      <c r="DV110" s="852" t="s">
        <v>437</v>
      </c>
      <c r="DW110" s="852"/>
      <c r="DX110" s="852"/>
      <c r="DY110" s="852"/>
      <c r="DZ110" s="853"/>
    </row>
    <row r="111" spans="1:131" s="231" customFormat="1" ht="26.25" customHeight="1" x14ac:dyDescent="0.2">
      <c r="A111" s="783" t="s">
        <v>438</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234</v>
      </c>
      <c r="AB111" s="925"/>
      <c r="AC111" s="925"/>
      <c r="AD111" s="925"/>
      <c r="AE111" s="926"/>
      <c r="AF111" s="927" t="s">
        <v>234</v>
      </c>
      <c r="AG111" s="925"/>
      <c r="AH111" s="925"/>
      <c r="AI111" s="925"/>
      <c r="AJ111" s="926"/>
      <c r="AK111" s="927" t="s">
        <v>437</v>
      </c>
      <c r="AL111" s="925"/>
      <c r="AM111" s="925"/>
      <c r="AN111" s="925"/>
      <c r="AO111" s="926"/>
      <c r="AP111" s="928" t="s">
        <v>234</v>
      </c>
      <c r="AQ111" s="929"/>
      <c r="AR111" s="929"/>
      <c r="AS111" s="929"/>
      <c r="AT111" s="930"/>
      <c r="AU111" s="938"/>
      <c r="AV111" s="939"/>
      <c r="AW111" s="939"/>
      <c r="AX111" s="939"/>
      <c r="AY111" s="939"/>
      <c r="AZ111" s="824" t="s">
        <v>439</v>
      </c>
      <c r="BA111" s="761"/>
      <c r="BB111" s="761"/>
      <c r="BC111" s="761"/>
      <c r="BD111" s="761"/>
      <c r="BE111" s="761"/>
      <c r="BF111" s="761"/>
      <c r="BG111" s="761"/>
      <c r="BH111" s="761"/>
      <c r="BI111" s="761"/>
      <c r="BJ111" s="761"/>
      <c r="BK111" s="761"/>
      <c r="BL111" s="761"/>
      <c r="BM111" s="761"/>
      <c r="BN111" s="761"/>
      <c r="BO111" s="761"/>
      <c r="BP111" s="762"/>
      <c r="BQ111" s="825">
        <v>17921</v>
      </c>
      <c r="BR111" s="826"/>
      <c r="BS111" s="826"/>
      <c r="BT111" s="826"/>
      <c r="BU111" s="826"/>
      <c r="BV111" s="826">
        <v>15386</v>
      </c>
      <c r="BW111" s="826"/>
      <c r="BX111" s="826"/>
      <c r="BY111" s="826"/>
      <c r="BZ111" s="826"/>
      <c r="CA111" s="826">
        <v>13293</v>
      </c>
      <c r="CB111" s="826"/>
      <c r="CC111" s="826"/>
      <c r="CD111" s="826"/>
      <c r="CE111" s="826"/>
      <c r="CF111" s="884">
        <v>0.2</v>
      </c>
      <c r="CG111" s="885"/>
      <c r="CH111" s="885"/>
      <c r="CI111" s="885"/>
      <c r="CJ111" s="885"/>
      <c r="CK111" s="933"/>
      <c r="CL111" s="830"/>
      <c r="CM111" s="824" t="s">
        <v>440</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234</v>
      </c>
      <c r="DH111" s="826"/>
      <c r="DI111" s="826"/>
      <c r="DJ111" s="826"/>
      <c r="DK111" s="826"/>
      <c r="DL111" s="826" t="s">
        <v>234</v>
      </c>
      <c r="DM111" s="826"/>
      <c r="DN111" s="826"/>
      <c r="DO111" s="826"/>
      <c r="DP111" s="826"/>
      <c r="DQ111" s="826" t="s">
        <v>436</v>
      </c>
      <c r="DR111" s="826"/>
      <c r="DS111" s="826"/>
      <c r="DT111" s="826"/>
      <c r="DU111" s="826"/>
      <c r="DV111" s="803" t="s">
        <v>234</v>
      </c>
      <c r="DW111" s="803"/>
      <c r="DX111" s="803"/>
      <c r="DY111" s="803"/>
      <c r="DZ111" s="804"/>
    </row>
    <row r="112" spans="1:131" s="231" customFormat="1" ht="26.25" customHeight="1" x14ac:dyDescent="0.2">
      <c r="A112" s="918" t="s">
        <v>441</v>
      </c>
      <c r="B112" s="919"/>
      <c r="C112" s="761" t="s">
        <v>442</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234</v>
      </c>
      <c r="AB112" s="789"/>
      <c r="AC112" s="789"/>
      <c r="AD112" s="789"/>
      <c r="AE112" s="790"/>
      <c r="AF112" s="791" t="s">
        <v>234</v>
      </c>
      <c r="AG112" s="789"/>
      <c r="AH112" s="789"/>
      <c r="AI112" s="789"/>
      <c r="AJ112" s="790"/>
      <c r="AK112" s="791" t="s">
        <v>436</v>
      </c>
      <c r="AL112" s="789"/>
      <c r="AM112" s="789"/>
      <c r="AN112" s="789"/>
      <c r="AO112" s="790"/>
      <c r="AP112" s="833" t="s">
        <v>436</v>
      </c>
      <c r="AQ112" s="834"/>
      <c r="AR112" s="834"/>
      <c r="AS112" s="834"/>
      <c r="AT112" s="835"/>
      <c r="AU112" s="938"/>
      <c r="AV112" s="939"/>
      <c r="AW112" s="939"/>
      <c r="AX112" s="939"/>
      <c r="AY112" s="939"/>
      <c r="AZ112" s="824" t="s">
        <v>443</v>
      </c>
      <c r="BA112" s="761"/>
      <c r="BB112" s="761"/>
      <c r="BC112" s="761"/>
      <c r="BD112" s="761"/>
      <c r="BE112" s="761"/>
      <c r="BF112" s="761"/>
      <c r="BG112" s="761"/>
      <c r="BH112" s="761"/>
      <c r="BI112" s="761"/>
      <c r="BJ112" s="761"/>
      <c r="BK112" s="761"/>
      <c r="BL112" s="761"/>
      <c r="BM112" s="761"/>
      <c r="BN112" s="761"/>
      <c r="BO112" s="761"/>
      <c r="BP112" s="762"/>
      <c r="BQ112" s="825">
        <v>9422941</v>
      </c>
      <c r="BR112" s="826"/>
      <c r="BS112" s="826"/>
      <c r="BT112" s="826"/>
      <c r="BU112" s="826"/>
      <c r="BV112" s="826">
        <v>9200657</v>
      </c>
      <c r="BW112" s="826"/>
      <c r="BX112" s="826"/>
      <c r="BY112" s="826"/>
      <c r="BZ112" s="826"/>
      <c r="CA112" s="826">
        <v>8897004</v>
      </c>
      <c r="CB112" s="826"/>
      <c r="CC112" s="826"/>
      <c r="CD112" s="826"/>
      <c r="CE112" s="826"/>
      <c r="CF112" s="884">
        <v>109.7</v>
      </c>
      <c r="CG112" s="885"/>
      <c r="CH112" s="885"/>
      <c r="CI112" s="885"/>
      <c r="CJ112" s="885"/>
      <c r="CK112" s="933"/>
      <c r="CL112" s="830"/>
      <c r="CM112" s="824" t="s">
        <v>444</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234</v>
      </c>
      <c r="DH112" s="826"/>
      <c r="DI112" s="826"/>
      <c r="DJ112" s="826"/>
      <c r="DK112" s="826"/>
      <c r="DL112" s="826" t="s">
        <v>436</v>
      </c>
      <c r="DM112" s="826"/>
      <c r="DN112" s="826"/>
      <c r="DO112" s="826"/>
      <c r="DP112" s="826"/>
      <c r="DQ112" s="826" t="s">
        <v>234</v>
      </c>
      <c r="DR112" s="826"/>
      <c r="DS112" s="826"/>
      <c r="DT112" s="826"/>
      <c r="DU112" s="826"/>
      <c r="DV112" s="803" t="s">
        <v>234</v>
      </c>
      <c r="DW112" s="803"/>
      <c r="DX112" s="803"/>
      <c r="DY112" s="803"/>
      <c r="DZ112" s="804"/>
    </row>
    <row r="113" spans="1:130" s="231" customFormat="1" ht="26.25" customHeight="1" x14ac:dyDescent="0.2">
      <c r="A113" s="920"/>
      <c r="B113" s="921"/>
      <c r="C113" s="761" t="s">
        <v>445</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876319</v>
      </c>
      <c r="AB113" s="925"/>
      <c r="AC113" s="925"/>
      <c r="AD113" s="925"/>
      <c r="AE113" s="926"/>
      <c r="AF113" s="927">
        <v>903485</v>
      </c>
      <c r="AG113" s="925"/>
      <c r="AH113" s="925"/>
      <c r="AI113" s="925"/>
      <c r="AJ113" s="926"/>
      <c r="AK113" s="927">
        <v>805784</v>
      </c>
      <c r="AL113" s="925"/>
      <c r="AM113" s="925"/>
      <c r="AN113" s="925"/>
      <c r="AO113" s="926"/>
      <c r="AP113" s="928">
        <v>9.9</v>
      </c>
      <c r="AQ113" s="929"/>
      <c r="AR113" s="929"/>
      <c r="AS113" s="929"/>
      <c r="AT113" s="930"/>
      <c r="AU113" s="938"/>
      <c r="AV113" s="939"/>
      <c r="AW113" s="939"/>
      <c r="AX113" s="939"/>
      <c r="AY113" s="939"/>
      <c r="AZ113" s="824" t="s">
        <v>446</v>
      </c>
      <c r="BA113" s="761"/>
      <c r="BB113" s="761"/>
      <c r="BC113" s="761"/>
      <c r="BD113" s="761"/>
      <c r="BE113" s="761"/>
      <c r="BF113" s="761"/>
      <c r="BG113" s="761"/>
      <c r="BH113" s="761"/>
      <c r="BI113" s="761"/>
      <c r="BJ113" s="761"/>
      <c r="BK113" s="761"/>
      <c r="BL113" s="761"/>
      <c r="BM113" s="761"/>
      <c r="BN113" s="761"/>
      <c r="BO113" s="761"/>
      <c r="BP113" s="762"/>
      <c r="BQ113" s="825">
        <v>762700</v>
      </c>
      <c r="BR113" s="826"/>
      <c r="BS113" s="826"/>
      <c r="BT113" s="826"/>
      <c r="BU113" s="826"/>
      <c r="BV113" s="826">
        <v>715218</v>
      </c>
      <c r="BW113" s="826"/>
      <c r="BX113" s="826"/>
      <c r="BY113" s="826"/>
      <c r="BZ113" s="826"/>
      <c r="CA113" s="826">
        <v>598340</v>
      </c>
      <c r="CB113" s="826"/>
      <c r="CC113" s="826"/>
      <c r="CD113" s="826"/>
      <c r="CE113" s="826"/>
      <c r="CF113" s="884">
        <v>7.4</v>
      </c>
      <c r="CG113" s="885"/>
      <c r="CH113" s="885"/>
      <c r="CI113" s="885"/>
      <c r="CJ113" s="885"/>
      <c r="CK113" s="933"/>
      <c r="CL113" s="830"/>
      <c r="CM113" s="824" t="s">
        <v>447</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234</v>
      </c>
      <c r="DH113" s="789"/>
      <c r="DI113" s="789"/>
      <c r="DJ113" s="789"/>
      <c r="DK113" s="790"/>
      <c r="DL113" s="791" t="s">
        <v>234</v>
      </c>
      <c r="DM113" s="789"/>
      <c r="DN113" s="789"/>
      <c r="DO113" s="789"/>
      <c r="DP113" s="790"/>
      <c r="DQ113" s="791" t="s">
        <v>436</v>
      </c>
      <c r="DR113" s="789"/>
      <c r="DS113" s="789"/>
      <c r="DT113" s="789"/>
      <c r="DU113" s="790"/>
      <c r="DV113" s="833" t="s">
        <v>234</v>
      </c>
      <c r="DW113" s="834"/>
      <c r="DX113" s="834"/>
      <c r="DY113" s="834"/>
      <c r="DZ113" s="835"/>
    </row>
    <row r="114" spans="1:130" s="231" customFormat="1" ht="26.25" customHeight="1" x14ac:dyDescent="0.2">
      <c r="A114" s="920"/>
      <c r="B114" s="921"/>
      <c r="C114" s="761" t="s">
        <v>448</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98145</v>
      </c>
      <c r="AB114" s="789"/>
      <c r="AC114" s="789"/>
      <c r="AD114" s="789"/>
      <c r="AE114" s="790"/>
      <c r="AF114" s="791">
        <v>94701</v>
      </c>
      <c r="AG114" s="789"/>
      <c r="AH114" s="789"/>
      <c r="AI114" s="789"/>
      <c r="AJ114" s="790"/>
      <c r="AK114" s="791">
        <v>83775</v>
      </c>
      <c r="AL114" s="789"/>
      <c r="AM114" s="789"/>
      <c r="AN114" s="789"/>
      <c r="AO114" s="790"/>
      <c r="AP114" s="833">
        <v>1</v>
      </c>
      <c r="AQ114" s="834"/>
      <c r="AR114" s="834"/>
      <c r="AS114" s="834"/>
      <c r="AT114" s="835"/>
      <c r="AU114" s="938"/>
      <c r="AV114" s="939"/>
      <c r="AW114" s="939"/>
      <c r="AX114" s="939"/>
      <c r="AY114" s="939"/>
      <c r="AZ114" s="824" t="s">
        <v>449</v>
      </c>
      <c r="BA114" s="761"/>
      <c r="BB114" s="761"/>
      <c r="BC114" s="761"/>
      <c r="BD114" s="761"/>
      <c r="BE114" s="761"/>
      <c r="BF114" s="761"/>
      <c r="BG114" s="761"/>
      <c r="BH114" s="761"/>
      <c r="BI114" s="761"/>
      <c r="BJ114" s="761"/>
      <c r="BK114" s="761"/>
      <c r="BL114" s="761"/>
      <c r="BM114" s="761"/>
      <c r="BN114" s="761"/>
      <c r="BO114" s="761"/>
      <c r="BP114" s="762"/>
      <c r="BQ114" s="825">
        <v>2693359</v>
      </c>
      <c r="BR114" s="826"/>
      <c r="BS114" s="826"/>
      <c r="BT114" s="826"/>
      <c r="BU114" s="826"/>
      <c r="BV114" s="826">
        <v>2672850</v>
      </c>
      <c r="BW114" s="826"/>
      <c r="BX114" s="826"/>
      <c r="BY114" s="826"/>
      <c r="BZ114" s="826"/>
      <c r="CA114" s="826">
        <v>2642520</v>
      </c>
      <c r="CB114" s="826"/>
      <c r="CC114" s="826"/>
      <c r="CD114" s="826"/>
      <c r="CE114" s="826"/>
      <c r="CF114" s="884">
        <v>32.6</v>
      </c>
      <c r="CG114" s="885"/>
      <c r="CH114" s="885"/>
      <c r="CI114" s="885"/>
      <c r="CJ114" s="885"/>
      <c r="CK114" s="933"/>
      <c r="CL114" s="830"/>
      <c r="CM114" s="824" t="s">
        <v>450</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436</v>
      </c>
      <c r="DH114" s="789"/>
      <c r="DI114" s="789"/>
      <c r="DJ114" s="789"/>
      <c r="DK114" s="790"/>
      <c r="DL114" s="791" t="s">
        <v>436</v>
      </c>
      <c r="DM114" s="789"/>
      <c r="DN114" s="789"/>
      <c r="DO114" s="789"/>
      <c r="DP114" s="790"/>
      <c r="DQ114" s="791" t="s">
        <v>234</v>
      </c>
      <c r="DR114" s="789"/>
      <c r="DS114" s="789"/>
      <c r="DT114" s="789"/>
      <c r="DU114" s="790"/>
      <c r="DV114" s="833" t="s">
        <v>436</v>
      </c>
      <c r="DW114" s="834"/>
      <c r="DX114" s="834"/>
      <c r="DY114" s="834"/>
      <c r="DZ114" s="835"/>
    </row>
    <row r="115" spans="1:130" s="231" customFormat="1" ht="26.25" customHeight="1" x14ac:dyDescent="0.2">
      <c r="A115" s="920"/>
      <c r="B115" s="921"/>
      <c r="C115" s="761" t="s">
        <v>451</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v>3891</v>
      </c>
      <c r="AB115" s="925"/>
      <c r="AC115" s="925"/>
      <c r="AD115" s="925"/>
      <c r="AE115" s="926"/>
      <c r="AF115" s="927">
        <v>3373</v>
      </c>
      <c r="AG115" s="925"/>
      <c r="AH115" s="925"/>
      <c r="AI115" s="925"/>
      <c r="AJ115" s="926"/>
      <c r="AK115" s="927">
        <v>2696</v>
      </c>
      <c r="AL115" s="925"/>
      <c r="AM115" s="925"/>
      <c r="AN115" s="925"/>
      <c r="AO115" s="926"/>
      <c r="AP115" s="928">
        <v>0</v>
      </c>
      <c r="AQ115" s="929"/>
      <c r="AR115" s="929"/>
      <c r="AS115" s="929"/>
      <c r="AT115" s="930"/>
      <c r="AU115" s="938"/>
      <c r="AV115" s="939"/>
      <c r="AW115" s="939"/>
      <c r="AX115" s="939"/>
      <c r="AY115" s="939"/>
      <c r="AZ115" s="824" t="s">
        <v>452</v>
      </c>
      <c r="BA115" s="761"/>
      <c r="BB115" s="761"/>
      <c r="BC115" s="761"/>
      <c r="BD115" s="761"/>
      <c r="BE115" s="761"/>
      <c r="BF115" s="761"/>
      <c r="BG115" s="761"/>
      <c r="BH115" s="761"/>
      <c r="BI115" s="761"/>
      <c r="BJ115" s="761"/>
      <c r="BK115" s="761"/>
      <c r="BL115" s="761"/>
      <c r="BM115" s="761"/>
      <c r="BN115" s="761"/>
      <c r="BO115" s="761"/>
      <c r="BP115" s="762"/>
      <c r="BQ115" s="825">
        <v>27000</v>
      </c>
      <c r="BR115" s="826"/>
      <c r="BS115" s="826"/>
      <c r="BT115" s="826"/>
      <c r="BU115" s="826"/>
      <c r="BV115" s="826">
        <v>31500</v>
      </c>
      <c r="BW115" s="826"/>
      <c r="BX115" s="826"/>
      <c r="BY115" s="826"/>
      <c r="BZ115" s="826"/>
      <c r="CA115" s="826">
        <v>28800</v>
      </c>
      <c r="CB115" s="826"/>
      <c r="CC115" s="826"/>
      <c r="CD115" s="826"/>
      <c r="CE115" s="826"/>
      <c r="CF115" s="884">
        <v>0.4</v>
      </c>
      <c r="CG115" s="885"/>
      <c r="CH115" s="885"/>
      <c r="CI115" s="885"/>
      <c r="CJ115" s="885"/>
      <c r="CK115" s="933"/>
      <c r="CL115" s="830"/>
      <c r="CM115" s="824" t="s">
        <v>453</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234</v>
      </c>
      <c r="DH115" s="789"/>
      <c r="DI115" s="789"/>
      <c r="DJ115" s="789"/>
      <c r="DK115" s="790"/>
      <c r="DL115" s="791" t="s">
        <v>436</v>
      </c>
      <c r="DM115" s="789"/>
      <c r="DN115" s="789"/>
      <c r="DO115" s="789"/>
      <c r="DP115" s="790"/>
      <c r="DQ115" s="791" t="s">
        <v>436</v>
      </c>
      <c r="DR115" s="789"/>
      <c r="DS115" s="789"/>
      <c r="DT115" s="789"/>
      <c r="DU115" s="790"/>
      <c r="DV115" s="833" t="s">
        <v>234</v>
      </c>
      <c r="DW115" s="834"/>
      <c r="DX115" s="834"/>
      <c r="DY115" s="834"/>
      <c r="DZ115" s="835"/>
    </row>
    <row r="116" spans="1:130" s="231" customFormat="1" ht="26.25" customHeight="1" x14ac:dyDescent="0.2">
      <c r="A116" s="922"/>
      <c r="B116" s="923"/>
      <c r="C116" s="848" t="s">
        <v>454</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1</v>
      </c>
      <c r="AB116" s="789"/>
      <c r="AC116" s="789"/>
      <c r="AD116" s="789"/>
      <c r="AE116" s="790"/>
      <c r="AF116" s="791">
        <v>2</v>
      </c>
      <c r="AG116" s="789"/>
      <c r="AH116" s="789"/>
      <c r="AI116" s="789"/>
      <c r="AJ116" s="790"/>
      <c r="AK116" s="791" t="s">
        <v>436</v>
      </c>
      <c r="AL116" s="789"/>
      <c r="AM116" s="789"/>
      <c r="AN116" s="789"/>
      <c r="AO116" s="790"/>
      <c r="AP116" s="833" t="s">
        <v>436</v>
      </c>
      <c r="AQ116" s="834"/>
      <c r="AR116" s="834"/>
      <c r="AS116" s="834"/>
      <c r="AT116" s="835"/>
      <c r="AU116" s="938"/>
      <c r="AV116" s="939"/>
      <c r="AW116" s="939"/>
      <c r="AX116" s="939"/>
      <c r="AY116" s="939"/>
      <c r="AZ116" s="872" t="s">
        <v>455</v>
      </c>
      <c r="BA116" s="873"/>
      <c r="BB116" s="873"/>
      <c r="BC116" s="873"/>
      <c r="BD116" s="873"/>
      <c r="BE116" s="873"/>
      <c r="BF116" s="873"/>
      <c r="BG116" s="873"/>
      <c r="BH116" s="873"/>
      <c r="BI116" s="873"/>
      <c r="BJ116" s="873"/>
      <c r="BK116" s="873"/>
      <c r="BL116" s="873"/>
      <c r="BM116" s="873"/>
      <c r="BN116" s="873"/>
      <c r="BO116" s="873"/>
      <c r="BP116" s="874"/>
      <c r="BQ116" s="825" t="s">
        <v>436</v>
      </c>
      <c r="BR116" s="826"/>
      <c r="BS116" s="826"/>
      <c r="BT116" s="826"/>
      <c r="BU116" s="826"/>
      <c r="BV116" s="826" t="s">
        <v>436</v>
      </c>
      <c r="BW116" s="826"/>
      <c r="BX116" s="826"/>
      <c r="BY116" s="826"/>
      <c r="BZ116" s="826"/>
      <c r="CA116" s="826" t="s">
        <v>436</v>
      </c>
      <c r="CB116" s="826"/>
      <c r="CC116" s="826"/>
      <c r="CD116" s="826"/>
      <c r="CE116" s="826"/>
      <c r="CF116" s="884" t="s">
        <v>234</v>
      </c>
      <c r="CG116" s="885"/>
      <c r="CH116" s="885"/>
      <c r="CI116" s="885"/>
      <c r="CJ116" s="885"/>
      <c r="CK116" s="933"/>
      <c r="CL116" s="830"/>
      <c r="CM116" s="824" t="s">
        <v>456</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v>17921</v>
      </c>
      <c r="DH116" s="789"/>
      <c r="DI116" s="789"/>
      <c r="DJ116" s="789"/>
      <c r="DK116" s="790"/>
      <c r="DL116" s="791">
        <v>15386</v>
      </c>
      <c r="DM116" s="789"/>
      <c r="DN116" s="789"/>
      <c r="DO116" s="789"/>
      <c r="DP116" s="790"/>
      <c r="DQ116" s="791">
        <v>13293</v>
      </c>
      <c r="DR116" s="789"/>
      <c r="DS116" s="789"/>
      <c r="DT116" s="789"/>
      <c r="DU116" s="790"/>
      <c r="DV116" s="833">
        <v>0.2</v>
      </c>
      <c r="DW116" s="834"/>
      <c r="DX116" s="834"/>
      <c r="DY116" s="834"/>
      <c r="DZ116" s="835"/>
    </row>
    <row r="117" spans="1:130" s="231" customFormat="1" ht="26.25" customHeight="1" x14ac:dyDescent="0.2">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457</v>
      </c>
      <c r="Z117" s="906"/>
      <c r="AA117" s="911">
        <v>2873967</v>
      </c>
      <c r="AB117" s="912"/>
      <c r="AC117" s="912"/>
      <c r="AD117" s="912"/>
      <c r="AE117" s="913"/>
      <c r="AF117" s="914">
        <v>2895095</v>
      </c>
      <c r="AG117" s="912"/>
      <c r="AH117" s="912"/>
      <c r="AI117" s="912"/>
      <c r="AJ117" s="913"/>
      <c r="AK117" s="914">
        <v>2759307</v>
      </c>
      <c r="AL117" s="912"/>
      <c r="AM117" s="912"/>
      <c r="AN117" s="912"/>
      <c r="AO117" s="913"/>
      <c r="AP117" s="915"/>
      <c r="AQ117" s="916"/>
      <c r="AR117" s="916"/>
      <c r="AS117" s="916"/>
      <c r="AT117" s="917"/>
      <c r="AU117" s="938"/>
      <c r="AV117" s="939"/>
      <c r="AW117" s="939"/>
      <c r="AX117" s="939"/>
      <c r="AY117" s="939"/>
      <c r="AZ117" s="872" t="s">
        <v>458</v>
      </c>
      <c r="BA117" s="873"/>
      <c r="BB117" s="873"/>
      <c r="BC117" s="873"/>
      <c r="BD117" s="873"/>
      <c r="BE117" s="873"/>
      <c r="BF117" s="873"/>
      <c r="BG117" s="873"/>
      <c r="BH117" s="873"/>
      <c r="BI117" s="873"/>
      <c r="BJ117" s="873"/>
      <c r="BK117" s="873"/>
      <c r="BL117" s="873"/>
      <c r="BM117" s="873"/>
      <c r="BN117" s="873"/>
      <c r="BO117" s="873"/>
      <c r="BP117" s="874"/>
      <c r="BQ117" s="825" t="s">
        <v>234</v>
      </c>
      <c r="BR117" s="826"/>
      <c r="BS117" s="826"/>
      <c r="BT117" s="826"/>
      <c r="BU117" s="826"/>
      <c r="BV117" s="826" t="s">
        <v>234</v>
      </c>
      <c r="BW117" s="826"/>
      <c r="BX117" s="826"/>
      <c r="BY117" s="826"/>
      <c r="BZ117" s="826"/>
      <c r="CA117" s="826" t="s">
        <v>234</v>
      </c>
      <c r="CB117" s="826"/>
      <c r="CC117" s="826"/>
      <c r="CD117" s="826"/>
      <c r="CE117" s="826"/>
      <c r="CF117" s="884" t="s">
        <v>234</v>
      </c>
      <c r="CG117" s="885"/>
      <c r="CH117" s="885"/>
      <c r="CI117" s="885"/>
      <c r="CJ117" s="885"/>
      <c r="CK117" s="933"/>
      <c r="CL117" s="830"/>
      <c r="CM117" s="824" t="s">
        <v>459</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234</v>
      </c>
      <c r="DH117" s="789"/>
      <c r="DI117" s="789"/>
      <c r="DJ117" s="789"/>
      <c r="DK117" s="790"/>
      <c r="DL117" s="791" t="s">
        <v>234</v>
      </c>
      <c r="DM117" s="789"/>
      <c r="DN117" s="789"/>
      <c r="DO117" s="789"/>
      <c r="DP117" s="790"/>
      <c r="DQ117" s="791" t="s">
        <v>234</v>
      </c>
      <c r="DR117" s="789"/>
      <c r="DS117" s="789"/>
      <c r="DT117" s="789"/>
      <c r="DU117" s="790"/>
      <c r="DV117" s="833" t="s">
        <v>234</v>
      </c>
      <c r="DW117" s="834"/>
      <c r="DX117" s="834"/>
      <c r="DY117" s="834"/>
      <c r="DZ117" s="835"/>
    </row>
    <row r="118" spans="1:130" s="231" customFormat="1" ht="26.25" customHeight="1" x14ac:dyDescent="0.2">
      <c r="A118" s="904" t="s">
        <v>431</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428</v>
      </c>
      <c r="AB118" s="905"/>
      <c r="AC118" s="905"/>
      <c r="AD118" s="905"/>
      <c r="AE118" s="906"/>
      <c r="AF118" s="907" t="s">
        <v>429</v>
      </c>
      <c r="AG118" s="905"/>
      <c r="AH118" s="905"/>
      <c r="AI118" s="905"/>
      <c r="AJ118" s="906"/>
      <c r="AK118" s="907" t="s">
        <v>307</v>
      </c>
      <c r="AL118" s="905"/>
      <c r="AM118" s="905"/>
      <c r="AN118" s="905"/>
      <c r="AO118" s="906"/>
      <c r="AP118" s="908" t="s">
        <v>430</v>
      </c>
      <c r="AQ118" s="909"/>
      <c r="AR118" s="909"/>
      <c r="AS118" s="909"/>
      <c r="AT118" s="910"/>
      <c r="AU118" s="938"/>
      <c r="AV118" s="939"/>
      <c r="AW118" s="939"/>
      <c r="AX118" s="939"/>
      <c r="AY118" s="939"/>
      <c r="AZ118" s="847" t="s">
        <v>460</v>
      </c>
      <c r="BA118" s="848"/>
      <c r="BB118" s="848"/>
      <c r="BC118" s="848"/>
      <c r="BD118" s="848"/>
      <c r="BE118" s="848"/>
      <c r="BF118" s="848"/>
      <c r="BG118" s="848"/>
      <c r="BH118" s="848"/>
      <c r="BI118" s="848"/>
      <c r="BJ118" s="848"/>
      <c r="BK118" s="848"/>
      <c r="BL118" s="848"/>
      <c r="BM118" s="848"/>
      <c r="BN118" s="848"/>
      <c r="BO118" s="848"/>
      <c r="BP118" s="849"/>
      <c r="BQ118" s="888" t="s">
        <v>234</v>
      </c>
      <c r="BR118" s="854"/>
      <c r="BS118" s="854"/>
      <c r="BT118" s="854"/>
      <c r="BU118" s="854"/>
      <c r="BV118" s="854" t="s">
        <v>234</v>
      </c>
      <c r="BW118" s="854"/>
      <c r="BX118" s="854"/>
      <c r="BY118" s="854"/>
      <c r="BZ118" s="854"/>
      <c r="CA118" s="854" t="s">
        <v>234</v>
      </c>
      <c r="CB118" s="854"/>
      <c r="CC118" s="854"/>
      <c r="CD118" s="854"/>
      <c r="CE118" s="854"/>
      <c r="CF118" s="884" t="s">
        <v>234</v>
      </c>
      <c r="CG118" s="885"/>
      <c r="CH118" s="885"/>
      <c r="CI118" s="885"/>
      <c r="CJ118" s="885"/>
      <c r="CK118" s="933"/>
      <c r="CL118" s="830"/>
      <c r="CM118" s="824" t="s">
        <v>461</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234</v>
      </c>
      <c r="DH118" s="789"/>
      <c r="DI118" s="789"/>
      <c r="DJ118" s="789"/>
      <c r="DK118" s="790"/>
      <c r="DL118" s="791" t="s">
        <v>234</v>
      </c>
      <c r="DM118" s="789"/>
      <c r="DN118" s="789"/>
      <c r="DO118" s="789"/>
      <c r="DP118" s="790"/>
      <c r="DQ118" s="791" t="s">
        <v>234</v>
      </c>
      <c r="DR118" s="789"/>
      <c r="DS118" s="789"/>
      <c r="DT118" s="789"/>
      <c r="DU118" s="790"/>
      <c r="DV118" s="833" t="s">
        <v>234</v>
      </c>
      <c r="DW118" s="834"/>
      <c r="DX118" s="834"/>
      <c r="DY118" s="834"/>
      <c r="DZ118" s="835"/>
    </row>
    <row r="119" spans="1:130" s="231" customFormat="1" ht="26.25" customHeight="1" x14ac:dyDescent="0.2">
      <c r="A119" s="827" t="s">
        <v>434</v>
      </c>
      <c r="B119" s="828"/>
      <c r="C119" s="869" t="s">
        <v>435</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234</v>
      </c>
      <c r="AB119" s="898"/>
      <c r="AC119" s="898"/>
      <c r="AD119" s="898"/>
      <c r="AE119" s="899"/>
      <c r="AF119" s="900" t="s">
        <v>234</v>
      </c>
      <c r="AG119" s="898"/>
      <c r="AH119" s="898"/>
      <c r="AI119" s="898"/>
      <c r="AJ119" s="899"/>
      <c r="AK119" s="900" t="s">
        <v>234</v>
      </c>
      <c r="AL119" s="898"/>
      <c r="AM119" s="898"/>
      <c r="AN119" s="898"/>
      <c r="AO119" s="899"/>
      <c r="AP119" s="901" t="s">
        <v>234</v>
      </c>
      <c r="AQ119" s="902"/>
      <c r="AR119" s="902"/>
      <c r="AS119" s="902"/>
      <c r="AT119" s="903"/>
      <c r="AU119" s="940"/>
      <c r="AV119" s="941"/>
      <c r="AW119" s="941"/>
      <c r="AX119" s="941"/>
      <c r="AY119" s="941"/>
      <c r="AZ119" s="253" t="s">
        <v>188</v>
      </c>
      <c r="BA119" s="253"/>
      <c r="BB119" s="253"/>
      <c r="BC119" s="253"/>
      <c r="BD119" s="253"/>
      <c r="BE119" s="253"/>
      <c r="BF119" s="253"/>
      <c r="BG119" s="253"/>
      <c r="BH119" s="253"/>
      <c r="BI119" s="253"/>
      <c r="BJ119" s="253"/>
      <c r="BK119" s="253"/>
      <c r="BL119" s="253"/>
      <c r="BM119" s="253"/>
      <c r="BN119" s="253"/>
      <c r="BO119" s="886" t="s">
        <v>462</v>
      </c>
      <c r="BP119" s="887"/>
      <c r="BQ119" s="888">
        <v>30574927</v>
      </c>
      <c r="BR119" s="854"/>
      <c r="BS119" s="854"/>
      <c r="BT119" s="854"/>
      <c r="BU119" s="854"/>
      <c r="BV119" s="854">
        <v>29965242</v>
      </c>
      <c r="BW119" s="854"/>
      <c r="BX119" s="854"/>
      <c r="BY119" s="854"/>
      <c r="BZ119" s="854"/>
      <c r="CA119" s="854">
        <v>29303287</v>
      </c>
      <c r="CB119" s="854"/>
      <c r="CC119" s="854"/>
      <c r="CD119" s="854"/>
      <c r="CE119" s="854"/>
      <c r="CF119" s="757"/>
      <c r="CG119" s="758"/>
      <c r="CH119" s="758"/>
      <c r="CI119" s="758"/>
      <c r="CJ119" s="843"/>
      <c r="CK119" s="934"/>
      <c r="CL119" s="832"/>
      <c r="CM119" s="847" t="s">
        <v>463</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234</v>
      </c>
      <c r="DH119" s="773"/>
      <c r="DI119" s="773"/>
      <c r="DJ119" s="773"/>
      <c r="DK119" s="774"/>
      <c r="DL119" s="775" t="s">
        <v>234</v>
      </c>
      <c r="DM119" s="773"/>
      <c r="DN119" s="773"/>
      <c r="DO119" s="773"/>
      <c r="DP119" s="774"/>
      <c r="DQ119" s="775" t="s">
        <v>234</v>
      </c>
      <c r="DR119" s="773"/>
      <c r="DS119" s="773"/>
      <c r="DT119" s="773"/>
      <c r="DU119" s="774"/>
      <c r="DV119" s="857" t="s">
        <v>234</v>
      </c>
      <c r="DW119" s="858"/>
      <c r="DX119" s="858"/>
      <c r="DY119" s="858"/>
      <c r="DZ119" s="859"/>
    </row>
    <row r="120" spans="1:130" s="231" customFormat="1" ht="26.25" customHeight="1" x14ac:dyDescent="0.2">
      <c r="A120" s="829"/>
      <c r="B120" s="830"/>
      <c r="C120" s="824" t="s">
        <v>440</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234</v>
      </c>
      <c r="AB120" s="789"/>
      <c r="AC120" s="789"/>
      <c r="AD120" s="789"/>
      <c r="AE120" s="790"/>
      <c r="AF120" s="791" t="s">
        <v>234</v>
      </c>
      <c r="AG120" s="789"/>
      <c r="AH120" s="789"/>
      <c r="AI120" s="789"/>
      <c r="AJ120" s="790"/>
      <c r="AK120" s="791" t="s">
        <v>234</v>
      </c>
      <c r="AL120" s="789"/>
      <c r="AM120" s="789"/>
      <c r="AN120" s="789"/>
      <c r="AO120" s="790"/>
      <c r="AP120" s="833" t="s">
        <v>234</v>
      </c>
      <c r="AQ120" s="834"/>
      <c r="AR120" s="834"/>
      <c r="AS120" s="834"/>
      <c r="AT120" s="835"/>
      <c r="AU120" s="889" t="s">
        <v>464</v>
      </c>
      <c r="AV120" s="890"/>
      <c r="AW120" s="890"/>
      <c r="AX120" s="890"/>
      <c r="AY120" s="891"/>
      <c r="AZ120" s="869" t="s">
        <v>465</v>
      </c>
      <c r="BA120" s="817"/>
      <c r="BB120" s="817"/>
      <c r="BC120" s="817"/>
      <c r="BD120" s="817"/>
      <c r="BE120" s="817"/>
      <c r="BF120" s="817"/>
      <c r="BG120" s="817"/>
      <c r="BH120" s="817"/>
      <c r="BI120" s="817"/>
      <c r="BJ120" s="817"/>
      <c r="BK120" s="817"/>
      <c r="BL120" s="817"/>
      <c r="BM120" s="817"/>
      <c r="BN120" s="817"/>
      <c r="BO120" s="817"/>
      <c r="BP120" s="818"/>
      <c r="BQ120" s="870">
        <v>4895210</v>
      </c>
      <c r="BR120" s="851"/>
      <c r="BS120" s="851"/>
      <c r="BT120" s="851"/>
      <c r="BU120" s="851"/>
      <c r="BV120" s="851">
        <v>4851851</v>
      </c>
      <c r="BW120" s="851"/>
      <c r="BX120" s="851"/>
      <c r="BY120" s="851"/>
      <c r="BZ120" s="851"/>
      <c r="CA120" s="851">
        <v>4945615</v>
      </c>
      <c r="CB120" s="851"/>
      <c r="CC120" s="851"/>
      <c r="CD120" s="851"/>
      <c r="CE120" s="851"/>
      <c r="CF120" s="875">
        <v>61</v>
      </c>
      <c r="CG120" s="876"/>
      <c r="CH120" s="876"/>
      <c r="CI120" s="876"/>
      <c r="CJ120" s="876"/>
      <c r="CK120" s="877" t="s">
        <v>466</v>
      </c>
      <c r="CL120" s="861"/>
      <c r="CM120" s="861"/>
      <c r="CN120" s="861"/>
      <c r="CO120" s="862"/>
      <c r="CP120" s="881" t="s">
        <v>411</v>
      </c>
      <c r="CQ120" s="882"/>
      <c r="CR120" s="882"/>
      <c r="CS120" s="882"/>
      <c r="CT120" s="882"/>
      <c r="CU120" s="882"/>
      <c r="CV120" s="882"/>
      <c r="CW120" s="882"/>
      <c r="CX120" s="882"/>
      <c r="CY120" s="882"/>
      <c r="CZ120" s="882"/>
      <c r="DA120" s="882"/>
      <c r="DB120" s="882"/>
      <c r="DC120" s="882"/>
      <c r="DD120" s="882"/>
      <c r="DE120" s="882"/>
      <c r="DF120" s="883"/>
      <c r="DG120" s="870" t="s">
        <v>234</v>
      </c>
      <c r="DH120" s="851"/>
      <c r="DI120" s="851"/>
      <c r="DJ120" s="851"/>
      <c r="DK120" s="851"/>
      <c r="DL120" s="851" t="s">
        <v>234</v>
      </c>
      <c r="DM120" s="851"/>
      <c r="DN120" s="851"/>
      <c r="DO120" s="851"/>
      <c r="DP120" s="851"/>
      <c r="DQ120" s="851">
        <v>6434917</v>
      </c>
      <c r="DR120" s="851"/>
      <c r="DS120" s="851"/>
      <c r="DT120" s="851"/>
      <c r="DU120" s="851"/>
      <c r="DV120" s="852">
        <v>79.3</v>
      </c>
      <c r="DW120" s="852"/>
      <c r="DX120" s="852"/>
      <c r="DY120" s="852"/>
      <c r="DZ120" s="853"/>
    </row>
    <row r="121" spans="1:130" s="231" customFormat="1" ht="26.25" customHeight="1" x14ac:dyDescent="0.2">
      <c r="A121" s="829"/>
      <c r="B121" s="830"/>
      <c r="C121" s="872" t="s">
        <v>467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234</v>
      </c>
      <c r="AB121" s="789"/>
      <c r="AC121" s="789"/>
      <c r="AD121" s="789"/>
      <c r="AE121" s="790"/>
      <c r="AF121" s="791" t="s">
        <v>468</v>
      </c>
      <c r="AG121" s="789"/>
      <c r="AH121" s="789"/>
      <c r="AI121" s="789"/>
      <c r="AJ121" s="790"/>
      <c r="AK121" s="791" t="s">
        <v>234</v>
      </c>
      <c r="AL121" s="789"/>
      <c r="AM121" s="789"/>
      <c r="AN121" s="789"/>
      <c r="AO121" s="790"/>
      <c r="AP121" s="833" t="s">
        <v>234</v>
      </c>
      <c r="AQ121" s="834"/>
      <c r="AR121" s="834"/>
      <c r="AS121" s="834"/>
      <c r="AT121" s="835"/>
      <c r="AU121" s="892"/>
      <c r="AV121" s="893"/>
      <c r="AW121" s="893"/>
      <c r="AX121" s="893"/>
      <c r="AY121" s="894"/>
      <c r="AZ121" s="824" t="s">
        <v>469</v>
      </c>
      <c r="BA121" s="761"/>
      <c r="BB121" s="761"/>
      <c r="BC121" s="761"/>
      <c r="BD121" s="761"/>
      <c r="BE121" s="761"/>
      <c r="BF121" s="761"/>
      <c r="BG121" s="761"/>
      <c r="BH121" s="761"/>
      <c r="BI121" s="761"/>
      <c r="BJ121" s="761"/>
      <c r="BK121" s="761"/>
      <c r="BL121" s="761"/>
      <c r="BM121" s="761"/>
      <c r="BN121" s="761"/>
      <c r="BO121" s="761"/>
      <c r="BP121" s="762"/>
      <c r="BQ121" s="825">
        <v>2972131</v>
      </c>
      <c r="BR121" s="826"/>
      <c r="BS121" s="826"/>
      <c r="BT121" s="826"/>
      <c r="BU121" s="826"/>
      <c r="BV121" s="826">
        <v>2772051</v>
      </c>
      <c r="BW121" s="826"/>
      <c r="BX121" s="826"/>
      <c r="BY121" s="826"/>
      <c r="BZ121" s="826"/>
      <c r="CA121" s="826">
        <v>2487402</v>
      </c>
      <c r="CB121" s="826"/>
      <c r="CC121" s="826"/>
      <c r="CD121" s="826"/>
      <c r="CE121" s="826"/>
      <c r="CF121" s="884">
        <v>30.7</v>
      </c>
      <c r="CG121" s="885"/>
      <c r="CH121" s="885"/>
      <c r="CI121" s="885"/>
      <c r="CJ121" s="885"/>
      <c r="CK121" s="878"/>
      <c r="CL121" s="864"/>
      <c r="CM121" s="864"/>
      <c r="CN121" s="864"/>
      <c r="CO121" s="865"/>
      <c r="CP121" s="844" t="s">
        <v>409</v>
      </c>
      <c r="CQ121" s="845"/>
      <c r="CR121" s="845"/>
      <c r="CS121" s="845"/>
      <c r="CT121" s="845"/>
      <c r="CU121" s="845"/>
      <c r="CV121" s="845"/>
      <c r="CW121" s="845"/>
      <c r="CX121" s="845"/>
      <c r="CY121" s="845"/>
      <c r="CZ121" s="845"/>
      <c r="DA121" s="845"/>
      <c r="DB121" s="845"/>
      <c r="DC121" s="845"/>
      <c r="DD121" s="845"/>
      <c r="DE121" s="845"/>
      <c r="DF121" s="846"/>
      <c r="DG121" s="825">
        <v>2127814</v>
      </c>
      <c r="DH121" s="826"/>
      <c r="DI121" s="826"/>
      <c r="DJ121" s="826"/>
      <c r="DK121" s="826"/>
      <c r="DL121" s="826">
        <v>2167108</v>
      </c>
      <c r="DM121" s="826"/>
      <c r="DN121" s="826"/>
      <c r="DO121" s="826"/>
      <c r="DP121" s="826"/>
      <c r="DQ121" s="826">
        <v>2462087</v>
      </c>
      <c r="DR121" s="826"/>
      <c r="DS121" s="826"/>
      <c r="DT121" s="826"/>
      <c r="DU121" s="826"/>
      <c r="DV121" s="803">
        <v>30.4</v>
      </c>
      <c r="DW121" s="803"/>
      <c r="DX121" s="803"/>
      <c r="DY121" s="803"/>
      <c r="DZ121" s="804"/>
    </row>
    <row r="122" spans="1:130" s="231" customFormat="1" ht="26.25" customHeight="1" x14ac:dyDescent="0.2">
      <c r="A122" s="829"/>
      <c r="B122" s="830"/>
      <c r="C122" s="824" t="s">
        <v>450</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234</v>
      </c>
      <c r="AB122" s="789"/>
      <c r="AC122" s="789"/>
      <c r="AD122" s="789"/>
      <c r="AE122" s="790"/>
      <c r="AF122" s="791" t="s">
        <v>234</v>
      </c>
      <c r="AG122" s="789"/>
      <c r="AH122" s="789"/>
      <c r="AI122" s="789"/>
      <c r="AJ122" s="790"/>
      <c r="AK122" s="791" t="s">
        <v>234</v>
      </c>
      <c r="AL122" s="789"/>
      <c r="AM122" s="789"/>
      <c r="AN122" s="789"/>
      <c r="AO122" s="790"/>
      <c r="AP122" s="833" t="s">
        <v>234</v>
      </c>
      <c r="AQ122" s="834"/>
      <c r="AR122" s="834"/>
      <c r="AS122" s="834"/>
      <c r="AT122" s="835"/>
      <c r="AU122" s="892"/>
      <c r="AV122" s="893"/>
      <c r="AW122" s="893"/>
      <c r="AX122" s="893"/>
      <c r="AY122" s="894"/>
      <c r="AZ122" s="847" t="s">
        <v>470</v>
      </c>
      <c r="BA122" s="848"/>
      <c r="BB122" s="848"/>
      <c r="BC122" s="848"/>
      <c r="BD122" s="848"/>
      <c r="BE122" s="848"/>
      <c r="BF122" s="848"/>
      <c r="BG122" s="848"/>
      <c r="BH122" s="848"/>
      <c r="BI122" s="848"/>
      <c r="BJ122" s="848"/>
      <c r="BK122" s="848"/>
      <c r="BL122" s="848"/>
      <c r="BM122" s="848"/>
      <c r="BN122" s="848"/>
      <c r="BO122" s="848"/>
      <c r="BP122" s="849"/>
      <c r="BQ122" s="888">
        <v>18019374</v>
      </c>
      <c r="BR122" s="854"/>
      <c r="BS122" s="854"/>
      <c r="BT122" s="854"/>
      <c r="BU122" s="854"/>
      <c r="BV122" s="854">
        <v>17692080</v>
      </c>
      <c r="BW122" s="854"/>
      <c r="BX122" s="854"/>
      <c r="BY122" s="854"/>
      <c r="BZ122" s="854"/>
      <c r="CA122" s="854">
        <v>17259684</v>
      </c>
      <c r="CB122" s="854"/>
      <c r="CC122" s="854"/>
      <c r="CD122" s="854"/>
      <c r="CE122" s="854"/>
      <c r="CF122" s="855">
        <v>212.8</v>
      </c>
      <c r="CG122" s="856"/>
      <c r="CH122" s="856"/>
      <c r="CI122" s="856"/>
      <c r="CJ122" s="856"/>
      <c r="CK122" s="878"/>
      <c r="CL122" s="864"/>
      <c r="CM122" s="864"/>
      <c r="CN122" s="864"/>
      <c r="CO122" s="865"/>
      <c r="CP122" s="844" t="s">
        <v>406</v>
      </c>
      <c r="CQ122" s="845"/>
      <c r="CR122" s="845"/>
      <c r="CS122" s="845"/>
      <c r="CT122" s="845"/>
      <c r="CU122" s="845"/>
      <c r="CV122" s="845"/>
      <c r="CW122" s="845"/>
      <c r="CX122" s="845"/>
      <c r="CY122" s="845"/>
      <c r="CZ122" s="845"/>
      <c r="DA122" s="845"/>
      <c r="DB122" s="845"/>
      <c r="DC122" s="845"/>
      <c r="DD122" s="845"/>
      <c r="DE122" s="845"/>
      <c r="DF122" s="846"/>
      <c r="DG122" s="825" t="s">
        <v>234</v>
      </c>
      <c r="DH122" s="826"/>
      <c r="DI122" s="826"/>
      <c r="DJ122" s="826"/>
      <c r="DK122" s="826"/>
      <c r="DL122" s="826" t="s">
        <v>234</v>
      </c>
      <c r="DM122" s="826"/>
      <c r="DN122" s="826"/>
      <c r="DO122" s="826"/>
      <c r="DP122" s="826"/>
      <c r="DQ122" s="826" t="s">
        <v>234</v>
      </c>
      <c r="DR122" s="826"/>
      <c r="DS122" s="826"/>
      <c r="DT122" s="826"/>
      <c r="DU122" s="826"/>
      <c r="DV122" s="803" t="s">
        <v>471</v>
      </c>
      <c r="DW122" s="803"/>
      <c r="DX122" s="803"/>
      <c r="DY122" s="803"/>
      <c r="DZ122" s="804"/>
    </row>
    <row r="123" spans="1:130" s="231" customFormat="1" ht="26.25" customHeight="1" x14ac:dyDescent="0.2">
      <c r="A123" s="829"/>
      <c r="B123" s="830"/>
      <c r="C123" s="824" t="s">
        <v>456</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v>3075</v>
      </c>
      <c r="AB123" s="789"/>
      <c r="AC123" s="789"/>
      <c r="AD123" s="789"/>
      <c r="AE123" s="790"/>
      <c r="AF123" s="791">
        <v>3075</v>
      </c>
      <c r="AG123" s="789"/>
      <c r="AH123" s="789"/>
      <c r="AI123" s="789"/>
      <c r="AJ123" s="790"/>
      <c r="AK123" s="791">
        <v>2444</v>
      </c>
      <c r="AL123" s="789"/>
      <c r="AM123" s="789"/>
      <c r="AN123" s="789"/>
      <c r="AO123" s="790"/>
      <c r="AP123" s="833">
        <v>0</v>
      </c>
      <c r="AQ123" s="834"/>
      <c r="AR123" s="834"/>
      <c r="AS123" s="834"/>
      <c r="AT123" s="835"/>
      <c r="AU123" s="895"/>
      <c r="AV123" s="896"/>
      <c r="AW123" s="896"/>
      <c r="AX123" s="896"/>
      <c r="AY123" s="896"/>
      <c r="AZ123" s="253" t="s">
        <v>188</v>
      </c>
      <c r="BA123" s="253"/>
      <c r="BB123" s="253"/>
      <c r="BC123" s="253"/>
      <c r="BD123" s="253"/>
      <c r="BE123" s="253"/>
      <c r="BF123" s="253"/>
      <c r="BG123" s="253"/>
      <c r="BH123" s="253"/>
      <c r="BI123" s="253"/>
      <c r="BJ123" s="253"/>
      <c r="BK123" s="253"/>
      <c r="BL123" s="253"/>
      <c r="BM123" s="253"/>
      <c r="BN123" s="253"/>
      <c r="BO123" s="886" t="s">
        <v>472</v>
      </c>
      <c r="BP123" s="887"/>
      <c r="BQ123" s="841">
        <v>25886715</v>
      </c>
      <c r="BR123" s="842"/>
      <c r="BS123" s="842"/>
      <c r="BT123" s="842"/>
      <c r="BU123" s="842"/>
      <c r="BV123" s="842">
        <v>25315982</v>
      </c>
      <c r="BW123" s="842"/>
      <c r="BX123" s="842"/>
      <c r="BY123" s="842"/>
      <c r="BZ123" s="842"/>
      <c r="CA123" s="842">
        <v>24692701</v>
      </c>
      <c r="CB123" s="842"/>
      <c r="CC123" s="842"/>
      <c r="CD123" s="842"/>
      <c r="CE123" s="842"/>
      <c r="CF123" s="757"/>
      <c r="CG123" s="758"/>
      <c r="CH123" s="758"/>
      <c r="CI123" s="758"/>
      <c r="CJ123" s="843"/>
      <c r="CK123" s="878"/>
      <c r="CL123" s="864"/>
      <c r="CM123" s="864"/>
      <c r="CN123" s="864"/>
      <c r="CO123" s="865"/>
      <c r="CP123" s="844" t="s">
        <v>407</v>
      </c>
      <c r="CQ123" s="845"/>
      <c r="CR123" s="845"/>
      <c r="CS123" s="845"/>
      <c r="CT123" s="845"/>
      <c r="CU123" s="845"/>
      <c r="CV123" s="845"/>
      <c r="CW123" s="845"/>
      <c r="CX123" s="845"/>
      <c r="CY123" s="845"/>
      <c r="CZ123" s="845"/>
      <c r="DA123" s="845"/>
      <c r="DB123" s="845"/>
      <c r="DC123" s="845"/>
      <c r="DD123" s="845"/>
      <c r="DE123" s="845"/>
      <c r="DF123" s="846"/>
      <c r="DG123" s="788" t="s">
        <v>234</v>
      </c>
      <c r="DH123" s="789"/>
      <c r="DI123" s="789"/>
      <c r="DJ123" s="789"/>
      <c r="DK123" s="790"/>
      <c r="DL123" s="791" t="s">
        <v>234</v>
      </c>
      <c r="DM123" s="789"/>
      <c r="DN123" s="789"/>
      <c r="DO123" s="789"/>
      <c r="DP123" s="790"/>
      <c r="DQ123" s="791" t="s">
        <v>234</v>
      </c>
      <c r="DR123" s="789"/>
      <c r="DS123" s="789"/>
      <c r="DT123" s="789"/>
      <c r="DU123" s="790"/>
      <c r="DV123" s="833" t="s">
        <v>234</v>
      </c>
      <c r="DW123" s="834"/>
      <c r="DX123" s="834"/>
      <c r="DY123" s="834"/>
      <c r="DZ123" s="835"/>
    </row>
    <row r="124" spans="1:130" s="231" customFormat="1" ht="26.25" customHeight="1" thickBot="1" x14ac:dyDescent="0.25">
      <c r="A124" s="829"/>
      <c r="B124" s="830"/>
      <c r="C124" s="824" t="s">
        <v>459</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234</v>
      </c>
      <c r="AB124" s="789"/>
      <c r="AC124" s="789"/>
      <c r="AD124" s="789"/>
      <c r="AE124" s="790"/>
      <c r="AF124" s="791" t="s">
        <v>234</v>
      </c>
      <c r="AG124" s="789"/>
      <c r="AH124" s="789"/>
      <c r="AI124" s="789"/>
      <c r="AJ124" s="790"/>
      <c r="AK124" s="791" t="s">
        <v>234</v>
      </c>
      <c r="AL124" s="789"/>
      <c r="AM124" s="789"/>
      <c r="AN124" s="789"/>
      <c r="AO124" s="790"/>
      <c r="AP124" s="833" t="s">
        <v>234</v>
      </c>
      <c r="AQ124" s="834"/>
      <c r="AR124" s="834"/>
      <c r="AS124" s="834"/>
      <c r="AT124" s="835"/>
      <c r="AU124" s="836" t="s">
        <v>473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59.3</v>
      </c>
      <c r="BR124" s="840"/>
      <c r="BS124" s="840"/>
      <c r="BT124" s="840"/>
      <c r="BU124" s="840"/>
      <c r="BV124" s="840">
        <v>59</v>
      </c>
      <c r="BW124" s="840"/>
      <c r="BX124" s="840"/>
      <c r="BY124" s="840"/>
      <c r="BZ124" s="840"/>
      <c r="CA124" s="840">
        <v>56.8</v>
      </c>
      <c r="CB124" s="840"/>
      <c r="CC124" s="840"/>
      <c r="CD124" s="840"/>
      <c r="CE124" s="840"/>
      <c r="CF124" s="735"/>
      <c r="CG124" s="736"/>
      <c r="CH124" s="736"/>
      <c r="CI124" s="736"/>
      <c r="CJ124" s="871"/>
      <c r="CK124" s="879"/>
      <c r="CL124" s="879"/>
      <c r="CM124" s="879"/>
      <c r="CN124" s="879"/>
      <c r="CO124" s="880"/>
      <c r="CP124" s="844" t="s">
        <v>474</v>
      </c>
      <c r="CQ124" s="845"/>
      <c r="CR124" s="845"/>
      <c r="CS124" s="845"/>
      <c r="CT124" s="845"/>
      <c r="CU124" s="845"/>
      <c r="CV124" s="845"/>
      <c r="CW124" s="845"/>
      <c r="CX124" s="845"/>
      <c r="CY124" s="845"/>
      <c r="CZ124" s="845"/>
      <c r="DA124" s="845"/>
      <c r="DB124" s="845"/>
      <c r="DC124" s="845"/>
      <c r="DD124" s="845"/>
      <c r="DE124" s="845"/>
      <c r="DF124" s="846"/>
      <c r="DG124" s="772">
        <v>7295127</v>
      </c>
      <c r="DH124" s="773"/>
      <c r="DI124" s="773"/>
      <c r="DJ124" s="773"/>
      <c r="DK124" s="774"/>
      <c r="DL124" s="775">
        <v>7033549</v>
      </c>
      <c r="DM124" s="773"/>
      <c r="DN124" s="773"/>
      <c r="DO124" s="773"/>
      <c r="DP124" s="774"/>
      <c r="DQ124" s="775" t="s">
        <v>234</v>
      </c>
      <c r="DR124" s="773"/>
      <c r="DS124" s="773"/>
      <c r="DT124" s="773"/>
      <c r="DU124" s="774"/>
      <c r="DV124" s="857" t="s">
        <v>234</v>
      </c>
      <c r="DW124" s="858"/>
      <c r="DX124" s="858"/>
      <c r="DY124" s="858"/>
      <c r="DZ124" s="859"/>
    </row>
    <row r="125" spans="1:130" s="231" customFormat="1" ht="26.25" customHeight="1" x14ac:dyDescent="0.2">
      <c r="A125" s="829"/>
      <c r="B125" s="830"/>
      <c r="C125" s="824" t="s">
        <v>461</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234</v>
      </c>
      <c r="AB125" s="789"/>
      <c r="AC125" s="789"/>
      <c r="AD125" s="789"/>
      <c r="AE125" s="790"/>
      <c r="AF125" s="791" t="s">
        <v>234</v>
      </c>
      <c r="AG125" s="789"/>
      <c r="AH125" s="789"/>
      <c r="AI125" s="789"/>
      <c r="AJ125" s="790"/>
      <c r="AK125" s="791" t="s">
        <v>234</v>
      </c>
      <c r="AL125" s="789"/>
      <c r="AM125" s="789"/>
      <c r="AN125" s="789"/>
      <c r="AO125" s="790"/>
      <c r="AP125" s="833" t="s">
        <v>468</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475</v>
      </c>
      <c r="CL125" s="861"/>
      <c r="CM125" s="861"/>
      <c r="CN125" s="861"/>
      <c r="CO125" s="862"/>
      <c r="CP125" s="869" t="s">
        <v>476</v>
      </c>
      <c r="CQ125" s="817"/>
      <c r="CR125" s="817"/>
      <c r="CS125" s="817"/>
      <c r="CT125" s="817"/>
      <c r="CU125" s="817"/>
      <c r="CV125" s="817"/>
      <c r="CW125" s="817"/>
      <c r="CX125" s="817"/>
      <c r="CY125" s="817"/>
      <c r="CZ125" s="817"/>
      <c r="DA125" s="817"/>
      <c r="DB125" s="817"/>
      <c r="DC125" s="817"/>
      <c r="DD125" s="817"/>
      <c r="DE125" s="817"/>
      <c r="DF125" s="818"/>
      <c r="DG125" s="870" t="s">
        <v>234</v>
      </c>
      <c r="DH125" s="851"/>
      <c r="DI125" s="851"/>
      <c r="DJ125" s="851"/>
      <c r="DK125" s="851"/>
      <c r="DL125" s="851" t="s">
        <v>234</v>
      </c>
      <c r="DM125" s="851"/>
      <c r="DN125" s="851"/>
      <c r="DO125" s="851"/>
      <c r="DP125" s="851"/>
      <c r="DQ125" s="851" t="s">
        <v>234</v>
      </c>
      <c r="DR125" s="851"/>
      <c r="DS125" s="851"/>
      <c r="DT125" s="851"/>
      <c r="DU125" s="851"/>
      <c r="DV125" s="852" t="s">
        <v>234</v>
      </c>
      <c r="DW125" s="852"/>
      <c r="DX125" s="852"/>
      <c r="DY125" s="852"/>
      <c r="DZ125" s="853"/>
    </row>
    <row r="126" spans="1:130" s="231" customFormat="1" ht="26.25" customHeight="1" thickBot="1" x14ac:dyDescent="0.25">
      <c r="A126" s="829"/>
      <c r="B126" s="830"/>
      <c r="C126" s="824" t="s">
        <v>463</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234</v>
      </c>
      <c r="AB126" s="789"/>
      <c r="AC126" s="789"/>
      <c r="AD126" s="789"/>
      <c r="AE126" s="790"/>
      <c r="AF126" s="791" t="s">
        <v>234</v>
      </c>
      <c r="AG126" s="789"/>
      <c r="AH126" s="789"/>
      <c r="AI126" s="789"/>
      <c r="AJ126" s="790"/>
      <c r="AK126" s="791" t="s">
        <v>234</v>
      </c>
      <c r="AL126" s="789"/>
      <c r="AM126" s="789"/>
      <c r="AN126" s="789"/>
      <c r="AO126" s="790"/>
      <c r="AP126" s="833" t="s">
        <v>234</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477</v>
      </c>
      <c r="CQ126" s="761"/>
      <c r="CR126" s="761"/>
      <c r="CS126" s="761"/>
      <c r="CT126" s="761"/>
      <c r="CU126" s="761"/>
      <c r="CV126" s="761"/>
      <c r="CW126" s="761"/>
      <c r="CX126" s="761"/>
      <c r="CY126" s="761"/>
      <c r="CZ126" s="761"/>
      <c r="DA126" s="761"/>
      <c r="DB126" s="761"/>
      <c r="DC126" s="761"/>
      <c r="DD126" s="761"/>
      <c r="DE126" s="761"/>
      <c r="DF126" s="762"/>
      <c r="DG126" s="825" t="s">
        <v>234</v>
      </c>
      <c r="DH126" s="826"/>
      <c r="DI126" s="826"/>
      <c r="DJ126" s="826"/>
      <c r="DK126" s="826"/>
      <c r="DL126" s="826" t="s">
        <v>234</v>
      </c>
      <c r="DM126" s="826"/>
      <c r="DN126" s="826"/>
      <c r="DO126" s="826"/>
      <c r="DP126" s="826"/>
      <c r="DQ126" s="826" t="s">
        <v>234</v>
      </c>
      <c r="DR126" s="826"/>
      <c r="DS126" s="826"/>
      <c r="DT126" s="826"/>
      <c r="DU126" s="826"/>
      <c r="DV126" s="803" t="s">
        <v>234</v>
      </c>
      <c r="DW126" s="803"/>
      <c r="DX126" s="803"/>
      <c r="DY126" s="803"/>
      <c r="DZ126" s="804"/>
    </row>
    <row r="127" spans="1:130" s="231" customFormat="1" ht="26.25" customHeight="1" x14ac:dyDescent="0.2">
      <c r="A127" s="831"/>
      <c r="B127" s="832"/>
      <c r="C127" s="847" t="s">
        <v>478</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816</v>
      </c>
      <c r="AB127" s="789"/>
      <c r="AC127" s="789"/>
      <c r="AD127" s="789"/>
      <c r="AE127" s="790"/>
      <c r="AF127" s="791">
        <v>298</v>
      </c>
      <c r="AG127" s="789"/>
      <c r="AH127" s="789"/>
      <c r="AI127" s="789"/>
      <c r="AJ127" s="790"/>
      <c r="AK127" s="791">
        <v>252</v>
      </c>
      <c r="AL127" s="789"/>
      <c r="AM127" s="789"/>
      <c r="AN127" s="789"/>
      <c r="AO127" s="790"/>
      <c r="AP127" s="833">
        <v>0</v>
      </c>
      <c r="AQ127" s="834"/>
      <c r="AR127" s="834"/>
      <c r="AS127" s="834"/>
      <c r="AT127" s="835"/>
      <c r="AU127" s="234"/>
      <c r="AV127" s="234"/>
      <c r="AW127" s="234"/>
      <c r="AX127" s="850" t="s">
        <v>479</v>
      </c>
      <c r="AY127" s="821"/>
      <c r="AZ127" s="821"/>
      <c r="BA127" s="821"/>
      <c r="BB127" s="821"/>
      <c r="BC127" s="821"/>
      <c r="BD127" s="821"/>
      <c r="BE127" s="822"/>
      <c r="BF127" s="820" t="s">
        <v>480</v>
      </c>
      <c r="BG127" s="821"/>
      <c r="BH127" s="821"/>
      <c r="BI127" s="821"/>
      <c r="BJ127" s="821"/>
      <c r="BK127" s="821"/>
      <c r="BL127" s="822"/>
      <c r="BM127" s="820" t="s">
        <v>481</v>
      </c>
      <c r="BN127" s="821"/>
      <c r="BO127" s="821"/>
      <c r="BP127" s="821"/>
      <c r="BQ127" s="821"/>
      <c r="BR127" s="821"/>
      <c r="BS127" s="822"/>
      <c r="BT127" s="820" t="s">
        <v>482</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483</v>
      </c>
      <c r="CQ127" s="761"/>
      <c r="CR127" s="761"/>
      <c r="CS127" s="761"/>
      <c r="CT127" s="761"/>
      <c r="CU127" s="761"/>
      <c r="CV127" s="761"/>
      <c r="CW127" s="761"/>
      <c r="CX127" s="761"/>
      <c r="CY127" s="761"/>
      <c r="CZ127" s="761"/>
      <c r="DA127" s="761"/>
      <c r="DB127" s="761"/>
      <c r="DC127" s="761"/>
      <c r="DD127" s="761"/>
      <c r="DE127" s="761"/>
      <c r="DF127" s="762"/>
      <c r="DG127" s="825" t="s">
        <v>234</v>
      </c>
      <c r="DH127" s="826"/>
      <c r="DI127" s="826"/>
      <c r="DJ127" s="826"/>
      <c r="DK127" s="826"/>
      <c r="DL127" s="826" t="s">
        <v>234</v>
      </c>
      <c r="DM127" s="826"/>
      <c r="DN127" s="826"/>
      <c r="DO127" s="826"/>
      <c r="DP127" s="826"/>
      <c r="DQ127" s="826" t="s">
        <v>234</v>
      </c>
      <c r="DR127" s="826"/>
      <c r="DS127" s="826"/>
      <c r="DT127" s="826"/>
      <c r="DU127" s="826"/>
      <c r="DV127" s="803" t="s">
        <v>234</v>
      </c>
      <c r="DW127" s="803"/>
      <c r="DX127" s="803"/>
      <c r="DY127" s="803"/>
      <c r="DZ127" s="804"/>
    </row>
    <row r="128" spans="1:130" s="231" customFormat="1" ht="26.25" customHeight="1" thickBot="1" x14ac:dyDescent="0.25">
      <c r="A128" s="805" t="s">
        <v>484</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485</v>
      </c>
      <c r="X128" s="807"/>
      <c r="Y128" s="807"/>
      <c r="Z128" s="808"/>
      <c r="AA128" s="809">
        <v>329373</v>
      </c>
      <c r="AB128" s="810"/>
      <c r="AC128" s="810"/>
      <c r="AD128" s="810"/>
      <c r="AE128" s="811"/>
      <c r="AF128" s="812">
        <v>338975</v>
      </c>
      <c r="AG128" s="810"/>
      <c r="AH128" s="810"/>
      <c r="AI128" s="810"/>
      <c r="AJ128" s="811"/>
      <c r="AK128" s="812">
        <v>272602</v>
      </c>
      <c r="AL128" s="810"/>
      <c r="AM128" s="810"/>
      <c r="AN128" s="810"/>
      <c r="AO128" s="811"/>
      <c r="AP128" s="813"/>
      <c r="AQ128" s="814"/>
      <c r="AR128" s="814"/>
      <c r="AS128" s="814"/>
      <c r="AT128" s="815"/>
      <c r="AU128" s="234"/>
      <c r="AV128" s="234"/>
      <c r="AW128" s="234"/>
      <c r="AX128" s="816" t="s">
        <v>486</v>
      </c>
      <c r="AY128" s="817"/>
      <c r="AZ128" s="817"/>
      <c r="BA128" s="817"/>
      <c r="BB128" s="817"/>
      <c r="BC128" s="817"/>
      <c r="BD128" s="817"/>
      <c r="BE128" s="818"/>
      <c r="BF128" s="795" t="s">
        <v>234</v>
      </c>
      <c r="BG128" s="796"/>
      <c r="BH128" s="796"/>
      <c r="BI128" s="796"/>
      <c r="BJ128" s="796"/>
      <c r="BK128" s="796"/>
      <c r="BL128" s="819"/>
      <c r="BM128" s="795">
        <v>13.36</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487</v>
      </c>
      <c r="CQ128" s="739"/>
      <c r="CR128" s="739"/>
      <c r="CS128" s="739"/>
      <c r="CT128" s="739"/>
      <c r="CU128" s="739"/>
      <c r="CV128" s="739"/>
      <c r="CW128" s="739"/>
      <c r="CX128" s="739"/>
      <c r="CY128" s="739"/>
      <c r="CZ128" s="739"/>
      <c r="DA128" s="739"/>
      <c r="DB128" s="739"/>
      <c r="DC128" s="739"/>
      <c r="DD128" s="739"/>
      <c r="DE128" s="739"/>
      <c r="DF128" s="740"/>
      <c r="DG128" s="799">
        <v>27000</v>
      </c>
      <c r="DH128" s="800"/>
      <c r="DI128" s="800"/>
      <c r="DJ128" s="800"/>
      <c r="DK128" s="800"/>
      <c r="DL128" s="800">
        <v>31500</v>
      </c>
      <c r="DM128" s="800"/>
      <c r="DN128" s="800"/>
      <c r="DO128" s="800"/>
      <c r="DP128" s="800"/>
      <c r="DQ128" s="800">
        <v>28800</v>
      </c>
      <c r="DR128" s="800"/>
      <c r="DS128" s="800"/>
      <c r="DT128" s="800"/>
      <c r="DU128" s="800"/>
      <c r="DV128" s="801">
        <v>0.4</v>
      </c>
      <c r="DW128" s="801"/>
      <c r="DX128" s="801"/>
      <c r="DY128" s="801"/>
      <c r="DZ128" s="802"/>
    </row>
    <row r="129" spans="1:131" s="231" customFormat="1" ht="26.25" customHeight="1" x14ac:dyDescent="0.2">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488</v>
      </c>
      <c r="X129" s="786"/>
      <c r="Y129" s="786"/>
      <c r="Z129" s="787"/>
      <c r="AA129" s="788">
        <v>9643192</v>
      </c>
      <c r="AB129" s="789"/>
      <c r="AC129" s="789"/>
      <c r="AD129" s="789"/>
      <c r="AE129" s="790"/>
      <c r="AF129" s="791">
        <v>9609520</v>
      </c>
      <c r="AG129" s="789"/>
      <c r="AH129" s="789"/>
      <c r="AI129" s="789"/>
      <c r="AJ129" s="790"/>
      <c r="AK129" s="791">
        <v>9836528</v>
      </c>
      <c r="AL129" s="789"/>
      <c r="AM129" s="789"/>
      <c r="AN129" s="789"/>
      <c r="AO129" s="790"/>
      <c r="AP129" s="792"/>
      <c r="AQ129" s="793"/>
      <c r="AR129" s="793"/>
      <c r="AS129" s="793"/>
      <c r="AT129" s="794"/>
      <c r="AU129" s="235"/>
      <c r="AV129" s="235"/>
      <c r="AW129" s="235"/>
      <c r="AX129" s="760" t="s">
        <v>489</v>
      </c>
      <c r="AY129" s="761"/>
      <c r="AZ129" s="761"/>
      <c r="BA129" s="761"/>
      <c r="BB129" s="761"/>
      <c r="BC129" s="761"/>
      <c r="BD129" s="761"/>
      <c r="BE129" s="762"/>
      <c r="BF129" s="779" t="s">
        <v>234</v>
      </c>
      <c r="BG129" s="780"/>
      <c r="BH129" s="780"/>
      <c r="BI129" s="780"/>
      <c r="BJ129" s="780"/>
      <c r="BK129" s="780"/>
      <c r="BL129" s="781"/>
      <c r="BM129" s="779">
        <v>18.36</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783" t="s">
        <v>490</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491</v>
      </c>
      <c r="X130" s="786"/>
      <c r="Y130" s="786"/>
      <c r="Z130" s="787"/>
      <c r="AA130" s="788">
        <v>1740637</v>
      </c>
      <c r="AB130" s="789"/>
      <c r="AC130" s="789"/>
      <c r="AD130" s="789"/>
      <c r="AE130" s="790"/>
      <c r="AF130" s="791">
        <v>1737847</v>
      </c>
      <c r="AG130" s="789"/>
      <c r="AH130" s="789"/>
      <c r="AI130" s="789"/>
      <c r="AJ130" s="790"/>
      <c r="AK130" s="791">
        <v>1724591</v>
      </c>
      <c r="AL130" s="789"/>
      <c r="AM130" s="789"/>
      <c r="AN130" s="789"/>
      <c r="AO130" s="790"/>
      <c r="AP130" s="792"/>
      <c r="AQ130" s="793"/>
      <c r="AR130" s="793"/>
      <c r="AS130" s="793"/>
      <c r="AT130" s="794"/>
      <c r="AU130" s="235"/>
      <c r="AV130" s="235"/>
      <c r="AW130" s="235"/>
      <c r="AX130" s="760" t="s">
        <v>492</v>
      </c>
      <c r="AY130" s="761"/>
      <c r="AZ130" s="761"/>
      <c r="BA130" s="761"/>
      <c r="BB130" s="761"/>
      <c r="BC130" s="761"/>
      <c r="BD130" s="761"/>
      <c r="BE130" s="762"/>
      <c r="BF130" s="763">
        <v>9.9</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493</v>
      </c>
      <c r="X131" s="770"/>
      <c r="Y131" s="770"/>
      <c r="Z131" s="771"/>
      <c r="AA131" s="772">
        <v>7902555</v>
      </c>
      <c r="AB131" s="773"/>
      <c r="AC131" s="773"/>
      <c r="AD131" s="773"/>
      <c r="AE131" s="774"/>
      <c r="AF131" s="775">
        <v>7871673</v>
      </c>
      <c r="AG131" s="773"/>
      <c r="AH131" s="773"/>
      <c r="AI131" s="773"/>
      <c r="AJ131" s="774"/>
      <c r="AK131" s="775">
        <v>8111937</v>
      </c>
      <c r="AL131" s="773"/>
      <c r="AM131" s="773"/>
      <c r="AN131" s="773"/>
      <c r="AO131" s="774"/>
      <c r="AP131" s="776"/>
      <c r="AQ131" s="777"/>
      <c r="AR131" s="777"/>
      <c r="AS131" s="777"/>
      <c r="AT131" s="778"/>
      <c r="AU131" s="235"/>
      <c r="AV131" s="235"/>
      <c r="AW131" s="235"/>
      <c r="AX131" s="738" t="s">
        <v>494</v>
      </c>
      <c r="AY131" s="739"/>
      <c r="AZ131" s="739"/>
      <c r="BA131" s="739"/>
      <c r="BB131" s="739"/>
      <c r="BC131" s="739"/>
      <c r="BD131" s="739"/>
      <c r="BE131" s="740"/>
      <c r="BF131" s="741">
        <v>56.8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747" t="s">
        <v>495</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496</v>
      </c>
      <c r="W132" s="751"/>
      <c r="X132" s="751"/>
      <c r="Y132" s="751"/>
      <c r="Z132" s="752"/>
      <c r="AA132" s="753">
        <v>10.17338063</v>
      </c>
      <c r="AB132" s="754"/>
      <c r="AC132" s="754"/>
      <c r="AD132" s="754"/>
      <c r="AE132" s="755"/>
      <c r="AF132" s="756">
        <v>10.395159960000001</v>
      </c>
      <c r="AG132" s="754"/>
      <c r="AH132" s="754"/>
      <c r="AI132" s="754"/>
      <c r="AJ132" s="755"/>
      <c r="AK132" s="756">
        <v>9.3949694140000002</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497</v>
      </c>
      <c r="W133" s="730"/>
      <c r="X133" s="730"/>
      <c r="Y133" s="730"/>
      <c r="Z133" s="731"/>
      <c r="AA133" s="732">
        <v>10.7</v>
      </c>
      <c r="AB133" s="733"/>
      <c r="AC133" s="733"/>
      <c r="AD133" s="733"/>
      <c r="AE133" s="734"/>
      <c r="AF133" s="732">
        <v>10.4</v>
      </c>
      <c r="AG133" s="733"/>
      <c r="AH133" s="733"/>
      <c r="AI133" s="733"/>
      <c r="AJ133" s="734"/>
      <c r="AK133" s="732">
        <v>9.9</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bcJT+WWL6z7Pm0vh+t6pJB/zuPHlUXq2Jo4CXslawJ1jHkJIsyhFi+rRJK2TvM5BGHTzH+/2Wni+6vXoN5rh2A==" saltValue="ni4OHyzrH/D8fitTzq0d6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664062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498</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THDb3Hk27/nKbthvxECHIIEv6hh/J1DGld4pcBDAvI1tKYSd3oJtlnjC/v1NclF8bjJ9mdFClXn/VNhPgSiuBw==" saltValue="8XBZCMIt8tSOL3M0hrYSkg=="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554687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J1J6ZdlO343M82X7lTozjcIGWxAc6HbAwt9P9FKbL6ob0F/VKAYhDbSkspgmT2TeNoji97uuReF1n9Ayg6SKw==" saltValue="pJu5OjOpeEg7pf2E3Ddg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5546875" style="263" hidden="1" customWidth="1"/>
    <col min="53" max="16384" width="8.554687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499</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500</v>
      </c>
      <c r="AL6" s="268"/>
      <c r="AM6" s="268"/>
      <c r="AN6" s="268"/>
    </row>
    <row r="7" spans="1:46" ht="13.5" customHeight="1" x14ac:dyDescent="0.2">
      <c r="A7" s="267"/>
      <c r="AK7" s="270"/>
      <c r="AL7" s="271"/>
      <c r="AM7" s="271"/>
      <c r="AN7" s="272"/>
      <c r="AO7" s="1141" t="s">
        <v>501</v>
      </c>
      <c r="AP7" s="273"/>
      <c r="AQ7" s="274" t="s">
        <v>502</v>
      </c>
      <c r="AR7" s="275"/>
    </row>
    <row r="8" spans="1:46" ht="13.2" x14ac:dyDescent="0.2">
      <c r="A8" s="267"/>
      <c r="AK8" s="276"/>
      <c r="AL8" s="277"/>
      <c r="AM8" s="277"/>
      <c r="AN8" s="278"/>
      <c r="AO8" s="1142"/>
      <c r="AP8" s="279" t="s">
        <v>503</v>
      </c>
      <c r="AQ8" s="280" t="s">
        <v>504</v>
      </c>
      <c r="AR8" s="281" t="s">
        <v>505</v>
      </c>
    </row>
    <row r="9" spans="1:46" ht="13.2" x14ac:dyDescent="0.2">
      <c r="A9" s="267"/>
      <c r="AK9" s="1132" t="s">
        <v>506</v>
      </c>
      <c r="AL9" s="1133"/>
      <c r="AM9" s="1133"/>
      <c r="AN9" s="1134"/>
      <c r="AO9" s="282">
        <v>2678097</v>
      </c>
      <c r="AP9" s="282">
        <v>86148</v>
      </c>
      <c r="AQ9" s="283">
        <v>93452</v>
      </c>
      <c r="AR9" s="284">
        <v>-7.8</v>
      </c>
    </row>
    <row r="10" spans="1:46" ht="13.5" customHeight="1" x14ac:dyDescent="0.2">
      <c r="A10" s="267"/>
      <c r="AK10" s="1132" t="s">
        <v>507</v>
      </c>
      <c r="AL10" s="1133"/>
      <c r="AM10" s="1133"/>
      <c r="AN10" s="1134"/>
      <c r="AO10" s="285">
        <v>509165</v>
      </c>
      <c r="AP10" s="285">
        <v>16379</v>
      </c>
      <c r="AQ10" s="286">
        <v>10961</v>
      </c>
      <c r="AR10" s="287">
        <v>49.4</v>
      </c>
    </row>
    <row r="11" spans="1:46" ht="13.5" customHeight="1" x14ac:dyDescent="0.2">
      <c r="A11" s="267"/>
      <c r="AK11" s="1132" t="s">
        <v>508</v>
      </c>
      <c r="AL11" s="1133"/>
      <c r="AM11" s="1133"/>
      <c r="AN11" s="1134"/>
      <c r="AO11" s="285" t="s">
        <v>509</v>
      </c>
      <c r="AP11" s="285" t="s">
        <v>509</v>
      </c>
      <c r="AQ11" s="286">
        <v>1243</v>
      </c>
      <c r="AR11" s="287" t="s">
        <v>509</v>
      </c>
    </row>
    <row r="12" spans="1:46" ht="13.5" customHeight="1" x14ac:dyDescent="0.2">
      <c r="A12" s="267"/>
      <c r="AK12" s="1132" t="s">
        <v>510</v>
      </c>
      <c r="AL12" s="1133"/>
      <c r="AM12" s="1133"/>
      <c r="AN12" s="1134"/>
      <c r="AO12" s="285" t="s">
        <v>509</v>
      </c>
      <c r="AP12" s="285" t="s">
        <v>509</v>
      </c>
      <c r="AQ12" s="286">
        <v>0</v>
      </c>
      <c r="AR12" s="287" t="s">
        <v>509</v>
      </c>
    </row>
    <row r="13" spans="1:46" ht="13.5" customHeight="1" x14ac:dyDescent="0.2">
      <c r="A13" s="267"/>
      <c r="AK13" s="1132" t="s">
        <v>511</v>
      </c>
      <c r="AL13" s="1133"/>
      <c r="AM13" s="1133"/>
      <c r="AN13" s="1134"/>
      <c r="AO13" s="285">
        <v>125870</v>
      </c>
      <c r="AP13" s="285">
        <v>4049</v>
      </c>
      <c r="AQ13" s="286">
        <v>3934</v>
      </c>
      <c r="AR13" s="287">
        <v>2.9</v>
      </c>
    </row>
    <row r="14" spans="1:46" ht="13.5" customHeight="1" x14ac:dyDescent="0.2">
      <c r="A14" s="267"/>
      <c r="AK14" s="1132" t="s">
        <v>512</v>
      </c>
      <c r="AL14" s="1133"/>
      <c r="AM14" s="1133"/>
      <c r="AN14" s="1134"/>
      <c r="AO14" s="285">
        <v>97228</v>
      </c>
      <c r="AP14" s="285">
        <v>3128</v>
      </c>
      <c r="AQ14" s="286">
        <v>2305</v>
      </c>
      <c r="AR14" s="287">
        <v>35.700000000000003</v>
      </c>
    </row>
    <row r="15" spans="1:46" ht="13.5" customHeight="1" x14ac:dyDescent="0.2">
      <c r="A15" s="267"/>
      <c r="AK15" s="1135" t="s">
        <v>513</v>
      </c>
      <c r="AL15" s="1136"/>
      <c r="AM15" s="1136"/>
      <c r="AN15" s="1137"/>
      <c r="AO15" s="285">
        <v>-234677</v>
      </c>
      <c r="AP15" s="285">
        <v>-7549</v>
      </c>
      <c r="AQ15" s="286">
        <v>-6772</v>
      </c>
      <c r="AR15" s="287">
        <v>11.5</v>
      </c>
    </row>
    <row r="16" spans="1:46" ht="13.2" x14ac:dyDescent="0.2">
      <c r="A16" s="267"/>
      <c r="AK16" s="1135" t="s">
        <v>188</v>
      </c>
      <c r="AL16" s="1136"/>
      <c r="AM16" s="1136"/>
      <c r="AN16" s="1137"/>
      <c r="AO16" s="285">
        <v>3175683</v>
      </c>
      <c r="AP16" s="285">
        <v>102155</v>
      </c>
      <c r="AQ16" s="286">
        <v>105123</v>
      </c>
      <c r="AR16" s="287">
        <v>-2.8</v>
      </c>
    </row>
    <row r="17" spans="1:46" ht="13.2" x14ac:dyDescent="0.2">
      <c r="A17" s="267"/>
    </row>
    <row r="18" spans="1:46" ht="13.2" x14ac:dyDescent="0.2">
      <c r="A18" s="267"/>
      <c r="AQ18" s="288"/>
      <c r="AR18" s="288"/>
    </row>
    <row r="19" spans="1:46" ht="13.2" x14ac:dyDescent="0.2">
      <c r="A19" s="267"/>
      <c r="AK19" s="263" t="s">
        <v>514</v>
      </c>
    </row>
    <row r="20" spans="1:46" ht="13.2" x14ac:dyDescent="0.2">
      <c r="A20" s="267"/>
      <c r="AK20" s="289"/>
      <c r="AL20" s="290"/>
      <c r="AM20" s="290"/>
      <c r="AN20" s="291"/>
      <c r="AO20" s="292" t="s">
        <v>515</v>
      </c>
      <c r="AP20" s="293" t="s">
        <v>516</v>
      </c>
      <c r="AQ20" s="294" t="s">
        <v>517</v>
      </c>
      <c r="AR20" s="295"/>
    </row>
    <row r="21" spans="1:46" s="268" customFormat="1" ht="13.2" x14ac:dyDescent="0.2">
      <c r="A21" s="296"/>
      <c r="AK21" s="1138" t="s">
        <v>518</v>
      </c>
      <c r="AL21" s="1139"/>
      <c r="AM21" s="1139"/>
      <c r="AN21" s="1140"/>
      <c r="AO21" s="297">
        <v>9.0399999999999991</v>
      </c>
      <c r="AP21" s="298">
        <v>9.61</v>
      </c>
      <c r="AQ21" s="299">
        <v>-0.56999999999999995</v>
      </c>
      <c r="AS21" s="300"/>
      <c r="AT21" s="296"/>
    </row>
    <row r="22" spans="1:46" s="268" customFormat="1" ht="13.2" x14ac:dyDescent="0.2">
      <c r="A22" s="296"/>
      <c r="AK22" s="1138" t="s">
        <v>519</v>
      </c>
      <c r="AL22" s="1139"/>
      <c r="AM22" s="1139"/>
      <c r="AN22" s="1140"/>
      <c r="AO22" s="301">
        <v>97.6</v>
      </c>
      <c r="AP22" s="302">
        <v>97.3</v>
      </c>
      <c r="AQ22" s="303">
        <v>0.3</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520</v>
      </c>
      <c r="AP26" s="288"/>
      <c r="AQ26" s="288"/>
      <c r="AR26" s="288"/>
    </row>
    <row r="27" spans="1:46" ht="13.2" x14ac:dyDescent="0.2">
      <c r="A27" s="308"/>
      <c r="AS27" s="263"/>
      <c r="AT27" s="263"/>
    </row>
    <row r="28" spans="1:46" ht="16.2" x14ac:dyDescent="0.2">
      <c r="A28" s="264" t="s">
        <v>521</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522</v>
      </c>
      <c r="AL29" s="268"/>
      <c r="AM29" s="268"/>
      <c r="AN29" s="268"/>
      <c r="AS29" s="310"/>
    </row>
    <row r="30" spans="1:46" ht="13.5" customHeight="1" x14ac:dyDescent="0.2">
      <c r="A30" s="267"/>
      <c r="AK30" s="270"/>
      <c r="AL30" s="271"/>
      <c r="AM30" s="271"/>
      <c r="AN30" s="272"/>
      <c r="AO30" s="1141" t="s">
        <v>501</v>
      </c>
      <c r="AP30" s="273"/>
      <c r="AQ30" s="274" t="s">
        <v>502</v>
      </c>
      <c r="AR30" s="275"/>
    </row>
    <row r="31" spans="1:46" ht="13.2" x14ac:dyDescent="0.2">
      <c r="A31" s="267"/>
      <c r="AK31" s="276"/>
      <c r="AL31" s="277"/>
      <c r="AM31" s="277"/>
      <c r="AN31" s="278"/>
      <c r="AO31" s="1142"/>
      <c r="AP31" s="279" t="s">
        <v>503</v>
      </c>
      <c r="AQ31" s="280" t="s">
        <v>504</v>
      </c>
      <c r="AR31" s="281" t="s">
        <v>505</v>
      </c>
    </row>
    <row r="32" spans="1:46" ht="27" customHeight="1" x14ac:dyDescent="0.2">
      <c r="A32" s="267"/>
      <c r="AK32" s="1121" t="s">
        <v>523</v>
      </c>
      <c r="AL32" s="1122"/>
      <c r="AM32" s="1122"/>
      <c r="AN32" s="1123"/>
      <c r="AO32" s="311">
        <v>1867052</v>
      </c>
      <c r="AP32" s="311">
        <v>60059</v>
      </c>
      <c r="AQ32" s="312">
        <v>59783</v>
      </c>
      <c r="AR32" s="313">
        <v>0.5</v>
      </c>
    </row>
    <row r="33" spans="1:46" ht="13.5" customHeight="1" x14ac:dyDescent="0.2">
      <c r="A33" s="267"/>
      <c r="AK33" s="1121" t="s">
        <v>524</v>
      </c>
      <c r="AL33" s="1122"/>
      <c r="AM33" s="1122"/>
      <c r="AN33" s="1123"/>
      <c r="AO33" s="311" t="s">
        <v>509</v>
      </c>
      <c r="AP33" s="311" t="s">
        <v>509</v>
      </c>
      <c r="AQ33" s="312" t="s">
        <v>509</v>
      </c>
      <c r="AR33" s="313" t="s">
        <v>509</v>
      </c>
    </row>
    <row r="34" spans="1:46" ht="27" customHeight="1" x14ac:dyDescent="0.2">
      <c r="A34" s="267"/>
      <c r="AK34" s="1121" t="s">
        <v>525</v>
      </c>
      <c r="AL34" s="1122"/>
      <c r="AM34" s="1122"/>
      <c r="AN34" s="1123"/>
      <c r="AO34" s="311" t="s">
        <v>509</v>
      </c>
      <c r="AP34" s="311" t="s">
        <v>509</v>
      </c>
      <c r="AQ34" s="312">
        <v>3</v>
      </c>
      <c r="AR34" s="313" t="s">
        <v>509</v>
      </c>
    </row>
    <row r="35" spans="1:46" ht="27" customHeight="1" x14ac:dyDescent="0.2">
      <c r="A35" s="267"/>
      <c r="AK35" s="1121" t="s">
        <v>526</v>
      </c>
      <c r="AL35" s="1122"/>
      <c r="AM35" s="1122"/>
      <c r="AN35" s="1123"/>
      <c r="AO35" s="311">
        <v>805784</v>
      </c>
      <c r="AP35" s="311">
        <v>25920</v>
      </c>
      <c r="AQ35" s="312">
        <v>17197</v>
      </c>
      <c r="AR35" s="313">
        <v>50.7</v>
      </c>
    </row>
    <row r="36" spans="1:46" ht="27" customHeight="1" x14ac:dyDescent="0.2">
      <c r="A36" s="267"/>
      <c r="AK36" s="1121" t="s">
        <v>527</v>
      </c>
      <c r="AL36" s="1122"/>
      <c r="AM36" s="1122"/>
      <c r="AN36" s="1123"/>
      <c r="AO36" s="311">
        <v>83775</v>
      </c>
      <c r="AP36" s="311">
        <v>2695</v>
      </c>
      <c r="AQ36" s="312">
        <v>2470</v>
      </c>
      <c r="AR36" s="313">
        <v>9.1</v>
      </c>
    </row>
    <row r="37" spans="1:46" ht="13.5" customHeight="1" x14ac:dyDescent="0.2">
      <c r="A37" s="267"/>
      <c r="AK37" s="1121" t="s">
        <v>528</v>
      </c>
      <c r="AL37" s="1122"/>
      <c r="AM37" s="1122"/>
      <c r="AN37" s="1123"/>
      <c r="AO37" s="311">
        <v>2696</v>
      </c>
      <c r="AP37" s="311">
        <v>87</v>
      </c>
      <c r="AQ37" s="312">
        <v>386</v>
      </c>
      <c r="AR37" s="313">
        <v>-77.5</v>
      </c>
    </row>
    <row r="38" spans="1:46" ht="27" customHeight="1" x14ac:dyDescent="0.2">
      <c r="A38" s="267"/>
      <c r="AK38" s="1118" t="s">
        <v>529</v>
      </c>
      <c r="AL38" s="1119"/>
      <c r="AM38" s="1119"/>
      <c r="AN38" s="1120"/>
      <c r="AO38" s="314" t="s">
        <v>509</v>
      </c>
      <c r="AP38" s="314" t="s">
        <v>509</v>
      </c>
      <c r="AQ38" s="315">
        <v>2</v>
      </c>
      <c r="AR38" s="303" t="s">
        <v>509</v>
      </c>
      <c r="AS38" s="310"/>
    </row>
    <row r="39" spans="1:46" ht="13.2" x14ac:dyDescent="0.2">
      <c r="A39" s="267"/>
      <c r="AK39" s="1118" t="s">
        <v>530</v>
      </c>
      <c r="AL39" s="1119"/>
      <c r="AM39" s="1119"/>
      <c r="AN39" s="1120"/>
      <c r="AO39" s="311">
        <v>-272602</v>
      </c>
      <c r="AP39" s="311">
        <v>-8769</v>
      </c>
      <c r="AQ39" s="312">
        <v>-5644</v>
      </c>
      <c r="AR39" s="313">
        <v>55.4</v>
      </c>
      <c r="AS39" s="310"/>
    </row>
    <row r="40" spans="1:46" ht="27" customHeight="1" x14ac:dyDescent="0.2">
      <c r="A40" s="267"/>
      <c r="AK40" s="1121" t="s">
        <v>531</v>
      </c>
      <c r="AL40" s="1122"/>
      <c r="AM40" s="1122"/>
      <c r="AN40" s="1123"/>
      <c r="AO40" s="311">
        <v>-1724591</v>
      </c>
      <c r="AP40" s="311">
        <v>-55476</v>
      </c>
      <c r="AQ40" s="312">
        <v>-52018</v>
      </c>
      <c r="AR40" s="313">
        <v>6.6</v>
      </c>
      <c r="AS40" s="310"/>
    </row>
    <row r="41" spans="1:46" ht="13.2" x14ac:dyDescent="0.2">
      <c r="A41" s="267"/>
      <c r="AK41" s="1124" t="s">
        <v>299</v>
      </c>
      <c r="AL41" s="1125"/>
      <c r="AM41" s="1125"/>
      <c r="AN41" s="1126"/>
      <c r="AO41" s="311">
        <v>762114</v>
      </c>
      <c r="AP41" s="311">
        <v>24516</v>
      </c>
      <c r="AQ41" s="312">
        <v>22179</v>
      </c>
      <c r="AR41" s="313">
        <v>10.5</v>
      </c>
      <c r="AS41" s="310"/>
    </row>
    <row r="42" spans="1:46" ht="13.2" x14ac:dyDescent="0.2">
      <c r="A42" s="267"/>
      <c r="AK42" s="316" t="s">
        <v>532</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533</v>
      </c>
    </row>
    <row r="48" spans="1:46" ht="13.2" x14ac:dyDescent="0.2">
      <c r="A48" s="267"/>
      <c r="AK48" s="321" t="s">
        <v>534</v>
      </c>
      <c r="AL48" s="321"/>
      <c r="AM48" s="321"/>
      <c r="AN48" s="321"/>
      <c r="AO48" s="321"/>
      <c r="AP48" s="321"/>
      <c r="AQ48" s="322"/>
      <c r="AR48" s="321"/>
    </row>
    <row r="49" spans="1:44" ht="13.5" customHeight="1" x14ac:dyDescent="0.2">
      <c r="A49" s="267"/>
      <c r="AK49" s="323"/>
      <c r="AL49" s="324"/>
      <c r="AM49" s="1127" t="s">
        <v>501</v>
      </c>
      <c r="AN49" s="1129" t="s">
        <v>535</v>
      </c>
      <c r="AO49" s="1130"/>
      <c r="AP49" s="1130"/>
      <c r="AQ49" s="1130"/>
      <c r="AR49" s="1131"/>
    </row>
    <row r="50" spans="1:44" ht="13.2" x14ac:dyDescent="0.2">
      <c r="A50" s="267"/>
      <c r="AK50" s="325"/>
      <c r="AL50" s="326"/>
      <c r="AM50" s="1128"/>
      <c r="AN50" s="327" t="s">
        <v>536</v>
      </c>
      <c r="AO50" s="328" t="s">
        <v>537</v>
      </c>
      <c r="AP50" s="329" t="s">
        <v>538</v>
      </c>
      <c r="AQ50" s="330" t="s">
        <v>539</v>
      </c>
      <c r="AR50" s="331" t="s">
        <v>540</v>
      </c>
    </row>
    <row r="51" spans="1:44" ht="13.2" x14ac:dyDescent="0.2">
      <c r="A51" s="267"/>
      <c r="AK51" s="323" t="s">
        <v>541</v>
      </c>
      <c r="AL51" s="324"/>
      <c r="AM51" s="332">
        <v>1433015</v>
      </c>
      <c r="AN51" s="333">
        <v>43603</v>
      </c>
      <c r="AO51" s="334">
        <v>-10.4</v>
      </c>
      <c r="AP51" s="335">
        <v>66954</v>
      </c>
      <c r="AQ51" s="336">
        <v>5.0999999999999996</v>
      </c>
      <c r="AR51" s="337">
        <v>-15.5</v>
      </c>
    </row>
    <row r="52" spans="1:44" ht="13.2" x14ac:dyDescent="0.2">
      <c r="A52" s="267"/>
      <c r="AK52" s="338"/>
      <c r="AL52" s="339" t="s">
        <v>542</v>
      </c>
      <c r="AM52" s="340">
        <v>683715</v>
      </c>
      <c r="AN52" s="341">
        <v>20804</v>
      </c>
      <c r="AO52" s="342">
        <v>79.5</v>
      </c>
      <c r="AP52" s="343">
        <v>37305</v>
      </c>
      <c r="AQ52" s="344">
        <v>7.9</v>
      </c>
      <c r="AR52" s="345">
        <v>71.599999999999994</v>
      </c>
    </row>
    <row r="53" spans="1:44" ht="13.2" x14ac:dyDescent="0.2">
      <c r="A53" s="267"/>
      <c r="AK53" s="323" t="s">
        <v>543</v>
      </c>
      <c r="AL53" s="324"/>
      <c r="AM53" s="332">
        <v>1669379</v>
      </c>
      <c r="AN53" s="333">
        <v>51359</v>
      </c>
      <c r="AO53" s="334">
        <v>17.8</v>
      </c>
      <c r="AP53" s="335">
        <v>72656</v>
      </c>
      <c r="AQ53" s="336">
        <v>8.5</v>
      </c>
      <c r="AR53" s="337">
        <v>9.3000000000000007</v>
      </c>
    </row>
    <row r="54" spans="1:44" ht="13.2" x14ac:dyDescent="0.2">
      <c r="A54" s="267"/>
      <c r="AK54" s="338"/>
      <c r="AL54" s="339" t="s">
        <v>542</v>
      </c>
      <c r="AM54" s="340">
        <v>531108</v>
      </c>
      <c r="AN54" s="341">
        <v>16340</v>
      </c>
      <c r="AO54" s="342">
        <v>-21.5</v>
      </c>
      <c r="AP54" s="343">
        <v>36448</v>
      </c>
      <c r="AQ54" s="344">
        <v>-2.2999999999999998</v>
      </c>
      <c r="AR54" s="345">
        <v>-19.2</v>
      </c>
    </row>
    <row r="55" spans="1:44" ht="13.2" x14ac:dyDescent="0.2">
      <c r="A55" s="267"/>
      <c r="AK55" s="323" t="s">
        <v>544</v>
      </c>
      <c r="AL55" s="324"/>
      <c r="AM55" s="332">
        <v>1291820</v>
      </c>
      <c r="AN55" s="333">
        <v>40330</v>
      </c>
      <c r="AO55" s="334">
        <v>-21.5</v>
      </c>
      <c r="AP55" s="335">
        <v>65080</v>
      </c>
      <c r="AQ55" s="336">
        <v>-10.4</v>
      </c>
      <c r="AR55" s="337">
        <v>-11.1</v>
      </c>
    </row>
    <row r="56" spans="1:44" ht="13.2" x14ac:dyDescent="0.2">
      <c r="A56" s="267"/>
      <c r="AK56" s="338"/>
      <c r="AL56" s="339" t="s">
        <v>542</v>
      </c>
      <c r="AM56" s="340">
        <v>575053</v>
      </c>
      <c r="AN56" s="341">
        <v>17953</v>
      </c>
      <c r="AO56" s="342">
        <v>9.9</v>
      </c>
      <c r="AP56" s="343">
        <v>38201</v>
      </c>
      <c r="AQ56" s="344">
        <v>4.8</v>
      </c>
      <c r="AR56" s="345">
        <v>5.0999999999999996</v>
      </c>
    </row>
    <row r="57" spans="1:44" ht="13.2" x14ac:dyDescent="0.2">
      <c r="A57" s="267"/>
      <c r="AK57" s="323" t="s">
        <v>545</v>
      </c>
      <c r="AL57" s="324"/>
      <c r="AM57" s="332">
        <v>1764930</v>
      </c>
      <c r="AN57" s="333">
        <v>55790</v>
      </c>
      <c r="AO57" s="334">
        <v>38.299999999999997</v>
      </c>
      <c r="AP57" s="335">
        <v>79288</v>
      </c>
      <c r="AQ57" s="336">
        <v>21.8</v>
      </c>
      <c r="AR57" s="337">
        <v>16.5</v>
      </c>
    </row>
    <row r="58" spans="1:44" ht="13.2" x14ac:dyDescent="0.2">
      <c r="A58" s="267"/>
      <c r="AK58" s="338"/>
      <c r="AL58" s="339" t="s">
        <v>542</v>
      </c>
      <c r="AM58" s="340">
        <v>761970</v>
      </c>
      <c r="AN58" s="341">
        <v>24086</v>
      </c>
      <c r="AO58" s="342">
        <v>34.200000000000003</v>
      </c>
      <c r="AP58" s="343">
        <v>41870</v>
      </c>
      <c r="AQ58" s="344">
        <v>9.6</v>
      </c>
      <c r="AR58" s="345">
        <v>24.6</v>
      </c>
    </row>
    <row r="59" spans="1:44" ht="13.2" x14ac:dyDescent="0.2">
      <c r="A59" s="267"/>
      <c r="AK59" s="323" t="s">
        <v>546</v>
      </c>
      <c r="AL59" s="324"/>
      <c r="AM59" s="332">
        <v>1986143</v>
      </c>
      <c r="AN59" s="333">
        <v>63890</v>
      </c>
      <c r="AO59" s="334">
        <v>14.5</v>
      </c>
      <c r="AP59" s="335">
        <v>84962</v>
      </c>
      <c r="AQ59" s="336">
        <v>7.2</v>
      </c>
      <c r="AR59" s="337">
        <v>7.3</v>
      </c>
    </row>
    <row r="60" spans="1:44" ht="13.2" x14ac:dyDescent="0.2">
      <c r="A60" s="267"/>
      <c r="AK60" s="338"/>
      <c r="AL60" s="339" t="s">
        <v>542</v>
      </c>
      <c r="AM60" s="340">
        <v>832881</v>
      </c>
      <c r="AN60" s="341">
        <v>26792</v>
      </c>
      <c r="AO60" s="342">
        <v>11.2</v>
      </c>
      <c r="AP60" s="343">
        <v>42793</v>
      </c>
      <c r="AQ60" s="344">
        <v>2.2000000000000002</v>
      </c>
      <c r="AR60" s="345">
        <v>9</v>
      </c>
    </row>
    <row r="61" spans="1:44" ht="13.2" x14ac:dyDescent="0.2">
      <c r="A61" s="267"/>
      <c r="AK61" s="323" t="s">
        <v>547</v>
      </c>
      <c r="AL61" s="346"/>
      <c r="AM61" s="332">
        <v>1629057</v>
      </c>
      <c r="AN61" s="333">
        <v>50994</v>
      </c>
      <c r="AO61" s="334">
        <v>7.7</v>
      </c>
      <c r="AP61" s="335">
        <v>73788</v>
      </c>
      <c r="AQ61" s="347">
        <v>6.4</v>
      </c>
      <c r="AR61" s="337">
        <v>1.3</v>
      </c>
    </row>
    <row r="62" spans="1:44" ht="13.2" x14ac:dyDescent="0.2">
      <c r="A62" s="267"/>
      <c r="AK62" s="338"/>
      <c r="AL62" s="339" t="s">
        <v>542</v>
      </c>
      <c r="AM62" s="340">
        <v>676945</v>
      </c>
      <c r="AN62" s="341">
        <v>21195</v>
      </c>
      <c r="AO62" s="342">
        <v>22.7</v>
      </c>
      <c r="AP62" s="343">
        <v>39323</v>
      </c>
      <c r="AQ62" s="344">
        <v>4.4000000000000004</v>
      </c>
      <c r="AR62" s="345">
        <v>18.3</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xAQ0/MoqHalaiZGnm6S3UtZxNfAf4UIEHYBfeAzreOnRTTGgeO1fHYi+eilul8A1tDJIDov2FgYTjPo86LnF0Q==" saltValue="A9MFGZxoyQsIxHINgPhy/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1" zoomScaleNormal="100" zoomScaleSheetLayoutView="55" workbookViewId="0">
      <selection activeCell="B1" sqref="B1"/>
    </sheetView>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549</v>
      </c>
    </row>
    <row r="121" spans="125:125" ht="13.5" hidden="1" customHeight="1" x14ac:dyDescent="0.2">
      <c r="DU121" s="261"/>
    </row>
  </sheetData>
  <sheetProtection algorithmName="SHA-512" hashValue="0QFR5wH/ItI8lLmoP2rvj2XEeviCyskwdvz6a2BwbO4ew93u6k24u1mZ8owuELv+iIcQuek++dymYESGh8+f1w==" saltValue="eQsyiuWuXoDhEXXzRAcn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550</v>
      </c>
    </row>
  </sheetData>
  <sheetProtection algorithmName="SHA-512" hashValue="JKG7Eh7oalrqzXete5z+b93okc+DGB6wMmF2+CmzTdkUUx9dIgS6G3c9Gkw6gPxyiApJnZQRi6HbUSWpfspg3A==" saltValue="xQ45xMPgB5JFktfaUziv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43" t="s">
        <v>3</v>
      </c>
      <c r="D47" s="1143"/>
      <c r="E47" s="1144"/>
      <c r="F47" s="11">
        <v>23.54</v>
      </c>
      <c r="G47" s="12">
        <v>22.7</v>
      </c>
      <c r="H47" s="12">
        <v>23.65</v>
      </c>
      <c r="I47" s="12">
        <v>23.59</v>
      </c>
      <c r="J47" s="13">
        <v>22.9</v>
      </c>
    </row>
    <row r="48" spans="2:10" ht="57.75" customHeight="1" x14ac:dyDescent="0.2">
      <c r="B48" s="14"/>
      <c r="C48" s="1145" t="s">
        <v>4</v>
      </c>
      <c r="D48" s="1145"/>
      <c r="E48" s="1146"/>
      <c r="F48" s="15">
        <v>2.2400000000000002</v>
      </c>
      <c r="G48" s="16">
        <v>2.06</v>
      </c>
      <c r="H48" s="16">
        <v>2.13</v>
      </c>
      <c r="I48" s="16">
        <v>2.17</v>
      </c>
      <c r="J48" s="17">
        <v>2.33</v>
      </c>
    </row>
    <row r="49" spans="2:10" ht="57.75" customHeight="1" thickBot="1" x14ac:dyDescent="0.25">
      <c r="B49" s="18"/>
      <c r="C49" s="1147" t="s">
        <v>5</v>
      </c>
      <c r="D49" s="1147"/>
      <c r="E49" s="1148"/>
      <c r="F49" s="19" t="s">
        <v>556</v>
      </c>
      <c r="G49" s="20" t="s">
        <v>557</v>
      </c>
      <c r="H49" s="20">
        <v>0.85</v>
      </c>
      <c r="I49" s="20" t="s">
        <v>558</v>
      </c>
      <c r="J49" s="21">
        <v>0.06</v>
      </c>
    </row>
    <row r="50" spans="2:10" ht="13.5" customHeight="1" x14ac:dyDescent="0.2"/>
  </sheetData>
  <sheetProtection algorithmName="SHA-512" hashValue="k2lZGEAvL4WY8SfGkubZdCvLxJN4xbvIU9D2gDh3nRquBX+UGhsV7NsHn3O0ddWR9NpH5Pahmzc9VtJj8uKj9A==" saltValue="tGjSVVucJFthtQYrNNup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2022-09-26T05:23:53Z</cp:lastPrinted>
  <dcterms:created xsi:type="dcterms:W3CDTF">2022-02-02T06:35:54Z</dcterms:created>
  <dcterms:modified xsi:type="dcterms:W3CDTF">2022-09-29T00:57:03Z</dcterms:modified>
  <cp:category/>
</cp:coreProperties>
</file>