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AI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<sst xmlns="http://schemas.openxmlformats.org/spreadsheetml/2006/main" count="217" uniqueCount="107">
  <si>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</si>
  <si>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</si>
  <si>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</si>
  <si>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</si>
  <si>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</si>
  <si>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</si>
  <si>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</si>
  <si>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</si>
  <si>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</si>
  <si>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</si>
  <si>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</si>
  <si>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</si>
  <si>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</si>
  <si>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</si>
  <si>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</si>
  <si>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</si>
  <si>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</si>
  <si>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</si>
  <si>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</si>
  <si>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</si>
  <si>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</si>
  <si>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</si>
  <si>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</si>
  <si>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</si>
  <si>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</si>
  <si>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</si>
  <si>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</si>
  <si>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</si>
  <si>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</si>
  <si>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</si>
  <si>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</si>
  <si>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</si>
  <si>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</si>
  <si>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</si>
  <si>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</si>
  <si>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</si>
  <si>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</si>
  <si>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</si>
  <si>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</si>
  <si>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</si>
  <si>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</si>
  <si>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</si>
  <si>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</si>
  <si>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</si>
  <si>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</si>
  <si>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</si>
  <si>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</si>
  <si>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</si>
  <si>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</si>
  <si>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</si>
  <si>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</si>
  <si>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</si>
  <si>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</si>
  <si>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</si>
  <si>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</si>
  <si>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</si>
  <si>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</si>
  <si>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</si>
  <si>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</si>
  <si>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</si>
  <si>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</si>
  <si>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</si>
  <si>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</si>
  <si>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</si>
  <si>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</si>
  <si>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</si>
  <si>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</si>
  <si>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</si>
  <si>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</si>
  <si>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</si>
  <si>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</si>
  <si>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</si>
  <si>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</si>
  <si>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</si>
  <si>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</si>
  <si>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</si>
  <si>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</si>
  <si>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</si>
  <si>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</si>
  <si>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</si>
  <si>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</si>
  <si>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</si>
  <si>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</si>
  <si>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</si>
  <si>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</si>
  <si>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</si>
  <si>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</si>
  <si>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</si>
  <si>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</si>
  <si>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</si>
  <si>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</si>
  <si>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</si>
  <si>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</si>
  <si>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柳井市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</si>
  <si>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</si>
  <si>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</si>
  <si>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</si>
  <si>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</si>
  <si>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</si>
  <si>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</si>
  <si>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</si>
  <si>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</si>
  <si>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</si>
  <si>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</si>
  <si>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本市は、平成１２年より柳井地域広域水道企業団から責任水量として日量１０，４４０ｍ3を全量受水しており、１２０円/ｍ3の受水費は経常費用の約５割になる。
  人口減少と節水機器の普及及び大口利用企業の撤退等に伴う有収水量の減少が無収水量を拡大させ、経営を圧迫する大きな要因となっている。
  コスト削減のため、浄水場も休止し職員の削減も行ってきたが大幅な収益の改善には至っていない。
  将来に渡り安定的な水道水の供給のためには老朽管の更新が必要であり、その財源確保のため水道料金を、平成２７年１０月に平均改定率１１．４４％で改定（前回改定：平成１２年）した。　
  経営健全化については、高額な受水費と責任水量との乖離による収益を補うためにも、高料金対策の助成が必要である。また、市からの繰り入れも今後も必要なものである。　　　　　　　
  一方で自らも支出削減を行うため平成２９年度から窓口業務を中心とした事務の包括外部委託を予定している。　　　　　　　　　　　　　　　　　　　　　　　　</t>
    <rPh sb="14" eb="16">
      <t>チイキ</t>
    </rPh>
    <rPh sb="20" eb="22">
      <t>キギョウ</t>
    </rPh>
    <phoneticPr fontId="4"/>
  </si>
  <si>
    <t>　本市の管路経年化率は、全国平均と比べても高い数値を示し、管路の更新が急がれる。 
  そのため、平成２７年３月に平成４１年度を目標として策定した「柳井市水道事業老朽管更新計画」に基づき、ダウンサイジングや管路の適正配置も併せて検討する。　　　　　　　　　　　　　　
  また老朽管更新を効率的かつ効果的に行うため更新対象路線を抽出し、老朽管の改良と管路の耐震化をバランスよく更新を行う。 　　　　　　    
  その安定的な財源確保のため、平成２７年１０月に平均改定率１１．４４％の料金改定を行った。</t>
    <rPh sb="111" eb="112">
      <t>アワ</t>
    </rPh>
    <phoneticPr fontId="4"/>
  </si>
  <si>
    <t>　経常費用に対する受水費の占める割合が高いのが、本市の特徴であり経営を苦しめている要因である。受水費の大幅な値下げと無収水量の大幅な減少ができない以上、更なる利用者への負担増加も生じかねない。　　　　　　　　　　　　　　　　
  また、安定的な水の供給のためには、老朽管の更新は続けていかなくてはならない。　　　　　
  これらのことを考えると、コスト削減では限界があり、高料金対策の助成と市からの繰入は今後も必要なものとなる。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</si>
</sst>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readingOrder="1"/>
      <protection locked="0"/>
    </xf>
    <xf numFmtId="0" fontId="5" fillId="0" borderId="0" xfId="0" applyFont="1" applyBorder="1" applyAlignment="1" applyProtection="1">
      <alignment horizontal="left" vertical="top" wrapText="1" readingOrder="1"/>
      <protection locked="0"/>
    </xf>
    <xf numFmtId="0" fontId="5" fillId="0" borderId="10" xfId="0" applyFont="1" applyBorder="1" applyAlignment="1" applyProtection="1">
      <alignment horizontal="left" vertical="top" wrapText="1" readingOrder="1"/>
      <protection locked="0"/>
    </xf>
    <xf numFmtId="0" fontId="5" fillId="0" borderId="11" xfId="0" applyFont="1" applyBorder="1" applyAlignment="1" applyProtection="1">
      <alignment horizontal="left" vertical="top" wrapText="1" readingOrder="1"/>
      <protection locked="0"/>
    </xf>
    <xf numFmtId="0" fontId="5" fillId="0" borderId="1" xfId="0" applyFont="1" applyBorder="1" applyAlignment="1" applyProtection="1">
      <alignment horizontal="left" vertical="top" wrapText="1" readingOrder="1"/>
      <protection locked="0"/>
    </xf>
    <xf numFmtId="0" fontId="5" fillId="0" borderId="12" xfId="0" applyFont="1" applyBorder="1" applyAlignment="1" applyProtection="1">
      <alignment horizontal="left" vertical="top" wrapText="1" readingOrder="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0.56999999999999995</c:v>
                </c:pt>
                <c:pt idx="1">
                  <c:v>0.82</c:v>
                </c:pt>
                <c:pt idx="2">
                  <c:v>0.77</c:v>
                </c:pt>
                <c:pt idx="3">
                  <c:v>0.74</c:v>
                </c:pt>
                <c:pt idx="4">
                  <c:v>2.76</c:v>
                </c:pt>
              </c:numCache>
            </c:numRef>
          </c:val>
        </c:ser>
        <c:dLbls>
          <c:showLegendKey val="0"/>
          <c:showVal val="0"/>
          <c:showCatName val="0"/>
          <c:showSerName val="0"/>
          <c:showPercent val="0"/>
          <c:showBubbleSize val="0"/>
        </c:dLbls>
        <c:gapWidth val="150"/>
        <c:axId val="32458624"/>
        <c:axId val="3247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32458624"/>
        <c:axId val="32473088"/>
      </c:lineChart>
      <c:dateAx>
        <c:axId val="32458624"/>
        <c:scaling>
          <c:orientation val="minMax"/>
        </c:scaling>
        <c:delete val="1"/>
        <c:axPos val="b"/>
        <c:numFmt formatCode="ge" sourceLinked="1"/>
        <c:majorTickMark val="none"/>
        <c:minorTickMark val="none"/>
        <c:tickLblPos val="none"/>
        <c:crossAx val="32473088"/>
        <c:crosses val="autoZero"/>
        <c:auto val="1"/>
        <c:lblOffset val="100"/>
        <c:baseTimeUnit val="years"/>
      </c:dateAx>
      <c:valAx>
        <c:axId val="3247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5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49.05</c:v>
                </c:pt>
                <c:pt idx="1">
                  <c:v>47.5</c:v>
                </c:pt>
                <c:pt idx="2">
                  <c:v>48.52</c:v>
                </c:pt>
                <c:pt idx="3">
                  <c:v>48.43</c:v>
                </c:pt>
                <c:pt idx="4">
                  <c:v>45.92</c:v>
                </c:pt>
              </c:numCache>
            </c:numRef>
          </c:val>
        </c:ser>
        <c:dLbls>
          <c:showLegendKey val="0"/>
          <c:showVal val="0"/>
          <c:showCatName val="0"/>
          <c:showSerName val="0"/>
          <c:showPercent val="0"/>
          <c:showBubbleSize val="0"/>
        </c:dLbls>
        <c:gapWidth val="150"/>
        <c:axId val="32749824"/>
        <c:axId val="3276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32749824"/>
        <c:axId val="32760192"/>
      </c:lineChart>
      <c:dateAx>
        <c:axId val="32749824"/>
        <c:scaling>
          <c:orientation val="minMax"/>
        </c:scaling>
        <c:delete val="1"/>
        <c:axPos val="b"/>
        <c:numFmt formatCode="ge" sourceLinked="1"/>
        <c:majorTickMark val="none"/>
        <c:minorTickMark val="none"/>
        <c:tickLblPos val="none"/>
        <c:crossAx val="32760192"/>
        <c:crosses val="autoZero"/>
        <c:auto val="1"/>
        <c:lblOffset val="100"/>
        <c:baseTimeUnit val="years"/>
      </c:dateAx>
      <c:valAx>
        <c:axId val="3276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4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88.12</c:v>
                </c:pt>
                <c:pt idx="1">
                  <c:v>88.53</c:v>
                </c:pt>
                <c:pt idx="2">
                  <c:v>87.54</c:v>
                </c:pt>
                <c:pt idx="3">
                  <c:v>87.1</c:v>
                </c:pt>
                <c:pt idx="4">
                  <c:v>87.78</c:v>
                </c:pt>
              </c:numCache>
            </c:numRef>
          </c:val>
        </c:ser>
        <c:dLbls>
          <c:showLegendKey val="0"/>
          <c:showVal val="0"/>
          <c:showCatName val="0"/>
          <c:showSerName val="0"/>
          <c:showPercent val="0"/>
          <c:showBubbleSize val="0"/>
        </c:dLbls>
        <c:gapWidth val="150"/>
        <c:axId val="33113984"/>
        <c:axId val="3312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33113984"/>
        <c:axId val="33124352"/>
      </c:lineChart>
      <c:dateAx>
        <c:axId val="33113984"/>
        <c:scaling>
          <c:orientation val="minMax"/>
        </c:scaling>
        <c:delete val="1"/>
        <c:axPos val="b"/>
        <c:numFmt formatCode="ge" sourceLinked="1"/>
        <c:majorTickMark val="none"/>
        <c:minorTickMark val="none"/>
        <c:tickLblPos val="none"/>
        <c:crossAx val="33124352"/>
        <c:crosses val="autoZero"/>
        <c:auto val="1"/>
        <c:lblOffset val="100"/>
        <c:baseTimeUnit val="years"/>
      </c:dateAx>
      <c:valAx>
        <c:axId val="3312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101.81</c:v>
                </c:pt>
                <c:pt idx="1">
                  <c:v>100.03</c:v>
                </c:pt>
                <c:pt idx="2">
                  <c:v>99.25</c:v>
                </c:pt>
                <c:pt idx="3">
                  <c:v>98.24</c:v>
                </c:pt>
                <c:pt idx="4">
                  <c:v>96.23</c:v>
                </c:pt>
              </c:numCache>
            </c:numRef>
          </c:val>
        </c:ser>
        <c:dLbls>
          <c:showLegendKey val="0"/>
          <c:showVal val="0"/>
          <c:showCatName val="0"/>
          <c:showSerName val="0"/>
          <c:showPercent val="0"/>
          <c:showBubbleSize val="0"/>
        </c:dLbls>
        <c:gapWidth val="150"/>
        <c:axId val="32503296"/>
        <c:axId val="3250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32503296"/>
        <c:axId val="32505216"/>
      </c:lineChart>
      <c:dateAx>
        <c:axId val="32503296"/>
        <c:scaling>
          <c:orientation val="minMax"/>
        </c:scaling>
        <c:delete val="1"/>
        <c:axPos val="b"/>
        <c:numFmt formatCode="ge" sourceLinked="1"/>
        <c:majorTickMark val="none"/>
        <c:minorTickMark val="none"/>
        <c:tickLblPos val="none"/>
        <c:crossAx val="32505216"/>
        <c:crosses val="autoZero"/>
        <c:auto val="1"/>
        <c:lblOffset val="100"/>
        <c:baseTimeUnit val="years"/>
      </c:dateAx>
      <c:valAx>
        <c:axId val="32505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50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45.97</c:v>
                </c:pt>
                <c:pt idx="1">
                  <c:v>47.12</c:v>
                </c:pt>
                <c:pt idx="2">
                  <c:v>48.54</c:v>
                </c:pt>
                <c:pt idx="3">
                  <c:v>42.24</c:v>
                </c:pt>
                <c:pt idx="4">
                  <c:v>47.26</c:v>
                </c:pt>
              </c:numCache>
            </c:numRef>
          </c:val>
        </c:ser>
        <c:dLbls>
          <c:showLegendKey val="0"/>
          <c:showVal val="0"/>
          <c:showCatName val="0"/>
          <c:showSerName val="0"/>
          <c:showPercent val="0"/>
          <c:showBubbleSize val="0"/>
        </c:dLbls>
        <c:gapWidth val="150"/>
        <c:axId val="32339072"/>
        <c:axId val="3234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32339072"/>
        <c:axId val="32340992"/>
      </c:lineChart>
      <c:dateAx>
        <c:axId val="32339072"/>
        <c:scaling>
          <c:orientation val="minMax"/>
        </c:scaling>
        <c:delete val="1"/>
        <c:axPos val="b"/>
        <c:numFmt formatCode="ge" sourceLinked="1"/>
        <c:majorTickMark val="none"/>
        <c:minorTickMark val="none"/>
        <c:tickLblPos val="none"/>
        <c:crossAx val="32340992"/>
        <c:crosses val="autoZero"/>
        <c:auto val="1"/>
        <c:lblOffset val="100"/>
        <c:baseTimeUnit val="years"/>
      </c:dateAx>
      <c:valAx>
        <c:axId val="3234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3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18.57</c:v>
                </c:pt>
                <c:pt idx="1">
                  <c:v>22.45</c:v>
                </c:pt>
                <c:pt idx="2">
                  <c:v>23.39</c:v>
                </c:pt>
                <c:pt idx="3">
                  <c:v>26.02</c:v>
                </c:pt>
                <c:pt idx="4">
                  <c:v>26.71</c:v>
                </c:pt>
              </c:numCache>
            </c:numRef>
          </c:val>
        </c:ser>
        <c:dLbls>
          <c:showLegendKey val="0"/>
          <c:showVal val="0"/>
          <c:showCatName val="0"/>
          <c:showSerName val="0"/>
          <c:showPercent val="0"/>
          <c:showBubbleSize val="0"/>
        </c:dLbls>
        <c:gapWidth val="150"/>
        <c:axId val="32404224"/>
        <c:axId val="3240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32404224"/>
        <c:axId val="32406144"/>
      </c:lineChart>
      <c:dateAx>
        <c:axId val="32404224"/>
        <c:scaling>
          <c:orientation val="minMax"/>
        </c:scaling>
        <c:delete val="1"/>
        <c:axPos val="b"/>
        <c:numFmt formatCode="ge" sourceLinked="1"/>
        <c:majorTickMark val="none"/>
        <c:minorTickMark val="none"/>
        <c:tickLblPos val="none"/>
        <c:crossAx val="32406144"/>
        <c:crosses val="autoZero"/>
        <c:auto val="1"/>
        <c:lblOffset val="100"/>
        <c:baseTimeUnit val="years"/>
      </c:dateAx>
      <c:valAx>
        <c:axId val="3240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0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1.1100000000000001</c:v>
                </c:pt>
                <c:pt idx="1">
                  <c:v>2.39</c:v>
                </c:pt>
                <c:pt idx="2">
                  <c:v>5.05</c:v>
                </c:pt>
                <c:pt idx="3">
                  <c:v>13.17</c:v>
                </c:pt>
                <c:pt idx="4">
                  <c:v>2.93</c:v>
                </c:pt>
              </c:numCache>
            </c:numRef>
          </c:val>
        </c:ser>
        <c:dLbls>
          <c:showLegendKey val="0"/>
          <c:showVal val="0"/>
          <c:showCatName val="0"/>
          <c:showSerName val="0"/>
          <c:showPercent val="0"/>
          <c:showBubbleSize val="0"/>
        </c:dLbls>
        <c:gapWidth val="150"/>
        <c:axId val="32432896"/>
        <c:axId val="3243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32432896"/>
        <c:axId val="32434816"/>
      </c:lineChart>
      <c:dateAx>
        <c:axId val="32432896"/>
        <c:scaling>
          <c:orientation val="minMax"/>
        </c:scaling>
        <c:delete val="1"/>
        <c:axPos val="b"/>
        <c:numFmt formatCode="ge" sourceLinked="1"/>
        <c:majorTickMark val="none"/>
        <c:minorTickMark val="none"/>
        <c:tickLblPos val="none"/>
        <c:crossAx val="32434816"/>
        <c:crosses val="autoZero"/>
        <c:auto val="1"/>
        <c:lblOffset val="100"/>
        <c:baseTimeUnit val="years"/>
      </c:dateAx>
      <c:valAx>
        <c:axId val="32434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43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1085.8</c:v>
                </c:pt>
                <c:pt idx="1">
                  <c:v>975.42</c:v>
                </c:pt>
                <c:pt idx="2">
                  <c:v>727.7</c:v>
                </c:pt>
                <c:pt idx="3">
                  <c:v>709.21</c:v>
                </c:pt>
                <c:pt idx="4">
                  <c:v>291.13</c:v>
                </c:pt>
              </c:numCache>
            </c:numRef>
          </c:val>
        </c:ser>
        <c:dLbls>
          <c:showLegendKey val="0"/>
          <c:showVal val="0"/>
          <c:showCatName val="0"/>
          <c:showSerName val="0"/>
          <c:showPercent val="0"/>
          <c:showBubbleSize val="0"/>
        </c:dLbls>
        <c:gapWidth val="150"/>
        <c:axId val="32602368"/>
        <c:axId val="326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32602368"/>
        <c:axId val="32616832"/>
      </c:lineChart>
      <c:dateAx>
        <c:axId val="32602368"/>
        <c:scaling>
          <c:orientation val="minMax"/>
        </c:scaling>
        <c:delete val="1"/>
        <c:axPos val="b"/>
        <c:numFmt formatCode="ge" sourceLinked="1"/>
        <c:majorTickMark val="none"/>
        <c:minorTickMark val="none"/>
        <c:tickLblPos val="none"/>
        <c:crossAx val="32616832"/>
        <c:crosses val="autoZero"/>
        <c:auto val="1"/>
        <c:lblOffset val="100"/>
        <c:baseTimeUnit val="years"/>
      </c:dateAx>
      <c:valAx>
        <c:axId val="32616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60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339.4</c:v>
                </c:pt>
                <c:pt idx="1">
                  <c:v>336.46</c:v>
                </c:pt>
                <c:pt idx="2">
                  <c:v>320.67</c:v>
                </c:pt>
                <c:pt idx="3">
                  <c:v>320.26</c:v>
                </c:pt>
                <c:pt idx="4">
                  <c:v>351.06</c:v>
                </c:pt>
              </c:numCache>
            </c:numRef>
          </c:val>
        </c:ser>
        <c:dLbls>
          <c:showLegendKey val="0"/>
          <c:showVal val="0"/>
          <c:showCatName val="0"/>
          <c:showSerName val="0"/>
          <c:showPercent val="0"/>
          <c:showBubbleSize val="0"/>
        </c:dLbls>
        <c:gapWidth val="150"/>
        <c:axId val="32642944"/>
        <c:axId val="3265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32642944"/>
        <c:axId val="32657408"/>
      </c:lineChart>
      <c:dateAx>
        <c:axId val="32642944"/>
        <c:scaling>
          <c:orientation val="minMax"/>
        </c:scaling>
        <c:delete val="1"/>
        <c:axPos val="b"/>
        <c:numFmt formatCode="ge" sourceLinked="1"/>
        <c:majorTickMark val="none"/>
        <c:minorTickMark val="none"/>
        <c:tickLblPos val="none"/>
        <c:crossAx val="32657408"/>
        <c:crosses val="autoZero"/>
        <c:auto val="1"/>
        <c:lblOffset val="100"/>
        <c:baseTimeUnit val="years"/>
      </c:dateAx>
      <c:valAx>
        <c:axId val="32657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64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73.3</c:v>
                </c:pt>
                <c:pt idx="1">
                  <c:v>72.66</c:v>
                </c:pt>
                <c:pt idx="2">
                  <c:v>72.02</c:v>
                </c:pt>
                <c:pt idx="3">
                  <c:v>69.489999999999995</c:v>
                </c:pt>
                <c:pt idx="4">
                  <c:v>67.23</c:v>
                </c:pt>
              </c:numCache>
            </c:numRef>
          </c:val>
        </c:ser>
        <c:dLbls>
          <c:showLegendKey val="0"/>
          <c:showVal val="0"/>
          <c:showCatName val="0"/>
          <c:showSerName val="0"/>
          <c:showPercent val="0"/>
          <c:showBubbleSize val="0"/>
        </c:dLbls>
        <c:gapWidth val="150"/>
        <c:axId val="32687616"/>
        <c:axId val="3268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32687616"/>
        <c:axId val="32689536"/>
      </c:lineChart>
      <c:dateAx>
        <c:axId val="32687616"/>
        <c:scaling>
          <c:orientation val="minMax"/>
        </c:scaling>
        <c:delete val="1"/>
        <c:axPos val="b"/>
        <c:numFmt formatCode="ge" sourceLinked="1"/>
        <c:majorTickMark val="none"/>
        <c:minorTickMark val="none"/>
        <c:tickLblPos val="none"/>
        <c:crossAx val="32689536"/>
        <c:crosses val="autoZero"/>
        <c:auto val="1"/>
        <c:lblOffset val="100"/>
        <c:baseTimeUnit val="years"/>
      </c:dateAx>
      <c:valAx>
        <c:axId val="3268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8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294.97000000000003</c:v>
                </c:pt>
                <c:pt idx="1">
                  <c:v>297.45999999999998</c:v>
                </c:pt>
                <c:pt idx="2">
                  <c:v>300.33</c:v>
                </c:pt>
                <c:pt idx="3">
                  <c:v>311.44</c:v>
                </c:pt>
                <c:pt idx="4">
                  <c:v>321.86</c:v>
                </c:pt>
              </c:numCache>
            </c:numRef>
          </c:val>
        </c:ser>
        <c:dLbls>
          <c:showLegendKey val="0"/>
          <c:showVal val="0"/>
          <c:showCatName val="0"/>
          <c:showSerName val="0"/>
          <c:showPercent val="0"/>
          <c:showBubbleSize val="0"/>
        </c:dLbls>
        <c:gapWidth val="150"/>
        <c:axId val="32727808"/>
        <c:axId val="3272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32727808"/>
        <c:axId val="32729728"/>
      </c:lineChart>
      <c:dateAx>
        <c:axId val="32727808"/>
        <c:scaling>
          <c:orientation val="minMax"/>
        </c:scaling>
        <c:delete val="1"/>
        <c:axPos val="b"/>
        <c:numFmt formatCode="ge" sourceLinked="1"/>
        <c:majorTickMark val="none"/>
        <c:minorTickMark val="none"/>
        <c:tickLblPos val="none"/>
        <c:crossAx val="32729728"/>
        <c:crosses val="autoZero"/>
        <c:auto val="1"/>
        <c:lblOffset val="100"/>
        <c:baseTimeUnit val="years"/>
      </c:dateAx>
      <c:valAx>
        <c:axId val="3272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2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山口県　柳井市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5" t="s">
        <v>1</v>
      </c>
      <c r="C7" s="86"/>
      <c r="D7" s="86"/>
      <c r="E7" s="86"/>
      <c r="F7" s="86"/>
      <c r="G7" s="86"/>
      <c r="H7" s="86"/>
      <c r="I7" s="87"/>
      <c r="J7" s="85" t="s">
        <v>2</v>
      </c>
      <c r="K7" s="86"/>
      <c r="L7" s="86"/>
      <c r="M7" s="86"/>
      <c r="N7" s="86"/>
      <c r="O7" s="86"/>
      <c r="P7" s="86"/>
      <c r="Q7" s="87"/>
      <c r="R7" s="85" t="s">
        <v>3</v>
      </c>
      <c r="S7" s="86"/>
      <c r="T7" s="86"/>
      <c r="U7" s="86"/>
      <c r="V7" s="86"/>
      <c r="W7" s="86"/>
      <c r="X7" s="86"/>
      <c r="Y7" s="87"/>
      <c r="Z7" s="85" t="s">
        <v>4</v>
      </c>
      <c r="AA7" s="86"/>
      <c r="AB7" s="86"/>
      <c r="AC7" s="86"/>
      <c r="AD7" s="86"/>
      <c r="AE7" s="86"/>
      <c r="AF7" s="86"/>
      <c r="AG7" s="87"/>
      <c r="AH7" s="3"/>
      <c r="AI7" s="85" t="s">
        <v>5</v>
      </c>
      <c r="AJ7" s="86"/>
      <c r="AK7" s="86"/>
      <c r="AL7" s="86"/>
      <c r="AM7" s="86"/>
      <c r="AN7" s="86"/>
      <c r="AO7" s="86"/>
      <c r="AP7" s="87"/>
      <c r="AQ7" s="74" t="s">
        <v>6</v>
      </c>
      <c r="AR7" s="74"/>
      <c r="AS7" s="74"/>
      <c r="AT7" s="74"/>
      <c r="AU7" s="74"/>
      <c r="AV7" s="74"/>
      <c r="AW7" s="74"/>
      <c r="AX7" s="74"/>
      <c r="AY7" s="74" t="s">
        <v>7</v>
      </c>
      <c r="AZ7" s="74"/>
      <c r="BA7" s="74"/>
      <c r="BB7" s="74"/>
      <c r="BC7" s="74"/>
      <c r="BD7" s="74"/>
      <c r="BE7" s="74"/>
      <c r="BF7" s="74"/>
      <c r="BG7" s="3"/>
      <c r="BH7" s="3"/>
      <c r="BI7" s="3"/>
      <c r="BJ7" s="3"/>
      <c r="BK7" s="3"/>
      <c r="BL7" s="4" t="s">
        <v>8</v>
      </c>
      <c r="BM7" s="5"/>
      <c r="BN7" s="5"/>
      <c r="BO7" s="5"/>
      <c r="BP7" s="5"/>
      <c r="BQ7" s="5"/>
      <c r="BR7" s="5"/>
      <c r="BS7" s="5"/>
      <c r="BT7" s="5"/>
      <c r="BU7" s="5"/>
      <c r="BV7" s="5"/>
      <c r="BW7" s="5"/>
      <c r="BX7" s="5"/>
      <c r="BY7" s="6"/>
    </row>
    <row r="8" spans="1:78" ht="18.75" customHeight="1">
      <c r="A8" s="2"/>
      <c r="B8" s="77" t="str">
        <f>データ!I6</f>
        <v>法適用</v>
      </c>
      <c r="C8" s="78"/>
      <c r="D8" s="78"/>
      <c r="E8" s="78"/>
      <c r="F8" s="78"/>
      <c r="G8" s="78"/>
      <c r="H8" s="78"/>
      <c r="I8" s="79"/>
      <c r="J8" s="77" t="str">
        <f>データ!J6</f>
        <v>水道事業</v>
      </c>
      <c r="K8" s="78"/>
      <c r="L8" s="78"/>
      <c r="M8" s="78"/>
      <c r="N8" s="78"/>
      <c r="O8" s="78"/>
      <c r="P8" s="78"/>
      <c r="Q8" s="79"/>
      <c r="R8" s="77" t="str">
        <f>データ!K6</f>
        <v>末端給水事業</v>
      </c>
      <c r="S8" s="78"/>
      <c r="T8" s="78"/>
      <c r="U8" s="78"/>
      <c r="V8" s="78"/>
      <c r="W8" s="78"/>
      <c r="X8" s="78"/>
      <c r="Y8" s="79"/>
      <c r="Z8" s="77" t="str">
        <f>データ!L6</f>
        <v>A6</v>
      </c>
      <c r="AA8" s="78"/>
      <c r="AB8" s="78"/>
      <c r="AC8" s="78"/>
      <c r="AD8" s="78"/>
      <c r="AE8" s="78"/>
      <c r="AF8" s="78"/>
      <c r="AG8" s="79"/>
      <c r="AH8" s="3"/>
      <c r="AI8" s="80">
        <f>データ!Q6</f>
        <v>33840</v>
      </c>
      <c r="AJ8" s="81"/>
      <c r="AK8" s="81"/>
      <c r="AL8" s="81"/>
      <c r="AM8" s="81"/>
      <c r="AN8" s="81"/>
      <c r="AO8" s="81"/>
      <c r="AP8" s="82"/>
      <c r="AQ8" s="63">
        <f>データ!R6</f>
        <v>140.05000000000001</v>
      </c>
      <c r="AR8" s="63"/>
      <c r="AS8" s="63"/>
      <c r="AT8" s="63"/>
      <c r="AU8" s="63"/>
      <c r="AV8" s="63"/>
      <c r="AW8" s="63"/>
      <c r="AX8" s="63"/>
      <c r="AY8" s="63">
        <f>データ!S6</f>
        <v>241.63</v>
      </c>
      <c r="AZ8" s="63"/>
      <c r="BA8" s="63"/>
      <c r="BB8" s="63"/>
      <c r="BC8" s="63"/>
      <c r="BD8" s="63"/>
      <c r="BE8" s="63"/>
      <c r="BF8" s="63"/>
      <c r="BG8" s="3"/>
      <c r="BH8" s="3"/>
      <c r="BI8" s="3"/>
      <c r="BJ8" s="3"/>
      <c r="BK8" s="3"/>
      <c r="BL8" s="72" t="s">
        <v>9</v>
      </c>
      <c r="BM8" s="73"/>
      <c r="BN8" s="7" t="s">
        <v>10</v>
      </c>
      <c r="BO8" s="8"/>
      <c r="BP8" s="8"/>
      <c r="BQ8" s="8"/>
      <c r="BR8" s="8"/>
      <c r="BS8" s="8"/>
      <c r="BT8" s="8"/>
      <c r="BU8" s="8"/>
      <c r="BV8" s="8"/>
      <c r="BW8" s="8"/>
      <c r="BX8" s="8"/>
      <c r="BY8" s="9"/>
    </row>
    <row r="9" spans="1:78" ht="18.75" customHeight="1">
      <c r="A9" s="2"/>
      <c r="B9" s="74" t="s">
        <v>11</v>
      </c>
      <c r="C9" s="74"/>
      <c r="D9" s="74"/>
      <c r="E9" s="74"/>
      <c r="F9" s="74"/>
      <c r="G9" s="74"/>
      <c r="H9" s="74"/>
      <c r="I9" s="74"/>
      <c r="J9" s="74" t="s">
        <v>12</v>
      </c>
      <c r="K9" s="74"/>
      <c r="L9" s="74"/>
      <c r="M9" s="74"/>
      <c r="N9" s="74"/>
      <c r="O9" s="74"/>
      <c r="P9" s="74"/>
      <c r="Q9" s="74"/>
      <c r="R9" s="74" t="s">
        <v>13</v>
      </c>
      <c r="S9" s="74"/>
      <c r="T9" s="74"/>
      <c r="U9" s="74"/>
      <c r="V9" s="74"/>
      <c r="W9" s="74"/>
      <c r="X9" s="74"/>
      <c r="Y9" s="74"/>
      <c r="Z9" s="74" t="s">
        <v>14</v>
      </c>
      <c r="AA9" s="74"/>
      <c r="AB9" s="74"/>
      <c r="AC9" s="74"/>
      <c r="AD9" s="74"/>
      <c r="AE9" s="74"/>
      <c r="AF9" s="74"/>
      <c r="AG9" s="74"/>
      <c r="AH9" s="3"/>
      <c r="AI9" s="74" t="s">
        <v>15</v>
      </c>
      <c r="AJ9" s="74"/>
      <c r="AK9" s="74"/>
      <c r="AL9" s="74"/>
      <c r="AM9" s="74"/>
      <c r="AN9" s="74"/>
      <c r="AO9" s="74"/>
      <c r="AP9" s="74"/>
      <c r="AQ9" s="74" t="s">
        <v>16</v>
      </c>
      <c r="AR9" s="74"/>
      <c r="AS9" s="74"/>
      <c r="AT9" s="74"/>
      <c r="AU9" s="74"/>
      <c r="AV9" s="74"/>
      <c r="AW9" s="74"/>
      <c r="AX9" s="74"/>
      <c r="AY9" s="74" t="s">
        <v>17</v>
      </c>
      <c r="AZ9" s="74"/>
      <c r="BA9" s="74"/>
      <c r="BB9" s="74"/>
      <c r="BC9" s="74"/>
      <c r="BD9" s="74"/>
      <c r="BE9" s="74"/>
      <c r="BF9" s="74"/>
      <c r="BG9" s="3"/>
      <c r="BH9" s="3"/>
      <c r="BI9" s="3"/>
      <c r="BJ9" s="3"/>
      <c r="BK9" s="3"/>
      <c r="BL9" s="75" t="s">
        <v>18</v>
      </c>
      <c r="BM9" s="76"/>
      <c r="BN9" s="10" t="s">
        <v>19</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c r="J10" s="63">
        <f>データ!N6</f>
        <v>48.9</v>
      </c>
      <c r="K10" s="63"/>
      <c r="L10" s="63"/>
      <c r="M10" s="63"/>
      <c r="N10" s="63"/>
      <c r="O10" s="63"/>
      <c r="P10" s="63"/>
      <c r="Q10" s="63"/>
      <c r="R10" s="63">
        <f>データ!O6</f>
        <v>58.35</v>
      </c>
      <c r="S10" s="63"/>
      <c r="T10" s="63"/>
      <c r="U10" s="63"/>
      <c r="V10" s="63"/>
      <c r="W10" s="63"/>
      <c r="X10" s="63"/>
      <c r="Y10" s="63"/>
      <c r="Z10" s="71">
        <f>データ!P6</f>
        <v>4050</v>
      </c>
      <c r="AA10" s="71"/>
      <c r="AB10" s="71"/>
      <c r="AC10" s="71"/>
      <c r="AD10" s="71"/>
      <c r="AE10" s="71"/>
      <c r="AF10" s="71"/>
      <c r="AG10" s="71"/>
      <c r="AH10" s="2"/>
      <c r="AI10" s="71">
        <f>データ!T6</f>
        <v>19617</v>
      </c>
      <c r="AJ10" s="71"/>
      <c r="AK10" s="71"/>
      <c r="AL10" s="71"/>
      <c r="AM10" s="71"/>
      <c r="AN10" s="71"/>
      <c r="AO10" s="71"/>
      <c r="AP10" s="71"/>
      <c r="AQ10" s="63">
        <f>データ!U6</f>
        <v>12.67</v>
      </c>
      <c r="AR10" s="63"/>
      <c r="AS10" s="63"/>
      <c r="AT10" s="63"/>
      <c r="AU10" s="63"/>
      <c r="AV10" s="63"/>
      <c r="AW10" s="63"/>
      <c r="AX10" s="63"/>
      <c r="AY10" s="63">
        <f>データ!V6</f>
        <v>1548.3</v>
      </c>
      <c r="AZ10" s="63"/>
      <c r="BA10" s="63"/>
      <c r="BB10" s="63"/>
      <c r="BC10" s="63"/>
      <c r="BD10" s="63"/>
      <c r="BE10" s="63"/>
      <c r="BF10" s="63"/>
      <c r="BG10" s="2"/>
      <c r="BH10" s="2"/>
      <c r="BI10" s="2"/>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41" t="s">
        <v>24</v>
      </c>
      <c r="BM14" s="42"/>
      <c r="BN14" s="42"/>
      <c r="BO14" s="42"/>
      <c r="BP14" s="42"/>
      <c r="BQ14" s="42"/>
      <c r="BR14" s="42"/>
      <c r="BS14" s="42"/>
      <c r="BT14" s="42"/>
      <c r="BU14" s="42"/>
      <c r="BV14" s="42"/>
      <c r="BW14" s="42"/>
      <c r="BX14" s="42"/>
      <c r="BY14" s="42"/>
      <c r="BZ14" s="43"/>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105</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60" t="s">
        <v>34</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9" t="s">
        <v>49</v>
      </c>
      <c r="I3" s="90"/>
      <c r="J3" s="90"/>
      <c r="K3" s="90"/>
      <c r="L3" s="90"/>
      <c r="M3" s="90"/>
      <c r="N3" s="90"/>
      <c r="O3" s="90"/>
      <c r="P3" s="90"/>
      <c r="Q3" s="90"/>
      <c r="R3" s="90"/>
      <c r="S3" s="90"/>
      <c r="T3" s="90"/>
      <c r="U3" s="90"/>
      <c r="V3" s="91"/>
      <c r="W3" s="95" t="s">
        <v>50</v>
      </c>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t="s">
        <v>51</v>
      </c>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row>
    <row r="4" spans="1:143">
      <c r="A4" s="26" t="s">
        <v>52</v>
      </c>
      <c r="B4" s="28"/>
      <c r="C4" s="28"/>
      <c r="D4" s="28"/>
      <c r="E4" s="28"/>
      <c r="F4" s="28"/>
      <c r="G4" s="28"/>
      <c r="H4" s="92"/>
      <c r="I4" s="93"/>
      <c r="J4" s="93"/>
      <c r="K4" s="93"/>
      <c r="L4" s="93"/>
      <c r="M4" s="93"/>
      <c r="N4" s="93"/>
      <c r="O4" s="93"/>
      <c r="P4" s="93"/>
      <c r="Q4" s="93"/>
      <c r="R4" s="93"/>
      <c r="S4" s="93"/>
      <c r="T4" s="93"/>
      <c r="U4" s="93"/>
      <c r="V4" s="94"/>
      <c r="W4" s="88" t="s">
        <v>53</v>
      </c>
      <c r="X4" s="88"/>
      <c r="Y4" s="88"/>
      <c r="Z4" s="88"/>
      <c r="AA4" s="88"/>
      <c r="AB4" s="88"/>
      <c r="AC4" s="88"/>
      <c r="AD4" s="88"/>
      <c r="AE4" s="88"/>
      <c r="AF4" s="88"/>
      <c r="AG4" s="88"/>
      <c r="AH4" s="88" t="s">
        <v>54</v>
      </c>
      <c r="AI4" s="88"/>
      <c r="AJ4" s="88"/>
      <c r="AK4" s="88"/>
      <c r="AL4" s="88"/>
      <c r="AM4" s="88"/>
      <c r="AN4" s="88"/>
      <c r="AO4" s="88"/>
      <c r="AP4" s="88"/>
      <c r="AQ4" s="88"/>
      <c r="AR4" s="88"/>
      <c r="AS4" s="88" t="s">
        <v>55</v>
      </c>
      <c r="AT4" s="88"/>
      <c r="AU4" s="88"/>
      <c r="AV4" s="88"/>
      <c r="AW4" s="88"/>
      <c r="AX4" s="88"/>
      <c r="AY4" s="88"/>
      <c r="AZ4" s="88"/>
      <c r="BA4" s="88"/>
      <c r="BB4" s="88"/>
      <c r="BC4" s="88"/>
      <c r="BD4" s="88" t="s">
        <v>56</v>
      </c>
      <c r="BE4" s="88"/>
      <c r="BF4" s="88"/>
      <c r="BG4" s="88"/>
      <c r="BH4" s="88"/>
      <c r="BI4" s="88"/>
      <c r="BJ4" s="88"/>
      <c r="BK4" s="88"/>
      <c r="BL4" s="88"/>
      <c r="BM4" s="88"/>
      <c r="BN4" s="88"/>
      <c r="BO4" s="88" t="s">
        <v>57</v>
      </c>
      <c r="BP4" s="88"/>
      <c r="BQ4" s="88"/>
      <c r="BR4" s="88"/>
      <c r="BS4" s="88"/>
      <c r="BT4" s="88"/>
      <c r="BU4" s="88"/>
      <c r="BV4" s="88"/>
      <c r="BW4" s="88"/>
      <c r="BX4" s="88"/>
      <c r="BY4" s="88"/>
      <c r="BZ4" s="88" t="s">
        <v>58</v>
      </c>
      <c r="CA4" s="88"/>
      <c r="CB4" s="88"/>
      <c r="CC4" s="88"/>
      <c r="CD4" s="88"/>
      <c r="CE4" s="88"/>
      <c r="CF4" s="88"/>
      <c r="CG4" s="88"/>
      <c r="CH4" s="88"/>
      <c r="CI4" s="88"/>
      <c r="CJ4" s="88"/>
      <c r="CK4" s="88" t="s">
        <v>59</v>
      </c>
      <c r="CL4" s="88"/>
      <c r="CM4" s="88"/>
      <c r="CN4" s="88"/>
      <c r="CO4" s="88"/>
      <c r="CP4" s="88"/>
      <c r="CQ4" s="88"/>
      <c r="CR4" s="88"/>
      <c r="CS4" s="88"/>
      <c r="CT4" s="88"/>
      <c r="CU4" s="88"/>
      <c r="CV4" s="88" t="s">
        <v>60</v>
      </c>
      <c r="CW4" s="88"/>
      <c r="CX4" s="88"/>
      <c r="CY4" s="88"/>
      <c r="CZ4" s="88"/>
      <c r="DA4" s="88"/>
      <c r="DB4" s="88"/>
      <c r="DC4" s="88"/>
      <c r="DD4" s="88"/>
      <c r="DE4" s="88"/>
      <c r="DF4" s="88"/>
      <c r="DG4" s="88" t="s">
        <v>61</v>
      </c>
      <c r="DH4" s="88"/>
      <c r="DI4" s="88"/>
      <c r="DJ4" s="88"/>
      <c r="DK4" s="88"/>
      <c r="DL4" s="88"/>
      <c r="DM4" s="88"/>
      <c r="DN4" s="88"/>
      <c r="DO4" s="88"/>
      <c r="DP4" s="88"/>
      <c r="DQ4" s="88"/>
      <c r="DR4" s="88" t="s">
        <v>62</v>
      </c>
      <c r="DS4" s="88"/>
      <c r="DT4" s="88"/>
      <c r="DU4" s="88"/>
      <c r="DV4" s="88"/>
      <c r="DW4" s="88"/>
      <c r="DX4" s="88"/>
      <c r="DY4" s="88"/>
      <c r="DZ4" s="88"/>
      <c r="EA4" s="88"/>
      <c r="EB4" s="88"/>
      <c r="EC4" s="88" t="s">
        <v>63</v>
      </c>
      <c r="ED4" s="88"/>
      <c r="EE4" s="88"/>
      <c r="EF4" s="88"/>
      <c r="EG4" s="88"/>
      <c r="EH4" s="88"/>
      <c r="EI4" s="88"/>
      <c r="EJ4" s="88"/>
      <c r="EK4" s="88"/>
      <c r="EL4" s="88"/>
      <c r="EM4" s="88"/>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352128</v>
      </c>
      <c r="D6" s="31">
        <f t="shared" si="3"/>
        <v>46</v>
      </c>
      <c r="E6" s="31">
        <f t="shared" si="3"/>
        <v>1</v>
      </c>
      <c r="F6" s="31">
        <f t="shared" si="3"/>
        <v>0</v>
      </c>
      <c r="G6" s="31">
        <f t="shared" si="3"/>
        <v>1</v>
      </c>
      <c r="H6" s="31" t="str">
        <f t="shared" si="3"/>
        <v>山口県　柳井市</v>
      </c>
      <c r="I6" s="31" t="str">
        <f t="shared" si="3"/>
        <v>法適用</v>
      </c>
      <c r="J6" s="31" t="str">
        <f t="shared" si="3"/>
        <v>水道事業</v>
      </c>
      <c r="K6" s="31" t="str">
        <f t="shared" si="3"/>
        <v>末端給水事業</v>
      </c>
      <c r="L6" s="31" t="str">
        <f t="shared" si="3"/>
        <v>A6</v>
      </c>
      <c r="M6" s="32" t="str">
        <f t="shared" si="3"/>
        <v>-</v>
      </c>
      <c r="N6" s="32">
        <f t="shared" si="3"/>
        <v>48.9</v>
      </c>
      <c r="O6" s="32">
        <f t="shared" si="3"/>
        <v>58.35</v>
      </c>
      <c r="P6" s="32">
        <f t="shared" si="3"/>
        <v>4050</v>
      </c>
      <c r="Q6" s="32">
        <f t="shared" si="3"/>
        <v>33840</v>
      </c>
      <c r="R6" s="32">
        <f t="shared" si="3"/>
        <v>140.05000000000001</v>
      </c>
      <c r="S6" s="32">
        <f t="shared" si="3"/>
        <v>241.63</v>
      </c>
      <c r="T6" s="32">
        <f t="shared" si="3"/>
        <v>19617</v>
      </c>
      <c r="U6" s="32">
        <f t="shared" si="3"/>
        <v>12.67</v>
      </c>
      <c r="V6" s="32">
        <f t="shared" si="3"/>
        <v>1548.3</v>
      </c>
      <c r="W6" s="33">
        <f>IF(W7="",NA(),W7)</f>
        <v>101.81</v>
      </c>
      <c r="X6" s="33">
        <f t="shared" ref="X6:AF6" si="4">IF(X7="",NA(),X7)</f>
        <v>100.03</v>
      </c>
      <c r="Y6" s="33">
        <f t="shared" si="4"/>
        <v>99.25</v>
      </c>
      <c r="Z6" s="33">
        <f t="shared" si="4"/>
        <v>98.24</v>
      </c>
      <c r="AA6" s="33">
        <f t="shared" si="4"/>
        <v>96.23</v>
      </c>
      <c r="AB6" s="33">
        <f t="shared" si="4"/>
        <v>108.96</v>
      </c>
      <c r="AC6" s="33">
        <f t="shared" si="4"/>
        <v>107.37</v>
      </c>
      <c r="AD6" s="33">
        <f t="shared" si="4"/>
        <v>107.57</v>
      </c>
      <c r="AE6" s="33">
        <f t="shared" si="4"/>
        <v>106.55</v>
      </c>
      <c r="AF6" s="33">
        <f t="shared" si="4"/>
        <v>110.01</v>
      </c>
      <c r="AG6" s="32" t="str">
        <f>IF(AG7="","",IF(AG7="-","【-】","【"&amp;SUBSTITUTE(TEXT(AG7,"#,##0.00"),"-","△")&amp;"】"))</f>
        <v>【113.03】</v>
      </c>
      <c r="AH6" s="33">
        <f>IF(AH7="",NA(),AH7)</f>
        <v>1.1100000000000001</v>
      </c>
      <c r="AI6" s="33">
        <f t="shared" ref="AI6:AQ6" si="5">IF(AI7="",NA(),AI7)</f>
        <v>2.39</v>
      </c>
      <c r="AJ6" s="33">
        <f t="shared" si="5"/>
        <v>5.05</v>
      </c>
      <c r="AK6" s="33">
        <f t="shared" si="5"/>
        <v>13.17</v>
      </c>
      <c r="AL6" s="33">
        <f t="shared" si="5"/>
        <v>2.93</v>
      </c>
      <c r="AM6" s="33">
        <f t="shared" si="5"/>
        <v>7.45</v>
      </c>
      <c r="AN6" s="33">
        <f t="shared" si="5"/>
        <v>8.5</v>
      </c>
      <c r="AO6" s="33">
        <f t="shared" si="5"/>
        <v>9.34</v>
      </c>
      <c r="AP6" s="33">
        <f t="shared" si="5"/>
        <v>9.56</v>
      </c>
      <c r="AQ6" s="33">
        <f t="shared" si="5"/>
        <v>2.8</v>
      </c>
      <c r="AR6" s="32" t="str">
        <f>IF(AR7="","",IF(AR7="-","【-】","【"&amp;SUBSTITUTE(TEXT(AR7,"#,##0.00"),"-","△")&amp;"】"))</f>
        <v>【0.81】</v>
      </c>
      <c r="AS6" s="33">
        <f>IF(AS7="",NA(),AS7)</f>
        <v>1085.8</v>
      </c>
      <c r="AT6" s="33">
        <f t="shared" ref="AT6:BB6" si="6">IF(AT7="",NA(),AT7)</f>
        <v>975.42</v>
      </c>
      <c r="AU6" s="33">
        <f t="shared" si="6"/>
        <v>727.7</v>
      </c>
      <c r="AV6" s="33">
        <f t="shared" si="6"/>
        <v>709.21</v>
      </c>
      <c r="AW6" s="33">
        <f t="shared" si="6"/>
        <v>291.13</v>
      </c>
      <c r="AX6" s="33">
        <f t="shared" si="6"/>
        <v>969.16</v>
      </c>
      <c r="AY6" s="33">
        <f t="shared" si="6"/>
        <v>995.5</v>
      </c>
      <c r="AZ6" s="33">
        <f t="shared" si="6"/>
        <v>915.5</v>
      </c>
      <c r="BA6" s="33">
        <f t="shared" si="6"/>
        <v>963.24</v>
      </c>
      <c r="BB6" s="33">
        <f t="shared" si="6"/>
        <v>381.53</v>
      </c>
      <c r="BC6" s="32" t="str">
        <f>IF(BC7="","",IF(BC7="-","【-】","【"&amp;SUBSTITUTE(TEXT(BC7,"#,##0.00"),"-","△")&amp;"】"))</f>
        <v>【264.16】</v>
      </c>
      <c r="BD6" s="33">
        <f>IF(BD7="",NA(),BD7)</f>
        <v>339.4</v>
      </c>
      <c r="BE6" s="33">
        <f t="shared" ref="BE6:BM6" si="7">IF(BE7="",NA(),BE7)</f>
        <v>336.46</v>
      </c>
      <c r="BF6" s="33">
        <f t="shared" si="7"/>
        <v>320.67</v>
      </c>
      <c r="BG6" s="33">
        <f t="shared" si="7"/>
        <v>320.26</v>
      </c>
      <c r="BH6" s="33">
        <f t="shared" si="7"/>
        <v>351.06</v>
      </c>
      <c r="BI6" s="33">
        <f t="shared" si="7"/>
        <v>421.66</v>
      </c>
      <c r="BJ6" s="33">
        <f t="shared" si="7"/>
        <v>414.59</v>
      </c>
      <c r="BK6" s="33">
        <f t="shared" si="7"/>
        <v>404.78</v>
      </c>
      <c r="BL6" s="33">
        <f t="shared" si="7"/>
        <v>400.38</v>
      </c>
      <c r="BM6" s="33">
        <f t="shared" si="7"/>
        <v>393.27</v>
      </c>
      <c r="BN6" s="32" t="str">
        <f>IF(BN7="","",IF(BN7="-","【-】","【"&amp;SUBSTITUTE(TEXT(BN7,"#,##0.00"),"-","△")&amp;"】"))</f>
        <v>【283.72】</v>
      </c>
      <c r="BO6" s="33">
        <f>IF(BO7="",NA(),BO7)</f>
        <v>73.3</v>
      </c>
      <c r="BP6" s="33">
        <f t="shared" ref="BP6:BX6" si="8">IF(BP7="",NA(),BP7)</f>
        <v>72.66</v>
      </c>
      <c r="BQ6" s="33">
        <f t="shared" si="8"/>
        <v>72.02</v>
      </c>
      <c r="BR6" s="33">
        <f t="shared" si="8"/>
        <v>69.489999999999995</v>
      </c>
      <c r="BS6" s="33">
        <f t="shared" si="8"/>
        <v>67.23</v>
      </c>
      <c r="BT6" s="33">
        <f t="shared" si="8"/>
        <v>99.51</v>
      </c>
      <c r="BU6" s="33">
        <f t="shared" si="8"/>
        <v>97.71</v>
      </c>
      <c r="BV6" s="33">
        <f t="shared" si="8"/>
        <v>98.07</v>
      </c>
      <c r="BW6" s="33">
        <f t="shared" si="8"/>
        <v>96.56</v>
      </c>
      <c r="BX6" s="33">
        <f t="shared" si="8"/>
        <v>100.47</v>
      </c>
      <c r="BY6" s="32" t="str">
        <f>IF(BY7="","",IF(BY7="-","【-】","【"&amp;SUBSTITUTE(TEXT(BY7,"#,##0.00"),"-","△")&amp;"】"))</f>
        <v>【104.60】</v>
      </c>
      <c r="BZ6" s="33">
        <f>IF(BZ7="",NA(),BZ7)</f>
        <v>294.97000000000003</v>
      </c>
      <c r="CA6" s="33">
        <f t="shared" ref="CA6:CI6" si="9">IF(CA7="",NA(),CA7)</f>
        <v>297.45999999999998</v>
      </c>
      <c r="CB6" s="33">
        <f t="shared" si="9"/>
        <v>300.33</v>
      </c>
      <c r="CC6" s="33">
        <f t="shared" si="9"/>
        <v>311.44</v>
      </c>
      <c r="CD6" s="33">
        <f t="shared" si="9"/>
        <v>321.86</v>
      </c>
      <c r="CE6" s="33">
        <f t="shared" si="9"/>
        <v>171.34</v>
      </c>
      <c r="CF6" s="33">
        <f t="shared" si="9"/>
        <v>173.56</v>
      </c>
      <c r="CG6" s="33">
        <f t="shared" si="9"/>
        <v>172.26</v>
      </c>
      <c r="CH6" s="33">
        <f t="shared" si="9"/>
        <v>177.14</v>
      </c>
      <c r="CI6" s="33">
        <f t="shared" si="9"/>
        <v>169.82</v>
      </c>
      <c r="CJ6" s="32" t="str">
        <f>IF(CJ7="","",IF(CJ7="-","【-】","【"&amp;SUBSTITUTE(TEXT(CJ7,"#,##0.00"),"-","△")&amp;"】"))</f>
        <v>【164.21】</v>
      </c>
      <c r="CK6" s="33">
        <f>IF(CK7="",NA(),CK7)</f>
        <v>49.05</v>
      </c>
      <c r="CL6" s="33">
        <f t="shared" ref="CL6:CT6" si="10">IF(CL7="",NA(),CL7)</f>
        <v>47.5</v>
      </c>
      <c r="CM6" s="33">
        <f t="shared" si="10"/>
        <v>48.52</v>
      </c>
      <c r="CN6" s="33">
        <f t="shared" si="10"/>
        <v>48.43</v>
      </c>
      <c r="CO6" s="33">
        <f t="shared" si="10"/>
        <v>45.92</v>
      </c>
      <c r="CP6" s="33">
        <f t="shared" si="10"/>
        <v>56.8</v>
      </c>
      <c r="CQ6" s="33">
        <f t="shared" si="10"/>
        <v>55.84</v>
      </c>
      <c r="CR6" s="33">
        <f t="shared" si="10"/>
        <v>55.68</v>
      </c>
      <c r="CS6" s="33">
        <f t="shared" si="10"/>
        <v>55.64</v>
      </c>
      <c r="CT6" s="33">
        <f t="shared" si="10"/>
        <v>55.13</v>
      </c>
      <c r="CU6" s="32" t="str">
        <f>IF(CU7="","",IF(CU7="-","【-】","【"&amp;SUBSTITUTE(TEXT(CU7,"#,##0.00"),"-","△")&amp;"】"))</f>
        <v>【59.80】</v>
      </c>
      <c r="CV6" s="33">
        <f>IF(CV7="",NA(),CV7)</f>
        <v>88.12</v>
      </c>
      <c r="CW6" s="33">
        <f t="shared" ref="CW6:DE6" si="11">IF(CW7="",NA(),CW7)</f>
        <v>88.53</v>
      </c>
      <c r="CX6" s="33">
        <f t="shared" si="11"/>
        <v>87.54</v>
      </c>
      <c r="CY6" s="33">
        <f t="shared" si="11"/>
        <v>87.1</v>
      </c>
      <c r="CZ6" s="33">
        <f t="shared" si="11"/>
        <v>87.78</v>
      </c>
      <c r="DA6" s="33">
        <f t="shared" si="11"/>
        <v>83.67</v>
      </c>
      <c r="DB6" s="33">
        <f t="shared" si="11"/>
        <v>83.11</v>
      </c>
      <c r="DC6" s="33">
        <f t="shared" si="11"/>
        <v>83.18</v>
      </c>
      <c r="DD6" s="33">
        <f t="shared" si="11"/>
        <v>83.09</v>
      </c>
      <c r="DE6" s="33">
        <f t="shared" si="11"/>
        <v>83</v>
      </c>
      <c r="DF6" s="32" t="str">
        <f>IF(DF7="","",IF(DF7="-","【-】","【"&amp;SUBSTITUTE(TEXT(DF7,"#,##0.00"),"-","△")&amp;"】"))</f>
        <v>【89.78】</v>
      </c>
      <c r="DG6" s="33">
        <f>IF(DG7="",NA(),DG7)</f>
        <v>45.97</v>
      </c>
      <c r="DH6" s="33">
        <f t="shared" ref="DH6:DP6" si="12">IF(DH7="",NA(),DH7)</f>
        <v>47.12</v>
      </c>
      <c r="DI6" s="33">
        <f t="shared" si="12"/>
        <v>48.54</v>
      </c>
      <c r="DJ6" s="33">
        <f t="shared" si="12"/>
        <v>42.24</v>
      </c>
      <c r="DK6" s="33">
        <f t="shared" si="12"/>
        <v>47.26</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18.57</v>
      </c>
      <c r="DS6" s="33">
        <f t="shared" ref="DS6:EA6" si="13">IF(DS7="",NA(),DS7)</f>
        <v>22.45</v>
      </c>
      <c r="DT6" s="33">
        <f t="shared" si="13"/>
        <v>23.39</v>
      </c>
      <c r="DU6" s="33">
        <f t="shared" si="13"/>
        <v>26.02</v>
      </c>
      <c r="DV6" s="33">
        <f t="shared" si="13"/>
        <v>26.71</v>
      </c>
      <c r="DW6" s="33">
        <f t="shared" si="13"/>
        <v>6.46</v>
      </c>
      <c r="DX6" s="33">
        <f t="shared" si="13"/>
        <v>6.63</v>
      </c>
      <c r="DY6" s="33">
        <f t="shared" si="13"/>
        <v>7.73</v>
      </c>
      <c r="DZ6" s="33">
        <f t="shared" si="13"/>
        <v>8.8699999999999992</v>
      </c>
      <c r="EA6" s="33">
        <f t="shared" si="13"/>
        <v>9.85</v>
      </c>
      <c r="EB6" s="32" t="str">
        <f>IF(EB7="","",IF(EB7="-","【-】","【"&amp;SUBSTITUTE(TEXT(EB7,"#,##0.00"),"-","△")&amp;"】"))</f>
        <v>【12.42】</v>
      </c>
      <c r="EC6" s="33">
        <f>IF(EC7="",NA(),EC7)</f>
        <v>0.56999999999999995</v>
      </c>
      <c r="ED6" s="33">
        <f t="shared" ref="ED6:EL6" si="14">IF(ED7="",NA(),ED7)</f>
        <v>0.82</v>
      </c>
      <c r="EE6" s="33">
        <f t="shared" si="14"/>
        <v>0.77</v>
      </c>
      <c r="EF6" s="33">
        <f t="shared" si="14"/>
        <v>0.74</v>
      </c>
      <c r="EG6" s="33">
        <f t="shared" si="14"/>
        <v>2.76</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352128</v>
      </c>
      <c r="D7" s="35">
        <v>46</v>
      </c>
      <c r="E7" s="35">
        <v>1</v>
      </c>
      <c r="F7" s="35">
        <v>0</v>
      </c>
      <c r="G7" s="35">
        <v>1</v>
      </c>
      <c r="H7" s="35" t="s">
        <v>93</v>
      </c>
      <c r="I7" s="35" t="s">
        <v>94</v>
      </c>
      <c r="J7" s="35" t="s">
        <v>95</v>
      </c>
      <c r="K7" s="35" t="s">
        <v>96</v>
      </c>
      <c r="L7" s="35" t="s">
        <v>97</v>
      </c>
      <c r="M7" s="36" t="s">
        <v>98</v>
      </c>
      <c r="N7" s="36">
        <v>48.9</v>
      </c>
      <c r="O7" s="36">
        <v>58.35</v>
      </c>
      <c r="P7" s="36">
        <v>4050</v>
      </c>
      <c r="Q7" s="36">
        <v>33840</v>
      </c>
      <c r="R7" s="36">
        <v>140.05000000000001</v>
      </c>
      <c r="S7" s="36">
        <v>241.63</v>
      </c>
      <c r="T7" s="36">
        <v>19617</v>
      </c>
      <c r="U7" s="36">
        <v>12.67</v>
      </c>
      <c r="V7" s="36">
        <v>1548.3</v>
      </c>
      <c r="W7" s="36">
        <v>101.81</v>
      </c>
      <c r="X7" s="36">
        <v>100.03</v>
      </c>
      <c r="Y7" s="36">
        <v>99.25</v>
      </c>
      <c r="Z7" s="36">
        <v>98.24</v>
      </c>
      <c r="AA7" s="36">
        <v>96.23</v>
      </c>
      <c r="AB7" s="36">
        <v>108.96</v>
      </c>
      <c r="AC7" s="36">
        <v>107.37</v>
      </c>
      <c r="AD7" s="36">
        <v>107.57</v>
      </c>
      <c r="AE7" s="36">
        <v>106.55</v>
      </c>
      <c r="AF7" s="36">
        <v>110.01</v>
      </c>
      <c r="AG7" s="36">
        <v>113.03</v>
      </c>
      <c r="AH7" s="36">
        <v>1.1100000000000001</v>
      </c>
      <c r="AI7" s="36">
        <v>2.39</v>
      </c>
      <c r="AJ7" s="36">
        <v>5.05</v>
      </c>
      <c r="AK7" s="36">
        <v>13.17</v>
      </c>
      <c r="AL7" s="36">
        <v>2.93</v>
      </c>
      <c r="AM7" s="36">
        <v>7.45</v>
      </c>
      <c r="AN7" s="36">
        <v>8.5</v>
      </c>
      <c r="AO7" s="36">
        <v>9.34</v>
      </c>
      <c r="AP7" s="36">
        <v>9.56</v>
      </c>
      <c r="AQ7" s="36">
        <v>2.8</v>
      </c>
      <c r="AR7" s="36">
        <v>0.81</v>
      </c>
      <c r="AS7" s="36">
        <v>1085.8</v>
      </c>
      <c r="AT7" s="36">
        <v>975.42</v>
      </c>
      <c r="AU7" s="36">
        <v>727.7</v>
      </c>
      <c r="AV7" s="36">
        <v>709.21</v>
      </c>
      <c r="AW7" s="36">
        <v>291.13</v>
      </c>
      <c r="AX7" s="36">
        <v>969.16</v>
      </c>
      <c r="AY7" s="36">
        <v>995.5</v>
      </c>
      <c r="AZ7" s="36">
        <v>915.5</v>
      </c>
      <c r="BA7" s="36">
        <v>963.24</v>
      </c>
      <c r="BB7" s="36">
        <v>381.53</v>
      </c>
      <c r="BC7" s="36">
        <v>264.16000000000003</v>
      </c>
      <c r="BD7" s="36">
        <v>339.4</v>
      </c>
      <c r="BE7" s="36">
        <v>336.46</v>
      </c>
      <c r="BF7" s="36">
        <v>320.67</v>
      </c>
      <c r="BG7" s="36">
        <v>320.26</v>
      </c>
      <c r="BH7" s="36">
        <v>351.06</v>
      </c>
      <c r="BI7" s="36">
        <v>421.66</v>
      </c>
      <c r="BJ7" s="36">
        <v>414.59</v>
      </c>
      <c r="BK7" s="36">
        <v>404.78</v>
      </c>
      <c r="BL7" s="36">
        <v>400.38</v>
      </c>
      <c r="BM7" s="36">
        <v>393.27</v>
      </c>
      <c r="BN7" s="36">
        <v>283.72000000000003</v>
      </c>
      <c r="BO7" s="36">
        <v>73.3</v>
      </c>
      <c r="BP7" s="36">
        <v>72.66</v>
      </c>
      <c r="BQ7" s="36">
        <v>72.02</v>
      </c>
      <c r="BR7" s="36">
        <v>69.489999999999995</v>
      </c>
      <c r="BS7" s="36">
        <v>67.23</v>
      </c>
      <c r="BT7" s="36">
        <v>99.51</v>
      </c>
      <c r="BU7" s="36">
        <v>97.71</v>
      </c>
      <c r="BV7" s="36">
        <v>98.07</v>
      </c>
      <c r="BW7" s="36">
        <v>96.56</v>
      </c>
      <c r="BX7" s="36">
        <v>100.47</v>
      </c>
      <c r="BY7" s="36">
        <v>104.6</v>
      </c>
      <c r="BZ7" s="36">
        <v>294.97000000000003</v>
      </c>
      <c r="CA7" s="36">
        <v>297.45999999999998</v>
      </c>
      <c r="CB7" s="36">
        <v>300.33</v>
      </c>
      <c r="CC7" s="36">
        <v>311.44</v>
      </c>
      <c r="CD7" s="36">
        <v>321.86</v>
      </c>
      <c r="CE7" s="36">
        <v>171.34</v>
      </c>
      <c r="CF7" s="36">
        <v>173.56</v>
      </c>
      <c r="CG7" s="36">
        <v>172.26</v>
      </c>
      <c r="CH7" s="36">
        <v>177.14</v>
      </c>
      <c r="CI7" s="36">
        <v>169.82</v>
      </c>
      <c r="CJ7" s="36">
        <v>164.21</v>
      </c>
      <c r="CK7" s="36">
        <v>49.05</v>
      </c>
      <c r="CL7" s="36">
        <v>47.5</v>
      </c>
      <c r="CM7" s="36">
        <v>48.52</v>
      </c>
      <c r="CN7" s="36">
        <v>48.43</v>
      </c>
      <c r="CO7" s="36">
        <v>45.92</v>
      </c>
      <c r="CP7" s="36">
        <v>56.8</v>
      </c>
      <c r="CQ7" s="36">
        <v>55.84</v>
      </c>
      <c r="CR7" s="36">
        <v>55.68</v>
      </c>
      <c r="CS7" s="36">
        <v>55.64</v>
      </c>
      <c r="CT7" s="36">
        <v>55.13</v>
      </c>
      <c r="CU7" s="36">
        <v>59.8</v>
      </c>
      <c r="CV7" s="36">
        <v>88.12</v>
      </c>
      <c r="CW7" s="36">
        <v>88.53</v>
      </c>
      <c r="CX7" s="36">
        <v>87.54</v>
      </c>
      <c r="CY7" s="36">
        <v>87.1</v>
      </c>
      <c r="CZ7" s="36">
        <v>87.78</v>
      </c>
      <c r="DA7" s="36">
        <v>83.67</v>
      </c>
      <c r="DB7" s="36">
        <v>83.11</v>
      </c>
      <c r="DC7" s="36">
        <v>83.18</v>
      </c>
      <c r="DD7" s="36">
        <v>83.09</v>
      </c>
      <c r="DE7" s="36">
        <v>83</v>
      </c>
      <c r="DF7" s="36">
        <v>89.78</v>
      </c>
      <c r="DG7" s="36">
        <v>45.97</v>
      </c>
      <c r="DH7" s="36">
        <v>47.12</v>
      </c>
      <c r="DI7" s="36">
        <v>48.54</v>
      </c>
      <c r="DJ7" s="36">
        <v>42.24</v>
      </c>
      <c r="DK7" s="36">
        <v>47.26</v>
      </c>
      <c r="DL7" s="36">
        <v>36.21</v>
      </c>
      <c r="DM7" s="36">
        <v>37.090000000000003</v>
      </c>
      <c r="DN7" s="36">
        <v>38.07</v>
      </c>
      <c r="DO7" s="36">
        <v>39.06</v>
      </c>
      <c r="DP7" s="36">
        <v>46.66</v>
      </c>
      <c r="DQ7" s="36">
        <v>46.31</v>
      </c>
      <c r="DR7" s="36">
        <v>18.57</v>
      </c>
      <c r="DS7" s="36">
        <v>22.45</v>
      </c>
      <c r="DT7" s="36">
        <v>23.39</v>
      </c>
      <c r="DU7" s="36">
        <v>26.02</v>
      </c>
      <c r="DV7" s="36">
        <v>26.71</v>
      </c>
      <c r="DW7" s="36">
        <v>6.46</v>
      </c>
      <c r="DX7" s="36">
        <v>6.63</v>
      </c>
      <c r="DY7" s="36">
        <v>7.73</v>
      </c>
      <c r="DZ7" s="36">
        <v>8.8699999999999992</v>
      </c>
      <c r="EA7" s="36">
        <v>9.85</v>
      </c>
      <c r="EB7" s="36">
        <v>12.42</v>
      </c>
      <c r="EC7" s="36">
        <v>0.56999999999999995</v>
      </c>
      <c r="ED7" s="36">
        <v>0.82</v>
      </c>
      <c r="EE7" s="36">
        <v>0.77</v>
      </c>
      <c r="EF7" s="36">
        <v>0.74</v>
      </c>
      <c r="EG7" s="36">
        <v>2.76</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2016-02-12T02:55:38Z</cp:lastPrinted>
  <dcterms:created xsi:type="dcterms:W3CDTF">2016-02-03T07:27:09Z</dcterms:created>
  <dcterms:modified xsi:type="dcterms:W3CDTF">2016-02-17T04:50:36Z</dcterms:modified>
</cp:coreProperties>
</file>