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M9HpahyRFtMLKg3JHlaV/EnllCHymBhUuNxlEwBkzYULx2J1CitrJzgpscqmc/QvVDs0lRJjfjZNQxDL7p43Q==" workbookSaltValue="hwrVSDndV2yrjgM89oJbyQ==" workbookSpinCount="100000" lockStructure="1"/>
  <bookViews>
    <workbookView xWindow="0" yWindow="0" windowWidth="15360" windowHeight="7635"/>
  </bookViews>
  <sheets>
    <sheet name="法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I10" i="4" s="1"/>
  <c r="N6" i="5"/>
  <c r="B10" i="4" s="1"/>
  <c r="M6" i="5"/>
  <c r="AD8" i="4" s="1"/>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F86" i="4"/>
  <c r="E86" i="4"/>
  <c r="BB10" i="4"/>
  <c r="AT10" i="4"/>
  <c r="AL10" i="4"/>
  <c r="P10" i="4"/>
  <c r="AL8" i="4"/>
  <c r="W8" i="4"/>
  <c r="I8"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<sst xmlns="http://schemas.openxmlformats.org/spreadsheetml/2006/main" count="323" uniqueCount="123">
  <si>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</si>
  <si>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</si>
  <si>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</si>
  <si>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</si>
  <si>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</si>
  <si>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</si>
  <si>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</si>
  <si>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</si>
  <si>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</si>
  <si>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</si>
  <si>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</si>
  <si>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</si>
  <si>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</si>
  <si>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</si>
  <si>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</si>
  <si>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</si>
  <si>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</si>
  <si>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</si>
  <si>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</si>
  <si>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</si>
  <si>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</si>
  <si>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</si>
  <si>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</si>
  <si>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</si>
  <si>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</si>
  <si>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</si>
  <si>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</si>
  <si>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</si>
  <si>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</si>
  <si>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</si>
  <si>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</si>
  <si>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</si>
  <si>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</si>
  <si>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</si>
  <si>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</si>
  <si>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</si>
  <si>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</si>
  <si>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</si>
  <si>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</si>
  <si>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</si>
  <si>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</si>
  <si>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</si>
  <si>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</si>
  <si>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</si>
  <si>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</si>
  <si>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</si>
  <si>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</si>
  <si>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</si>
  <si>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</si>
  <si>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</si>
  <si>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</si>
  <si>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</si>
  <si>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</si>
  <si>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</si>
  <si>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</si>
  <si>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</si>
  <si>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</si>
  <si>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</si>
  <si>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</si>
  <si>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</si>
  <si>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</si>
  <si>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</si>
  <si>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</si>
  <si>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</si>
  <si>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</si>
  <si>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</si>
  <si>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</si>
  <si>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</si>
  <si>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</si>
  <si>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</si>
  <si>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</si>
  <si>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</si>
  <si>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</si>
  <si>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</si>
  <si>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</si>
  <si>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</si>
  <si>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</si>
  <si>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</si>
  <si>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</si>
  <si>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</si>
  <si>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</si>
  <si>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</si>
  <si>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</si>
  <si>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</si>
  <si>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</si>
  <si>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</si>
  <si>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</si>
  <si>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</si>
  <si>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</si>
  <si>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</si>
  <si>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</si>
  <si>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</si>
  <si>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</si>
  <si>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</si>
  <si>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</si>
  <si>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</si>
  <si>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</si>
  <si>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</si>
  <si>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</si>
  <si>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</si>
  <si>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</si>
  <si>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</si>
  <si>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</si>
  <si>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</si>
  <si>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</si>
  <si>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</si>
  <si>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</si>
  <si>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</si>
  <si>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</si>
  <si>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</si>
  <si>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</si>
  <si>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</si>
  <si>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</si>
  <si>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</si>
  <si>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</si>
  <si>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</si>
  <si>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</si>
  <si>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</si>
  <si>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</si>
  <si>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</si>
  <si>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経費回収率が100%に達していないことから、安定した事業運営を行うためにも使用料のあり方について継続的に検討していく必要がある。
　整備が完了していることや市街地から遠方の処理区であることから、処理人口及び有収水量の対前年比の減少率は大きくなる傾向となっている。
　平成26年に下水道及び集落排水等</t>
    </r>
    <r>
      <rPr>
        <sz val="11"/>
        <color rgb="FFFF0000"/>
        <rFont val="ＭＳ ゴシック"/>
        <family val="3"/>
        <charset val="128"/>
      </rPr>
      <t>の</t>
    </r>
    <r>
      <rPr>
        <sz val="11"/>
        <color theme="1"/>
        <rFont val="ＭＳ ゴシック"/>
        <family val="3"/>
        <charset val="128"/>
      </rPr>
      <t>使用料を統一し、平成29年度からは、地方公営企業法の適用に併せて会計を公共下水道と一本化、平成30年度からは集落排水等も併せて会計を一本化することから、萩市全体で一つの下水道事業として持続可能な事業運営に取り組んでいくところである。</t>
    </r>
    <rPh sb="1" eb="3">
      <t>ケイヒ</t>
    </rPh>
    <rPh sb="3" eb="5">
      <t>カイシュウ</t>
    </rPh>
    <rPh sb="5" eb="6">
      <t>リツ</t>
    </rPh>
    <rPh sb="12" eb="13">
      <t>タッ</t>
    </rPh>
    <rPh sb="23" eb="25">
      <t>アンテイ</t>
    </rPh>
    <rPh sb="27" eb="29">
      <t>ジギョウ</t>
    </rPh>
    <rPh sb="29" eb="31">
      <t>ウンエイ</t>
    </rPh>
    <rPh sb="32" eb="33">
      <t>オコナ</t>
    </rPh>
    <rPh sb="38" eb="41">
      <t>シヨウリョウ</t>
    </rPh>
    <rPh sb="44" eb="45">
      <t>カタ</t>
    </rPh>
    <rPh sb="49" eb="52">
      <t>ケイゾクテキ</t>
    </rPh>
    <rPh sb="53" eb="55">
      <t>ケントウ</t>
    </rPh>
    <rPh sb="59" eb="61">
      <t>ヒツヨウ</t>
    </rPh>
    <rPh sb="67" eb="69">
      <t>セイビ</t>
    </rPh>
    <rPh sb="70" eb="72">
      <t>カンリョウ</t>
    </rPh>
    <rPh sb="79" eb="82">
      <t>シガイチ</t>
    </rPh>
    <rPh sb="84" eb="86">
      <t>エンポウ</t>
    </rPh>
    <rPh sb="87" eb="89">
      <t>ショリ</t>
    </rPh>
    <rPh sb="89" eb="90">
      <t>ク</t>
    </rPh>
    <rPh sb="98" eb="100">
      <t>ショリ</t>
    </rPh>
    <rPh sb="100" eb="102">
      <t>ジンコウ</t>
    </rPh>
    <rPh sb="102" eb="103">
      <t>オヨ</t>
    </rPh>
    <rPh sb="104" eb="105">
      <t>ユウ</t>
    </rPh>
    <rPh sb="105" eb="106">
      <t>シュウ</t>
    </rPh>
    <rPh sb="106" eb="108">
      <t>スイリョウ</t>
    </rPh>
    <rPh sb="109" eb="110">
      <t>タイ</t>
    </rPh>
    <rPh sb="110" eb="112">
      <t>ゼンネン</t>
    </rPh>
    <rPh sb="112" eb="113">
      <t>ヒ</t>
    </rPh>
    <rPh sb="114" eb="117">
      <t>ゲンショウリツ</t>
    </rPh>
    <rPh sb="118" eb="119">
      <t>オオ</t>
    </rPh>
    <rPh sb="123" eb="125">
      <t>ケイコウ</t>
    </rPh>
    <rPh sb="134" eb="136">
      <t>ヘイセイ</t>
    </rPh>
    <rPh sb="138" eb="139">
      <t>ネン</t>
    </rPh>
    <rPh sb="140" eb="143">
      <t>ゲスイドウ</t>
    </rPh>
    <rPh sb="143" eb="144">
      <t>オヨ</t>
    </rPh>
    <rPh sb="145" eb="147">
      <t>シュウラク</t>
    </rPh>
    <rPh sb="147" eb="149">
      <t>ハイスイ</t>
    </rPh>
    <rPh sb="149" eb="150">
      <t>トウ</t>
    </rPh>
    <rPh sb="151" eb="154">
      <t>シヨウリョウ</t>
    </rPh>
    <rPh sb="155" eb="157">
      <t>トウイツ</t>
    </rPh>
    <rPh sb="159" eb="161">
      <t>ヘイセイ</t>
    </rPh>
    <rPh sb="163" eb="164">
      <t>ネン</t>
    </rPh>
    <rPh sb="164" eb="165">
      <t>ド</t>
    </rPh>
    <rPh sb="169" eb="171">
      <t>チホウ</t>
    </rPh>
    <rPh sb="171" eb="173">
      <t>コウエイ</t>
    </rPh>
    <rPh sb="173" eb="175">
      <t>キギョウ</t>
    </rPh>
    <rPh sb="175" eb="176">
      <t>ホウ</t>
    </rPh>
    <rPh sb="177" eb="179">
      <t>テキヨウ</t>
    </rPh>
    <rPh sb="180" eb="181">
      <t>アワ</t>
    </rPh>
    <rPh sb="183" eb="185">
      <t>カイケイ</t>
    </rPh>
    <rPh sb="186" eb="188">
      <t>コウキョウ</t>
    </rPh>
    <rPh sb="188" eb="191">
      <t>ゲスイドウ</t>
    </rPh>
    <rPh sb="192" eb="195">
      <t>イッポンカ</t>
    </rPh>
    <rPh sb="196" eb="198">
      <t>ヘイセイ</t>
    </rPh>
    <rPh sb="200" eb="202">
      <t>ネンド</t>
    </rPh>
    <rPh sb="205" eb="207">
      <t>シュウラク</t>
    </rPh>
    <rPh sb="207" eb="209">
      <t>ハイスイ</t>
    </rPh>
    <rPh sb="209" eb="210">
      <t>トウ</t>
    </rPh>
    <rPh sb="211" eb="212">
      <t>アワ</t>
    </rPh>
    <rPh sb="214" eb="216">
      <t>カイケイ</t>
    </rPh>
    <rPh sb="217" eb="220">
      <t>イッポンカ</t>
    </rPh>
    <rPh sb="227" eb="229">
      <t>ハギシ</t>
    </rPh>
    <rPh sb="229" eb="231">
      <t>ゼンタイ</t>
    </rPh>
    <rPh sb="232" eb="233">
      <t>ヒト</t>
    </rPh>
    <rPh sb="235" eb="238">
      <t>ゲスイドウ</t>
    </rPh>
    <rPh sb="238" eb="240">
      <t>ジギョウ</t>
    </rPh>
    <rPh sb="243" eb="245">
      <t>ジゾク</t>
    </rPh>
    <rPh sb="245" eb="247">
      <t>カノウ</t>
    </rPh>
    <rPh sb="248" eb="250">
      <t>ジギョウ</t>
    </rPh>
    <rPh sb="250" eb="252">
      <t>ウンエイ</t>
    </rPh>
    <rPh sb="253" eb="254">
      <t>ト</t>
    </rPh>
    <rPh sb="255" eb="256">
      <t>ク</t>
    </rPh>
    <phoneticPr fontId="4"/>
  </si>
  <si>
    <t>　萩市の特定環境保全公共下水道事業は、平成9年に事業着手、平成15年に供用開始を行い整備は完了している。なお、平成25年に隣接する漁業集落排水を取り込んで汚水処理を共同で行い効率化を図っている。
　平成29年度から地方公営企業法を適用したため、前年度以前の数値は無い。
　経常収支比率は100%を超え単年度収支は黒字となっている。
　経費回収率及び汚水処理原価は平均値より良好な数値ではあるが、使用料で経費を賄っていない状況であることや流動比率が低いことからも、より慎重な財政運営が必要となっている。
　整備完了から相当期間経っていることから水洗化率は平均値より高い数値となっているが、これ以上の増加は見込まれない。
　施設利用率については、当初の計画通り漁業集落排水を取り込んで処理の統合を行っているが、人口減少により整備計画の処理能力と乖離が生じている。</t>
    <rPh sb="99" eb="101">
      <t>ヘイセイ</t>
    </rPh>
    <rPh sb="103" eb="105">
      <t>ネンド</t>
    </rPh>
    <rPh sb="107" eb="109">
      <t>チホウ</t>
    </rPh>
    <rPh sb="109" eb="111">
      <t>コウエイ</t>
    </rPh>
    <rPh sb="111" eb="113">
      <t>キギョウ</t>
    </rPh>
    <rPh sb="113" eb="114">
      <t>ホウ</t>
    </rPh>
    <rPh sb="115" eb="117">
      <t>テキヨウ</t>
    </rPh>
    <rPh sb="122" eb="125">
      <t>ゼンネンド</t>
    </rPh>
    <rPh sb="125" eb="127">
      <t>イゼン</t>
    </rPh>
    <rPh sb="128" eb="130">
      <t>スウチ</t>
    </rPh>
    <rPh sb="131" eb="132">
      <t>ナ</t>
    </rPh>
    <rPh sb="150" eb="153">
      <t>タンネンド</t>
    </rPh>
    <rPh sb="153" eb="155">
      <t>シュウシ</t>
    </rPh>
    <rPh sb="156" eb="158">
      <t>クロジ</t>
    </rPh>
    <rPh sb="189" eb="191">
      <t>スウチ</t>
    </rPh>
    <rPh sb="223" eb="224">
      <t>ヒク</t>
    </rPh>
    <rPh sb="252" eb="254">
      <t>セイビ</t>
    </rPh>
    <rPh sb="254" eb="256">
      <t>カンリョウ</t>
    </rPh>
    <rPh sb="258" eb="260">
      <t>ソウトウ</t>
    </rPh>
    <rPh sb="260" eb="262">
      <t>キカン</t>
    </rPh>
    <rPh sb="262" eb="263">
      <t>タ</t>
    </rPh>
    <rPh sb="271" eb="274">
      <t>スイセンカ</t>
    </rPh>
    <rPh sb="274" eb="275">
      <t>リツ</t>
    </rPh>
    <rPh sb="276" eb="279">
      <t>ヘイキンチ</t>
    </rPh>
    <rPh sb="281" eb="282">
      <t>タカ</t>
    </rPh>
    <rPh sb="283" eb="285">
      <t>スウチ</t>
    </rPh>
    <rPh sb="295" eb="297">
      <t>イジョウ</t>
    </rPh>
    <rPh sb="298" eb="300">
      <t>ゾウカ</t>
    </rPh>
    <rPh sb="301" eb="303">
      <t>ミコ</t>
    </rPh>
    <rPh sb="310" eb="312">
      <t>シセツ</t>
    </rPh>
    <rPh sb="312" eb="315">
      <t>リヨウリツ</t>
    </rPh>
    <rPh sb="321" eb="323">
      <t>トウショ</t>
    </rPh>
    <rPh sb="324" eb="326">
      <t>ケイカク</t>
    </rPh>
    <rPh sb="326" eb="327">
      <t>ドオ</t>
    </rPh>
    <rPh sb="328" eb="330">
      <t>ギョギョウ</t>
    </rPh>
    <rPh sb="330" eb="332">
      <t>シュウラク</t>
    </rPh>
    <rPh sb="332" eb="334">
      <t>ハイスイ</t>
    </rPh>
    <rPh sb="335" eb="336">
      <t>ト</t>
    </rPh>
    <rPh sb="337" eb="338">
      <t>コ</t>
    </rPh>
    <rPh sb="340" eb="342">
      <t>ショリ</t>
    </rPh>
    <rPh sb="343" eb="345">
      <t>トウゴウ</t>
    </rPh>
    <rPh sb="346" eb="347">
      <t>オコナ</t>
    </rPh>
    <rPh sb="353" eb="355">
      <t>ジンコウ</t>
    </rPh>
    <rPh sb="355" eb="357">
      <t>ゲンショウ</t>
    </rPh>
    <rPh sb="360" eb="362">
      <t>セイビ</t>
    </rPh>
    <rPh sb="362" eb="364">
      <t>ケイカク</t>
    </rPh>
    <rPh sb="365" eb="367">
      <t>ショリ</t>
    </rPh>
    <rPh sb="367" eb="369">
      <t>ノウリョク</t>
    </rPh>
    <rPh sb="370" eb="372">
      <t>カイリ</t>
    </rPh>
    <rPh sb="373" eb="374">
      <t>ショウ</t>
    </rPh>
    <phoneticPr fontId="4"/>
  </si>
  <si>
    <t>　平成15年供用開始を行い15年経過しており、有形固定資産減価償却率が平均値と比べると高くなっている。
　管渠については、耐用年数50年であるため、将来的には更新が必要となってくる。
　処理施設については、電気、機械設備の耐用年数は15年程度であるが、計画的、定期的にオーバーホールなどにより延命化を図っており、改築、更新は行っていないため、減価償却率は高くなっている。</t>
    <rPh sb="1" eb="3">
      <t>ヘイセイ</t>
    </rPh>
    <rPh sb="5" eb="6">
      <t>ネン</t>
    </rPh>
    <rPh sb="6" eb="8">
      <t>キョウヨウ</t>
    </rPh>
    <rPh sb="8" eb="10">
      <t>カイシ</t>
    </rPh>
    <rPh sb="11" eb="12">
      <t>オコナ</t>
    </rPh>
    <rPh sb="15" eb="16">
      <t>ネン</t>
    </rPh>
    <rPh sb="16" eb="18">
      <t>ケイカ</t>
    </rPh>
    <rPh sb="23" eb="25">
      <t>ユウケイ</t>
    </rPh>
    <rPh sb="25" eb="27">
      <t>コテイ</t>
    </rPh>
    <rPh sb="27" eb="29">
      <t>シサン</t>
    </rPh>
    <rPh sb="29" eb="31">
      <t>ゲンカ</t>
    </rPh>
    <rPh sb="31" eb="33">
      <t>ショウキャク</t>
    </rPh>
    <rPh sb="33" eb="34">
      <t>リツ</t>
    </rPh>
    <rPh sb="35" eb="38">
      <t>ヘイキンチ</t>
    </rPh>
    <rPh sb="39" eb="40">
      <t>クラ</t>
    </rPh>
    <rPh sb="43" eb="44">
      <t>タカ</t>
    </rPh>
    <rPh sb="53" eb="55">
      <t>カンキョ</t>
    </rPh>
    <rPh sb="61" eb="63">
      <t>タイヨウ</t>
    </rPh>
    <rPh sb="63" eb="65">
      <t>ネンスウ</t>
    </rPh>
    <rPh sb="67" eb="68">
      <t>ネン</t>
    </rPh>
    <rPh sb="74" eb="77">
      <t>ショウライテキ</t>
    </rPh>
    <rPh sb="79" eb="81">
      <t>コウシン</t>
    </rPh>
    <rPh sb="82" eb="84">
      <t>ヒツヨウ</t>
    </rPh>
    <rPh sb="93" eb="95">
      <t>ショリ</t>
    </rPh>
    <rPh sb="95" eb="97">
      <t>シセツ</t>
    </rPh>
    <rPh sb="103" eb="105">
      <t>デンキ</t>
    </rPh>
    <rPh sb="106" eb="108">
      <t>キカイ</t>
    </rPh>
    <rPh sb="108" eb="110">
      <t>セツビ</t>
    </rPh>
    <rPh sb="111" eb="113">
      <t>タイヨウ</t>
    </rPh>
    <rPh sb="113" eb="115">
      <t>ネンスウ</t>
    </rPh>
    <rPh sb="118" eb="119">
      <t>ネン</t>
    </rPh>
    <rPh sb="119" eb="121">
      <t>テイド</t>
    </rPh>
    <rPh sb="126" eb="129">
      <t>ケイカクテキ</t>
    </rPh>
    <rPh sb="130" eb="133">
      <t>テイキテキ</t>
    </rPh>
    <rPh sb="146" eb="148">
      <t>エンメイ</t>
    </rPh>
    <rPh sb="148" eb="149">
      <t>カ</t>
    </rPh>
    <rPh sb="150" eb="151">
      <t>ハカ</t>
    </rPh>
    <rPh sb="156" eb="158">
      <t>カイチク</t>
    </rPh>
    <rPh sb="159" eb="161">
      <t>コウシン</t>
    </rPh>
    <rPh sb="162" eb="163">
      <t>オコナ</t>
    </rPh>
    <rPh sb="171" eb="173">
      <t>ゲンカ</t>
    </rPh>
    <rPh sb="173" eb="175">
      <t>ショウキャク</t>
    </rPh>
    <rPh sb="175" eb="176">
      <t>リツ</t>
    </rPh>
    <rPh sb="177" eb="17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</si>
</sst>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0-3CC8-45F2-ABB7-7B817F36D472}"/>
            </c:ext>
          </c:extLst>
        </c:ser>
        <c:dLbls>
          <c:showLegendKey val="0"/>
          <c:showVal val="0"/>
          <c:showCatName val="0"/>
          <c:showSerName val="0"/>
          <c:showPercent val="0"/>
          <c:showBubbleSize val="0"/>
        </c:dLbls>
        <c:gapWidth val="150"/>
        <c:axId val="101896576"/>
        <c:axId val="1028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3CC8-45F2-ABB7-7B817F36D472}"/>
            </c:ext>
          </c:extLst>
        </c:ser>
        <c:dLbls>
          <c:showLegendKey val="0"/>
          <c:showVal val="0"/>
          <c:showCatName val="0"/>
          <c:showSerName val="0"/>
          <c:showPercent val="0"/>
          <c:showBubbleSize val="0"/>
        </c:dLbls>
        <c:marker val="1"/>
        <c:smooth val="0"/>
        <c:axId val="101896576"/>
        <c:axId val="102889728"/>
      </c:lineChart>
      <c:dateAx>
        <c:axId val="101896576"/>
        <c:scaling>
          <c:orientation val="minMax"/>
        </c:scaling>
        <c:delete val="1"/>
        <c:axPos val="b"/>
        <c:numFmt formatCode="ge" sourceLinked="1"/>
        <c:majorTickMark val="none"/>
        <c:minorTickMark val="none"/>
        <c:tickLblPos val="none"/>
        <c:crossAx val="102889728"/>
        <c:crosses val="autoZero"/>
        <c:auto val="1"/>
        <c:lblOffset val="100"/>
        <c:baseTimeUnit val="years"/>
      </c:dateAx>
      <c:valAx>
        <c:axId val="102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34.229999999999997</c:v>
                </c:pt>
              </c:numCache>
            </c:numRef>
          </c:val>
          <c:extLst xmlns:c16r2="http://schemas.microsoft.com/office/drawing/2015/06/chart">
            <c:ext xmlns:c16="http://schemas.microsoft.com/office/drawing/2014/chart" uri="{C3380CC4-5D6E-409C-BE32-E72D297353CC}">
              <c16:uniqueId val="{00000000-7132-4F8A-BD78-DA486845C979}"/>
            </c:ext>
          </c:extLst>
        </c:ser>
        <c:dLbls>
          <c:showLegendKey val="0"/>
          <c:showVal val="0"/>
          <c:showCatName val="0"/>
          <c:showSerName val="0"/>
          <c:showPercent val="0"/>
          <c:showBubbleSize val="0"/>
        </c:dLbls>
        <c:gapWidth val="150"/>
        <c:axId val="95551872"/>
        <c:axId val="9555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37.08</c:v>
                </c:pt>
              </c:numCache>
            </c:numRef>
          </c:val>
          <c:smooth val="0"/>
          <c:extLst xmlns:c16r2="http://schemas.microsoft.com/office/drawing/2015/06/chart">
            <c:ext xmlns:c16="http://schemas.microsoft.com/office/drawing/2014/chart" uri="{C3380CC4-5D6E-409C-BE32-E72D297353CC}">
              <c16:uniqueId val="{00000001-7132-4F8A-BD78-DA486845C979}"/>
            </c:ext>
          </c:extLst>
        </c:ser>
        <c:dLbls>
          <c:showLegendKey val="0"/>
          <c:showVal val="0"/>
          <c:showCatName val="0"/>
          <c:showSerName val="0"/>
          <c:showPercent val="0"/>
          <c:showBubbleSize val="0"/>
        </c:dLbls>
        <c:marker val="1"/>
        <c:smooth val="0"/>
        <c:axId val="95551872"/>
        <c:axId val="95553792"/>
      </c:lineChart>
      <c:dateAx>
        <c:axId val="95551872"/>
        <c:scaling>
          <c:orientation val="minMax"/>
        </c:scaling>
        <c:delete val="1"/>
        <c:axPos val="b"/>
        <c:numFmt formatCode="ge" sourceLinked="1"/>
        <c:majorTickMark val="none"/>
        <c:minorTickMark val="none"/>
        <c:tickLblPos val="none"/>
        <c:crossAx val="95553792"/>
        <c:crosses val="autoZero"/>
        <c:auto val="1"/>
        <c:lblOffset val="100"/>
        <c:baseTimeUnit val="years"/>
      </c:dateAx>
      <c:valAx>
        <c:axId val="955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93.65</c:v>
                </c:pt>
              </c:numCache>
            </c:numRef>
          </c:val>
          <c:extLst xmlns:c16r2="http://schemas.microsoft.com/office/drawing/2015/06/chart">
            <c:ext xmlns:c16="http://schemas.microsoft.com/office/drawing/2014/chart" uri="{C3380CC4-5D6E-409C-BE32-E72D297353CC}">
              <c16:uniqueId val="{00000000-25A1-4C9E-9C5D-2A3AF5105DEF}"/>
            </c:ext>
          </c:extLst>
        </c:ser>
        <c:dLbls>
          <c:showLegendKey val="0"/>
          <c:showVal val="0"/>
          <c:showCatName val="0"/>
          <c:showSerName val="0"/>
          <c:showPercent val="0"/>
          <c:showBubbleSize val="0"/>
        </c:dLbls>
        <c:gapWidth val="150"/>
        <c:axId val="100209408"/>
        <c:axId val="1002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67.22</c:v>
                </c:pt>
              </c:numCache>
            </c:numRef>
          </c:val>
          <c:smooth val="0"/>
          <c:extLst xmlns:c16r2="http://schemas.microsoft.com/office/drawing/2015/06/chart">
            <c:ext xmlns:c16="http://schemas.microsoft.com/office/drawing/2014/chart" uri="{C3380CC4-5D6E-409C-BE32-E72D297353CC}">
              <c16:uniqueId val="{00000001-25A1-4C9E-9C5D-2A3AF5105DEF}"/>
            </c:ext>
          </c:extLst>
        </c:ser>
        <c:dLbls>
          <c:showLegendKey val="0"/>
          <c:showVal val="0"/>
          <c:showCatName val="0"/>
          <c:showSerName val="0"/>
          <c:showPercent val="0"/>
          <c:showBubbleSize val="0"/>
        </c:dLbls>
        <c:marker val="1"/>
        <c:smooth val="0"/>
        <c:axId val="100209408"/>
        <c:axId val="100211328"/>
      </c:lineChart>
      <c:dateAx>
        <c:axId val="100209408"/>
        <c:scaling>
          <c:orientation val="minMax"/>
        </c:scaling>
        <c:delete val="1"/>
        <c:axPos val="b"/>
        <c:numFmt formatCode="ge" sourceLinked="1"/>
        <c:majorTickMark val="none"/>
        <c:minorTickMark val="none"/>
        <c:tickLblPos val="none"/>
        <c:crossAx val="100211328"/>
        <c:crosses val="autoZero"/>
        <c:auto val="1"/>
        <c:lblOffset val="100"/>
        <c:baseTimeUnit val="years"/>
      </c:dateAx>
      <c:valAx>
        <c:axId val="100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100.87</c:v>
                </c:pt>
              </c:numCache>
            </c:numRef>
          </c:val>
          <c:extLst xmlns:c16r2="http://schemas.microsoft.com/office/drawing/2015/06/chart">
            <c:ext xmlns:c16="http://schemas.microsoft.com/office/drawing/2014/chart" uri="{C3380CC4-5D6E-409C-BE32-E72D297353CC}">
              <c16:uniqueId val="{00000000-2DB0-4B7A-832F-5C421A2EA442}"/>
            </c:ext>
          </c:extLst>
        </c:ser>
        <c:dLbls>
          <c:showLegendKey val="0"/>
          <c:showVal val="0"/>
          <c:showCatName val="0"/>
          <c:showSerName val="0"/>
          <c:showPercent val="0"/>
          <c:showBubbleSize val="0"/>
        </c:dLbls>
        <c:gapWidth val="150"/>
        <c:axId val="144474112"/>
        <c:axId val="1444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99.91</c:v>
                </c:pt>
              </c:numCache>
            </c:numRef>
          </c:val>
          <c:smooth val="0"/>
          <c:extLst xmlns:c16r2="http://schemas.microsoft.com/office/drawing/2015/06/chart">
            <c:ext xmlns:c16="http://schemas.microsoft.com/office/drawing/2014/chart" uri="{C3380CC4-5D6E-409C-BE32-E72D297353CC}">
              <c16:uniqueId val="{00000001-2DB0-4B7A-832F-5C421A2EA442}"/>
            </c:ext>
          </c:extLst>
        </c:ser>
        <c:dLbls>
          <c:showLegendKey val="0"/>
          <c:showVal val="0"/>
          <c:showCatName val="0"/>
          <c:showSerName val="0"/>
          <c:showPercent val="0"/>
          <c:showBubbleSize val="0"/>
        </c:dLbls>
        <c:marker val="1"/>
        <c:smooth val="0"/>
        <c:axId val="144474112"/>
        <c:axId val="144476416"/>
      </c:lineChart>
      <c:dateAx>
        <c:axId val="144474112"/>
        <c:scaling>
          <c:orientation val="minMax"/>
        </c:scaling>
        <c:delete val="1"/>
        <c:axPos val="b"/>
        <c:numFmt formatCode="ge" sourceLinked="1"/>
        <c:majorTickMark val="none"/>
        <c:minorTickMark val="none"/>
        <c:tickLblPos val="none"/>
        <c:crossAx val="144476416"/>
        <c:crosses val="autoZero"/>
        <c:auto val="1"/>
        <c:lblOffset val="100"/>
        <c:baseTimeUnit val="years"/>
      </c:dateAx>
      <c:valAx>
        <c:axId val="1444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41.76</c:v>
                </c:pt>
              </c:numCache>
            </c:numRef>
          </c:val>
          <c:extLst xmlns:c16r2="http://schemas.microsoft.com/office/drawing/2015/06/chart">
            <c:ext xmlns:c16="http://schemas.microsoft.com/office/drawing/2014/chart" uri="{C3380CC4-5D6E-409C-BE32-E72D297353CC}">
              <c16:uniqueId val="{00000000-CFA6-474B-AA07-4C3563CB47A2}"/>
            </c:ext>
          </c:extLst>
        </c:ser>
        <c:dLbls>
          <c:showLegendKey val="0"/>
          <c:showVal val="0"/>
          <c:showCatName val="0"/>
          <c:showSerName val="0"/>
          <c:showPercent val="0"/>
          <c:showBubbleSize val="0"/>
        </c:dLbls>
        <c:gapWidth val="150"/>
        <c:axId val="89327104"/>
        <c:axId val="893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14.76</c:v>
                </c:pt>
              </c:numCache>
            </c:numRef>
          </c:val>
          <c:smooth val="0"/>
          <c:extLst xmlns:c16r2="http://schemas.microsoft.com/office/drawing/2015/06/chart">
            <c:ext xmlns:c16="http://schemas.microsoft.com/office/drawing/2014/chart" uri="{C3380CC4-5D6E-409C-BE32-E72D297353CC}">
              <c16:uniqueId val="{00000001-CFA6-474B-AA07-4C3563CB47A2}"/>
            </c:ext>
          </c:extLst>
        </c:ser>
        <c:dLbls>
          <c:showLegendKey val="0"/>
          <c:showVal val="0"/>
          <c:showCatName val="0"/>
          <c:showSerName val="0"/>
          <c:showPercent val="0"/>
          <c:showBubbleSize val="0"/>
        </c:dLbls>
        <c:marker val="1"/>
        <c:smooth val="0"/>
        <c:axId val="89327104"/>
        <c:axId val="89329024"/>
      </c:lineChart>
      <c:dateAx>
        <c:axId val="89327104"/>
        <c:scaling>
          <c:orientation val="minMax"/>
        </c:scaling>
        <c:delete val="1"/>
        <c:axPos val="b"/>
        <c:numFmt formatCode="ge" sourceLinked="1"/>
        <c:majorTickMark val="none"/>
        <c:minorTickMark val="none"/>
        <c:tickLblPos val="none"/>
        <c:crossAx val="89329024"/>
        <c:crosses val="autoZero"/>
        <c:auto val="1"/>
        <c:lblOffset val="100"/>
        <c:baseTimeUnit val="years"/>
      </c:dateAx>
      <c:valAx>
        <c:axId val="893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C4F-4A13-AAD3-4BF3C95B942F}"/>
            </c:ext>
          </c:extLst>
        </c:ser>
        <c:dLbls>
          <c:showLegendKey val="0"/>
          <c:showVal val="0"/>
          <c:showCatName val="0"/>
          <c:showSerName val="0"/>
          <c:showPercent val="0"/>
          <c:showBubbleSize val="0"/>
        </c:dLbls>
        <c:gapWidth val="150"/>
        <c:axId val="89339776"/>
        <c:axId val="893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0C4F-4A13-AAD3-4BF3C95B942F}"/>
            </c:ext>
          </c:extLst>
        </c:ser>
        <c:dLbls>
          <c:showLegendKey val="0"/>
          <c:showVal val="0"/>
          <c:showCatName val="0"/>
          <c:showSerName val="0"/>
          <c:showPercent val="0"/>
          <c:showBubbleSize val="0"/>
        </c:dLbls>
        <c:marker val="1"/>
        <c:smooth val="0"/>
        <c:axId val="89339776"/>
        <c:axId val="89341952"/>
      </c:lineChart>
      <c:dateAx>
        <c:axId val="89339776"/>
        <c:scaling>
          <c:orientation val="minMax"/>
        </c:scaling>
        <c:delete val="1"/>
        <c:axPos val="b"/>
        <c:numFmt formatCode="ge" sourceLinked="1"/>
        <c:majorTickMark val="none"/>
        <c:minorTickMark val="none"/>
        <c:tickLblPos val="none"/>
        <c:crossAx val="89341952"/>
        <c:crosses val="autoZero"/>
        <c:auto val="1"/>
        <c:lblOffset val="100"/>
        <c:baseTimeUnit val="years"/>
      </c:dateAx>
      <c:valAx>
        <c:axId val="89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38C-4998-BB3C-EBE20B4699FC}"/>
            </c:ext>
          </c:extLst>
        </c:ser>
        <c:dLbls>
          <c:showLegendKey val="0"/>
          <c:showVal val="0"/>
          <c:showCatName val="0"/>
          <c:showSerName val="0"/>
          <c:showPercent val="0"/>
          <c:showBubbleSize val="0"/>
        </c:dLbls>
        <c:gapWidth val="150"/>
        <c:axId val="89352448"/>
        <c:axId val="893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148.76</c:v>
                </c:pt>
              </c:numCache>
            </c:numRef>
          </c:val>
          <c:smooth val="0"/>
          <c:extLst xmlns:c16r2="http://schemas.microsoft.com/office/drawing/2015/06/chart">
            <c:ext xmlns:c16="http://schemas.microsoft.com/office/drawing/2014/chart" uri="{C3380CC4-5D6E-409C-BE32-E72D297353CC}">
              <c16:uniqueId val="{00000001-538C-4998-BB3C-EBE20B4699FC}"/>
            </c:ext>
          </c:extLst>
        </c:ser>
        <c:dLbls>
          <c:showLegendKey val="0"/>
          <c:showVal val="0"/>
          <c:showCatName val="0"/>
          <c:showSerName val="0"/>
          <c:showPercent val="0"/>
          <c:showBubbleSize val="0"/>
        </c:dLbls>
        <c:marker val="1"/>
        <c:smooth val="0"/>
        <c:axId val="89352448"/>
        <c:axId val="89354624"/>
      </c:lineChart>
      <c:dateAx>
        <c:axId val="89352448"/>
        <c:scaling>
          <c:orientation val="minMax"/>
        </c:scaling>
        <c:delete val="1"/>
        <c:axPos val="b"/>
        <c:numFmt formatCode="ge" sourceLinked="1"/>
        <c:majorTickMark val="none"/>
        <c:minorTickMark val="none"/>
        <c:tickLblPos val="none"/>
        <c:crossAx val="89354624"/>
        <c:crosses val="autoZero"/>
        <c:auto val="1"/>
        <c:lblOffset val="100"/>
        <c:baseTimeUnit val="years"/>
      </c:dateAx>
      <c:valAx>
        <c:axId val="893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50.38</c:v>
                </c:pt>
              </c:numCache>
            </c:numRef>
          </c:val>
          <c:extLst xmlns:c16r2="http://schemas.microsoft.com/office/drawing/2015/06/chart">
            <c:ext xmlns:c16="http://schemas.microsoft.com/office/drawing/2014/chart" uri="{C3380CC4-5D6E-409C-BE32-E72D297353CC}">
              <c16:uniqueId val="{00000000-F001-4E9A-A473-537CCEA56AED}"/>
            </c:ext>
          </c:extLst>
        </c:ser>
        <c:dLbls>
          <c:showLegendKey val="0"/>
          <c:showVal val="0"/>
          <c:showCatName val="0"/>
          <c:showSerName val="0"/>
          <c:showPercent val="0"/>
          <c:showBubbleSize val="0"/>
        </c:dLbls>
        <c:gapWidth val="150"/>
        <c:axId val="89373312"/>
        <c:axId val="893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129.05000000000001</c:v>
                </c:pt>
              </c:numCache>
            </c:numRef>
          </c:val>
          <c:smooth val="0"/>
          <c:extLst xmlns:c16r2="http://schemas.microsoft.com/office/drawing/2015/06/chart">
            <c:ext xmlns:c16="http://schemas.microsoft.com/office/drawing/2014/chart" uri="{C3380CC4-5D6E-409C-BE32-E72D297353CC}">
              <c16:uniqueId val="{00000001-F001-4E9A-A473-537CCEA56AED}"/>
            </c:ext>
          </c:extLst>
        </c:ser>
        <c:dLbls>
          <c:showLegendKey val="0"/>
          <c:showVal val="0"/>
          <c:showCatName val="0"/>
          <c:showSerName val="0"/>
          <c:showPercent val="0"/>
          <c:showBubbleSize val="0"/>
        </c:dLbls>
        <c:marker val="1"/>
        <c:smooth val="0"/>
        <c:axId val="89373312"/>
        <c:axId val="89375488"/>
      </c:lineChart>
      <c:dateAx>
        <c:axId val="89373312"/>
        <c:scaling>
          <c:orientation val="minMax"/>
        </c:scaling>
        <c:delete val="1"/>
        <c:axPos val="b"/>
        <c:numFmt formatCode="ge" sourceLinked="1"/>
        <c:majorTickMark val="none"/>
        <c:minorTickMark val="none"/>
        <c:tickLblPos val="none"/>
        <c:crossAx val="89375488"/>
        <c:crosses val="autoZero"/>
        <c:auto val="1"/>
        <c:lblOffset val="100"/>
        <c:baseTimeUnit val="years"/>
      </c:dateAx>
      <c:valAx>
        <c:axId val="89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1064.72</c:v>
                </c:pt>
              </c:numCache>
            </c:numRef>
          </c:val>
          <c:extLst xmlns:c16r2="http://schemas.microsoft.com/office/drawing/2015/06/chart">
            <c:ext xmlns:c16="http://schemas.microsoft.com/office/drawing/2014/chart" uri="{C3380CC4-5D6E-409C-BE32-E72D297353CC}">
              <c16:uniqueId val="{00000000-90DB-40D9-9D73-B5D102ECE9CA}"/>
            </c:ext>
          </c:extLst>
        </c:ser>
        <c:dLbls>
          <c:showLegendKey val="0"/>
          <c:showVal val="0"/>
          <c:showCatName val="0"/>
          <c:showSerName val="0"/>
          <c:showPercent val="0"/>
          <c:showBubbleSize val="0"/>
        </c:dLbls>
        <c:gapWidth val="150"/>
        <c:axId val="89390080"/>
        <c:axId val="899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1223.96</c:v>
                </c:pt>
              </c:numCache>
            </c:numRef>
          </c:val>
          <c:smooth val="0"/>
          <c:extLst xmlns:c16r2="http://schemas.microsoft.com/office/drawing/2015/06/chart">
            <c:ext xmlns:c16="http://schemas.microsoft.com/office/drawing/2014/chart" uri="{C3380CC4-5D6E-409C-BE32-E72D297353CC}">
              <c16:uniqueId val="{00000001-90DB-40D9-9D73-B5D102ECE9CA}"/>
            </c:ext>
          </c:extLst>
        </c:ser>
        <c:dLbls>
          <c:showLegendKey val="0"/>
          <c:showVal val="0"/>
          <c:showCatName val="0"/>
          <c:showSerName val="0"/>
          <c:showPercent val="0"/>
          <c:showBubbleSize val="0"/>
        </c:dLbls>
        <c:marker val="1"/>
        <c:smooth val="0"/>
        <c:axId val="89390080"/>
        <c:axId val="89994368"/>
      </c:lineChart>
      <c:dateAx>
        <c:axId val="89390080"/>
        <c:scaling>
          <c:orientation val="minMax"/>
        </c:scaling>
        <c:delete val="1"/>
        <c:axPos val="b"/>
        <c:numFmt formatCode="ge" sourceLinked="1"/>
        <c:majorTickMark val="none"/>
        <c:minorTickMark val="none"/>
        <c:tickLblPos val="none"/>
        <c:crossAx val="89994368"/>
        <c:crosses val="autoZero"/>
        <c:auto val="1"/>
        <c:lblOffset val="100"/>
        <c:baseTimeUnit val="years"/>
      </c:dateAx>
      <c:valAx>
        <c:axId val="899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73.56</c:v>
                </c:pt>
              </c:numCache>
            </c:numRef>
          </c:val>
          <c:extLst xmlns:c16r2="http://schemas.microsoft.com/office/drawing/2015/06/chart">
            <c:ext xmlns:c16="http://schemas.microsoft.com/office/drawing/2014/chart" uri="{C3380CC4-5D6E-409C-BE32-E72D297353CC}">
              <c16:uniqueId val="{00000000-DFBC-4400-8CB4-7B54438F3108}"/>
            </c:ext>
          </c:extLst>
        </c:ser>
        <c:dLbls>
          <c:showLegendKey val="0"/>
          <c:showVal val="0"/>
          <c:showCatName val="0"/>
          <c:showSerName val="0"/>
          <c:showPercent val="0"/>
          <c:showBubbleSize val="0"/>
        </c:dLbls>
        <c:gapWidth val="150"/>
        <c:axId val="90017152"/>
        <c:axId val="900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61.54</c:v>
                </c:pt>
              </c:numCache>
            </c:numRef>
          </c:val>
          <c:smooth val="0"/>
          <c:extLst xmlns:c16r2="http://schemas.microsoft.com/office/drawing/2015/06/chart">
            <c:ext xmlns:c16="http://schemas.microsoft.com/office/drawing/2014/chart" uri="{C3380CC4-5D6E-409C-BE32-E72D297353CC}">
              <c16:uniqueId val="{00000001-DFBC-4400-8CB4-7B54438F3108}"/>
            </c:ext>
          </c:extLst>
        </c:ser>
        <c:dLbls>
          <c:showLegendKey val="0"/>
          <c:showVal val="0"/>
          <c:showCatName val="0"/>
          <c:showSerName val="0"/>
          <c:showPercent val="0"/>
          <c:showBubbleSize val="0"/>
        </c:dLbls>
        <c:marker val="1"/>
        <c:smooth val="0"/>
        <c:axId val="90017152"/>
        <c:axId val="90023424"/>
      </c:lineChart>
      <c:dateAx>
        <c:axId val="90017152"/>
        <c:scaling>
          <c:orientation val="minMax"/>
        </c:scaling>
        <c:delete val="1"/>
        <c:axPos val="b"/>
        <c:numFmt formatCode="ge" sourceLinked="1"/>
        <c:majorTickMark val="none"/>
        <c:minorTickMark val="none"/>
        <c:tickLblPos val="none"/>
        <c:crossAx val="90023424"/>
        <c:crosses val="autoZero"/>
        <c:auto val="1"/>
        <c:lblOffset val="100"/>
        <c:baseTimeUnit val="years"/>
      </c:dateAx>
      <c:valAx>
        <c:axId val="900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215.18</c:v>
                </c:pt>
              </c:numCache>
            </c:numRef>
          </c:val>
          <c:extLst xmlns:c16r2="http://schemas.microsoft.com/office/drawing/2015/06/chart">
            <c:ext xmlns:c16="http://schemas.microsoft.com/office/drawing/2014/chart" uri="{C3380CC4-5D6E-409C-BE32-E72D297353CC}">
              <c16:uniqueId val="{00000000-7C50-435E-87A2-87E1F52A39EE}"/>
            </c:ext>
          </c:extLst>
        </c:ser>
        <c:dLbls>
          <c:showLegendKey val="0"/>
          <c:showVal val="0"/>
          <c:showCatName val="0"/>
          <c:showSerName val="0"/>
          <c:showPercent val="0"/>
          <c:showBubbleSize val="0"/>
        </c:dLbls>
        <c:gapWidth val="150"/>
        <c:axId val="90054656"/>
        <c:axId val="900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267.86</c:v>
                </c:pt>
              </c:numCache>
            </c:numRef>
          </c:val>
          <c:smooth val="0"/>
          <c:extLst xmlns:c16r2="http://schemas.microsoft.com/office/drawing/2015/06/chart">
            <c:ext xmlns:c16="http://schemas.microsoft.com/office/drawing/2014/chart" uri="{C3380CC4-5D6E-409C-BE32-E72D297353CC}">
              <c16:uniqueId val="{00000001-7C50-435E-87A2-87E1F52A39EE}"/>
            </c:ext>
          </c:extLst>
        </c:ser>
        <c:dLbls>
          <c:showLegendKey val="0"/>
          <c:showVal val="0"/>
          <c:showCatName val="0"/>
          <c:showSerName val="0"/>
          <c:showPercent val="0"/>
          <c:showBubbleSize val="0"/>
        </c:dLbls>
        <c:marker val="1"/>
        <c:smooth val="0"/>
        <c:axId val="90054656"/>
        <c:axId val="90056576"/>
      </c:lineChart>
      <c:dateAx>
        <c:axId val="90054656"/>
        <c:scaling>
          <c:orientation val="minMax"/>
        </c:scaling>
        <c:delete val="1"/>
        <c:axPos val="b"/>
        <c:numFmt formatCode="ge" sourceLinked="1"/>
        <c:majorTickMark val="none"/>
        <c:minorTickMark val="none"/>
        <c:tickLblPos val="none"/>
        <c:crossAx val="90056576"/>
        <c:crosses val="autoZero"/>
        <c:auto val="1"/>
        <c:lblOffset val="100"/>
        <c:baseTimeUnit val="years"/>
      </c:dateAx>
      <c:valAx>
        <c:axId val="90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7">
        <f>データ!S6</f>
        <v>48722</v>
      </c>
      <c r="AM8" s="67"/>
      <c r="AN8" s="67"/>
      <c r="AO8" s="67"/>
      <c r="AP8" s="67"/>
      <c r="AQ8" s="67"/>
      <c r="AR8" s="67"/>
      <c r="AS8" s="67"/>
      <c r="AT8" s="66">
        <f>データ!T6</f>
        <v>698.31</v>
      </c>
      <c r="AU8" s="66"/>
      <c r="AV8" s="66"/>
      <c r="AW8" s="66"/>
      <c r="AX8" s="66"/>
      <c r="AY8" s="66"/>
      <c r="AZ8" s="66"/>
      <c r="BA8" s="66"/>
      <c r="BB8" s="66">
        <f>データ!U6</f>
        <v>69.77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78</v>
      </c>
      <c r="J10" s="66"/>
      <c r="K10" s="66"/>
      <c r="L10" s="66"/>
      <c r="M10" s="66"/>
      <c r="N10" s="66"/>
      <c r="O10" s="66"/>
      <c r="P10" s="66">
        <f>データ!P6</f>
        <v>3.04</v>
      </c>
      <c r="Q10" s="66"/>
      <c r="R10" s="66"/>
      <c r="S10" s="66"/>
      <c r="T10" s="66"/>
      <c r="U10" s="66"/>
      <c r="V10" s="66"/>
      <c r="W10" s="66">
        <f>データ!Q6</f>
        <v>80.599999999999994</v>
      </c>
      <c r="X10" s="66"/>
      <c r="Y10" s="66"/>
      <c r="Z10" s="66"/>
      <c r="AA10" s="66"/>
      <c r="AB10" s="66"/>
      <c r="AC10" s="66"/>
      <c r="AD10" s="67">
        <f>データ!R6</f>
        <v>2916</v>
      </c>
      <c r="AE10" s="67"/>
      <c r="AF10" s="67"/>
      <c r="AG10" s="67"/>
      <c r="AH10" s="67"/>
      <c r="AI10" s="67"/>
      <c r="AJ10" s="67"/>
      <c r="AK10" s="2"/>
      <c r="AL10" s="67">
        <f>データ!V6</f>
        <v>1465</v>
      </c>
      <c r="AM10" s="67"/>
      <c r="AN10" s="67"/>
      <c r="AO10" s="67"/>
      <c r="AP10" s="67"/>
      <c r="AQ10" s="67"/>
      <c r="AR10" s="67"/>
      <c r="AS10" s="67"/>
      <c r="AT10" s="66">
        <f>データ!W6</f>
        <v>0.67</v>
      </c>
      <c r="AU10" s="66"/>
      <c r="AV10" s="66"/>
      <c r="AW10" s="66"/>
      <c r="AX10" s="66"/>
      <c r="AY10" s="66"/>
      <c r="AZ10" s="66"/>
      <c r="BA10" s="66"/>
      <c r="BB10" s="66">
        <f>データ!X6</f>
        <v>2186.5700000000002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90" t="s">
        <v>31</v>
      </c>
      <c r="BM45" s="91"/>
      <c r="BN45" s="91"/>
      <c r="BO45" s="91"/>
      <c r="BP45" s="91"/>
      <c r="BQ45" s="91"/>
      <c r="BR45" s="91"/>
      <c r="BS45" s="91"/>
      <c r="BT45" s="91"/>
      <c r="BU45" s="91"/>
      <c r="BV45" s="91"/>
      <c r="BW45" s="91"/>
      <c r="BX45" s="91"/>
      <c r="BY45" s="91"/>
      <c r="BZ45" s="9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3"/>
      <c r="BM46" s="94"/>
      <c r="BN46" s="94"/>
      <c r="BO46" s="94"/>
      <c r="BP46" s="94"/>
      <c r="BQ46" s="94"/>
      <c r="BR46" s="94"/>
      <c r="BS46" s="94"/>
      <c r="BT46" s="94"/>
      <c r="BU46" s="94"/>
      <c r="BV46" s="94"/>
      <c r="BW46" s="94"/>
      <c r="BX46" s="94"/>
      <c r="BY46" s="94"/>
      <c r="BZ46" s="9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122</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ZWhlYi7xuHgfpjpaJLySCsrFeBrbf9ap2gRsog+sqevcB3TdmDZQnVoqDZgd5MVmfEOMGYHa6S+xap6NWujAKw==" saltValue="n/ffUXTploHC1816vr8e8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78</v>
      </c>
      <c r="P6" s="34">
        <f t="shared" si="3"/>
        <v>3.04</v>
      </c>
      <c r="Q6" s="34">
        <f t="shared" si="3"/>
        <v>80.599999999999994</v>
      </c>
      <c r="R6" s="34">
        <f t="shared" si="3"/>
        <v>2916</v>
      </c>
      <c r="S6" s="34">
        <f t="shared" si="3"/>
        <v>48722</v>
      </c>
      <c r="T6" s="34">
        <f t="shared" si="3"/>
        <v>698.31</v>
      </c>
      <c r="U6" s="34">
        <f t="shared" si="3"/>
        <v>69.77</v>
      </c>
      <c r="V6" s="34">
        <f t="shared" si="3"/>
        <v>1465</v>
      </c>
      <c r="W6" s="34">
        <f t="shared" si="3"/>
        <v>0.67</v>
      </c>
      <c r="X6" s="34">
        <f t="shared" si="3"/>
        <v>2186.5700000000002</v>
      </c>
      <c r="Y6" s="35" t="str">
        <f>IF(Y7="",NA(),Y7)</f>
        <v>-</v>
      </c>
      <c r="Z6" s="35" t="str">
        <f t="shared" ref="Z6:AH6" si="4">IF(Z7="",NA(),Z7)</f>
        <v>-</v>
      </c>
      <c r="AA6" s="35" t="str">
        <f t="shared" si="4"/>
        <v>-</v>
      </c>
      <c r="AB6" s="35" t="str">
        <f t="shared" si="4"/>
        <v>-</v>
      </c>
      <c r="AC6" s="35">
        <f t="shared" si="4"/>
        <v>100.87</v>
      </c>
      <c r="AD6" s="35" t="str">
        <f t="shared" si="4"/>
        <v>-</v>
      </c>
      <c r="AE6" s="35" t="str">
        <f t="shared" si="4"/>
        <v>-</v>
      </c>
      <c r="AF6" s="35" t="str">
        <f t="shared" si="4"/>
        <v>-</v>
      </c>
      <c r="AG6" s="35" t="str">
        <f t="shared" si="4"/>
        <v>-</v>
      </c>
      <c r="AH6" s="35">
        <f t="shared" si="4"/>
        <v>99.91</v>
      </c>
      <c r="AI6" s="34" t="str">
        <f>IF(AI7="","",IF(AI7="-","【-】","【"&amp;SUBSTITUTE(TEXT(AI7,"#,##0.00"),"-","△")&amp;"】"))</f>
        <v>【102.38】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148.76</v>
      </c>
      <c r="AT6" s="34" t="str">
        <f>IF(AT7="","",IF(AT7="-","【-】","【"&amp;SUBSTITUTE(TEXT(AT7,"#,##0.00"),"-","△")&amp;"】"))</f>
        <v>【102.97】</v>
      </c>
      <c r="AU6" s="35" t="str">
        <f>IF(AU7="",NA(),AU7)</f>
        <v>-</v>
      </c>
      <c r="AV6" s="35" t="str">
        <f t="shared" ref="AV6:BD6" si="6">IF(AV7="",NA(),AV7)</f>
        <v>-</v>
      </c>
      <c r="AW6" s="35" t="str">
        <f t="shared" si="6"/>
        <v>-</v>
      </c>
      <c r="AX6" s="35" t="str">
        <f t="shared" si="6"/>
        <v>-</v>
      </c>
      <c r="AY6" s="35">
        <f t="shared" si="6"/>
        <v>50.38</v>
      </c>
      <c r="AZ6" s="35" t="str">
        <f t="shared" si="6"/>
        <v>-</v>
      </c>
      <c r="BA6" s="35" t="str">
        <f t="shared" si="6"/>
        <v>-</v>
      </c>
      <c r="BB6" s="35" t="str">
        <f t="shared" si="6"/>
        <v>-</v>
      </c>
      <c r="BC6" s="35" t="str">
        <f t="shared" si="6"/>
        <v>-</v>
      </c>
      <c r="BD6" s="35">
        <f t="shared" si="6"/>
        <v>129.05000000000001</v>
      </c>
      <c r="BE6" s="34" t="str">
        <f>IF(BE7="","",IF(BE7="-","【-】","【"&amp;SUBSTITUTE(TEXT(BE7,"#,##0.00"),"-","△")&amp;"】"))</f>
        <v>【54.73】</v>
      </c>
      <c r="BF6" s="35" t="str">
        <f>IF(BF7="",NA(),BF7)</f>
        <v>-</v>
      </c>
      <c r="BG6" s="35" t="str">
        <f t="shared" ref="BG6:BO6" si="7">IF(BG7="",NA(),BG7)</f>
        <v>-</v>
      </c>
      <c r="BH6" s="35" t="str">
        <f t="shared" si="7"/>
        <v>-</v>
      </c>
      <c r="BI6" s="35" t="str">
        <f t="shared" si="7"/>
        <v>-</v>
      </c>
      <c r="BJ6" s="35">
        <f t="shared" si="7"/>
        <v>1064.72</v>
      </c>
      <c r="BK6" s="35" t="str">
        <f t="shared" si="7"/>
        <v>-</v>
      </c>
      <c r="BL6" s="35" t="str">
        <f t="shared" si="7"/>
        <v>-</v>
      </c>
      <c r="BM6" s="35" t="str">
        <f t="shared" si="7"/>
        <v>-</v>
      </c>
      <c r="BN6" s="35" t="str">
        <f t="shared" si="7"/>
        <v>-</v>
      </c>
      <c r="BO6" s="35">
        <f t="shared" si="7"/>
        <v>1223.96</v>
      </c>
      <c r="BP6" s="34" t="str">
        <f>IF(BP7="","",IF(BP7="-","【-】","【"&amp;SUBSTITUTE(TEXT(BP7,"#,##0.00"),"-","△")&amp;"】"))</f>
        <v>【1,225.44】</v>
      </c>
      <c r="BQ6" s="35" t="str">
        <f>IF(BQ7="",NA(),BQ7)</f>
        <v>-</v>
      </c>
      <c r="BR6" s="35" t="str">
        <f t="shared" ref="BR6:BZ6" si="8">IF(BR7="",NA(),BR7)</f>
        <v>-</v>
      </c>
      <c r="BS6" s="35" t="str">
        <f t="shared" si="8"/>
        <v>-</v>
      </c>
      <c r="BT6" s="35" t="str">
        <f t="shared" si="8"/>
        <v>-</v>
      </c>
      <c r="BU6" s="35">
        <f t="shared" si="8"/>
        <v>73.56</v>
      </c>
      <c r="BV6" s="35" t="str">
        <f t="shared" si="8"/>
        <v>-</v>
      </c>
      <c r="BW6" s="35" t="str">
        <f t="shared" si="8"/>
        <v>-</v>
      </c>
      <c r="BX6" s="35" t="str">
        <f t="shared" si="8"/>
        <v>-</v>
      </c>
      <c r="BY6" s="35" t="str">
        <f t="shared" si="8"/>
        <v>-</v>
      </c>
      <c r="BZ6" s="35">
        <f t="shared" si="8"/>
        <v>61.54</v>
      </c>
      <c r="CA6" s="34" t="str">
        <f>IF(CA7="","",IF(CA7="-","【-】","【"&amp;SUBSTITUTE(TEXT(CA7,"#,##0.00"),"-","△")&amp;"】"))</f>
        <v>【75.58】</v>
      </c>
      <c r="CB6" s="35" t="str">
        <f>IF(CB7="",NA(),CB7)</f>
        <v>-</v>
      </c>
      <c r="CC6" s="35" t="str">
        <f t="shared" ref="CC6:CK6" si="9">IF(CC7="",NA(),CC7)</f>
        <v>-</v>
      </c>
      <c r="CD6" s="35" t="str">
        <f t="shared" si="9"/>
        <v>-</v>
      </c>
      <c r="CE6" s="35" t="str">
        <f t="shared" si="9"/>
        <v>-</v>
      </c>
      <c r="CF6" s="35">
        <f t="shared" si="9"/>
        <v>215.18</v>
      </c>
      <c r="CG6" s="35" t="str">
        <f t="shared" si="9"/>
        <v>-</v>
      </c>
      <c r="CH6" s="35" t="str">
        <f t="shared" si="9"/>
        <v>-</v>
      </c>
      <c r="CI6" s="35" t="str">
        <f t="shared" si="9"/>
        <v>-</v>
      </c>
      <c r="CJ6" s="35" t="str">
        <f t="shared" si="9"/>
        <v>-</v>
      </c>
      <c r="CK6" s="35">
        <f t="shared" si="9"/>
        <v>267.86</v>
      </c>
      <c r="CL6" s="34" t="str">
        <f>IF(CL7="","",IF(CL7="-","【-】","【"&amp;SUBSTITUTE(TEXT(CL7,"#,##0.00"),"-","△")&amp;"】"))</f>
        <v>【215.23】</v>
      </c>
      <c r="CM6" s="35" t="str">
        <f>IF(CM7="",NA(),CM7)</f>
        <v>-</v>
      </c>
      <c r="CN6" s="35" t="str">
        <f t="shared" ref="CN6:CV6" si="10">IF(CN7="",NA(),CN7)</f>
        <v>-</v>
      </c>
      <c r="CO6" s="35" t="str">
        <f t="shared" si="10"/>
        <v>-</v>
      </c>
      <c r="CP6" s="35" t="str">
        <f t="shared" si="10"/>
        <v>-</v>
      </c>
      <c r="CQ6" s="35">
        <f t="shared" si="10"/>
        <v>34.229999999999997</v>
      </c>
      <c r="CR6" s="35" t="str">
        <f t="shared" si="10"/>
        <v>-</v>
      </c>
      <c r="CS6" s="35" t="str">
        <f t="shared" si="10"/>
        <v>-</v>
      </c>
      <c r="CT6" s="35" t="str">
        <f t="shared" si="10"/>
        <v>-</v>
      </c>
      <c r="CU6" s="35" t="str">
        <f t="shared" si="10"/>
        <v>-</v>
      </c>
      <c r="CV6" s="35">
        <f t="shared" si="10"/>
        <v>37.08</v>
      </c>
      <c r="CW6" s="34" t="str">
        <f>IF(CW7="","",IF(CW7="-","【-】","【"&amp;SUBSTITUTE(TEXT(CW7,"#,##0.00"),"-","△")&amp;"】"))</f>
        <v>【42.66】</v>
      </c>
      <c r="CX6" s="35" t="str">
        <f>IF(CX7="",NA(),CX7)</f>
        <v>-</v>
      </c>
      <c r="CY6" s="35" t="str">
        <f t="shared" ref="CY6:DG6" si="11">IF(CY7="",NA(),CY7)</f>
        <v>-</v>
      </c>
      <c r="CZ6" s="35" t="str">
        <f t="shared" si="11"/>
        <v>-</v>
      </c>
      <c r="DA6" s="35" t="str">
        <f t="shared" si="11"/>
        <v>-</v>
      </c>
      <c r="DB6" s="35">
        <f t="shared" si="11"/>
        <v>93.65</v>
      </c>
      <c r="DC6" s="35" t="str">
        <f t="shared" si="11"/>
        <v>-</v>
      </c>
      <c r="DD6" s="35" t="str">
        <f t="shared" si="11"/>
        <v>-</v>
      </c>
      <c r="DE6" s="35" t="str">
        <f t="shared" si="11"/>
        <v>-</v>
      </c>
      <c r="DF6" s="35" t="str">
        <f t="shared" si="11"/>
        <v>-</v>
      </c>
      <c r="DG6" s="35">
        <f t="shared" si="11"/>
        <v>67.22</v>
      </c>
      <c r="DH6" s="34" t="str">
        <f>IF(DH7="","",IF(DH7="-","【-】","【"&amp;SUBSTITUTE(TEXT(DH7,"#,##0.00"),"-","△")&amp;"】"))</f>
        <v>【82.67】</v>
      </c>
      <c r="DI6" s="35" t="str">
        <f>IF(DI7="",NA(),DI7)</f>
        <v>-</v>
      </c>
      <c r="DJ6" s="35" t="str">
        <f t="shared" ref="DJ6:DR6" si="12">IF(DJ7="",NA(),DJ7)</f>
        <v>-</v>
      </c>
      <c r="DK6" s="35" t="str">
        <f t="shared" si="12"/>
        <v>-</v>
      </c>
      <c r="DL6" s="35" t="str">
        <f t="shared" si="12"/>
        <v>-</v>
      </c>
      <c r="DM6" s="35">
        <f t="shared" si="12"/>
        <v>41.76</v>
      </c>
      <c r="DN6" s="35" t="str">
        <f t="shared" si="12"/>
        <v>-</v>
      </c>
      <c r="DO6" s="35" t="str">
        <f t="shared" si="12"/>
        <v>-</v>
      </c>
      <c r="DP6" s="35" t="str">
        <f t="shared" si="12"/>
        <v>-</v>
      </c>
      <c r="DQ6" s="35" t="str">
        <f t="shared" si="12"/>
        <v>-</v>
      </c>
      <c r="DR6" s="35">
        <f t="shared" si="12"/>
        <v>14.76</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1</v>
      </c>
      <c r="EJ6" s="35" t="str">
        <f t="shared" si="14"/>
        <v>-</v>
      </c>
      <c r="EK6" s="35" t="str">
        <f t="shared" si="14"/>
        <v>-</v>
      </c>
      <c r="EL6" s="35" t="str">
        <f t="shared" si="14"/>
        <v>-</v>
      </c>
      <c r="EM6" s="35" t="str">
        <f t="shared" si="14"/>
        <v>-</v>
      </c>
      <c r="EN6" s="35">
        <f t="shared" si="14"/>
        <v>0.13</v>
      </c>
      <c r="EO6" s="34" t="str">
        <f>IF(EO7="","",IF(EO7="-","【-】","【"&amp;SUBSTITUTE(TEXT(EO7,"#,##0.00"),"-","△")&amp;"】"))</f>
        <v>【0.10】</v>
      </c>
    </row>
    <row r="7" spans="1:148" s="36" customFormat="1" x14ac:dyDescent="0.15">
      <c r="A7" s="28"/>
      <c r="B7" s="37">
        <v>2017</v>
      </c>
      <c r="C7" s="37">
        <v>352047</v>
      </c>
      <c r="D7" s="37">
        <v>46</v>
      </c>
      <c r="E7" s="37">
        <v>17</v>
      </c>
      <c r="F7" s="37">
        <v>4</v>
      </c>
      <c r="G7" s="37">
        <v>0</v>
      </c>
      <c r="H7" s="37" t="s">
        <v>108</v>
      </c>
      <c r="I7" s="37" t="s">
        <v>109</v>
      </c>
      <c r="J7" s="37" t="s">
        <v>110</v>
      </c>
      <c r="K7" s="37" t="s">
        <v>111</v>
      </c>
      <c r="L7" s="37" t="s">
        <v>112</v>
      </c>
      <c r="M7" s="37" t="s">
        <v>113</v>
      </c>
      <c r="N7" s="38" t="s">
        <v>114</v>
      </c>
      <c r="O7" s="38">
        <v>78</v>
      </c>
      <c r="P7" s="38">
        <v>3.04</v>
      </c>
      <c r="Q7" s="38">
        <v>80.599999999999994</v>
      </c>
      <c r="R7" s="38">
        <v>2916</v>
      </c>
      <c r="S7" s="38">
        <v>48722</v>
      </c>
      <c r="T7" s="38">
        <v>698.31</v>
      </c>
      <c r="U7" s="38">
        <v>69.77</v>
      </c>
      <c r="V7" s="38">
        <v>1465</v>
      </c>
      <c r="W7" s="38">
        <v>0.67</v>
      </c>
      <c r="X7" s="38">
        <v>2186.5700000000002</v>
      </c>
      <c r="Y7" s="38" t="s">
        <v>114</v>
      </c>
      <c r="Z7" s="38" t="s">
        <v>114</v>
      </c>
      <c r="AA7" s="38" t="s">
        <v>114</v>
      </c>
      <c r="AB7" s="38" t="s">
        <v>114</v>
      </c>
      <c r="AC7" s="38">
        <v>100.87</v>
      </c>
      <c r="AD7" s="38" t="s">
        <v>114</v>
      </c>
      <c r="AE7" s="38" t="s">
        <v>114</v>
      </c>
      <c r="AF7" s="38" t="s">
        <v>114</v>
      </c>
      <c r="AG7" s="38" t="s">
        <v>114</v>
      </c>
      <c r="AH7" s="38">
        <v>99.91</v>
      </c>
      <c r="AI7" s="38">
        <v>102.38</v>
      </c>
      <c r="AJ7" s="38" t="s">
        <v>114</v>
      </c>
      <c r="AK7" s="38" t="s">
        <v>114</v>
      </c>
      <c r="AL7" s="38" t="s">
        <v>114</v>
      </c>
      <c r="AM7" s="38" t="s">
        <v>114</v>
      </c>
      <c r="AN7" s="38">
        <v>0</v>
      </c>
      <c r="AO7" s="38" t="s">
        <v>114</v>
      </c>
      <c r="AP7" s="38" t="s">
        <v>114</v>
      </c>
      <c r="AQ7" s="38" t="s">
        <v>114</v>
      </c>
      <c r="AR7" s="38" t="s">
        <v>114</v>
      </c>
      <c r="AS7" s="38">
        <v>148.76</v>
      </c>
      <c r="AT7" s="38">
        <v>102.97</v>
      </c>
      <c r="AU7" s="38" t="s">
        <v>114</v>
      </c>
      <c r="AV7" s="38" t="s">
        <v>114</v>
      </c>
      <c r="AW7" s="38" t="s">
        <v>114</v>
      </c>
      <c r="AX7" s="38" t="s">
        <v>114</v>
      </c>
      <c r="AY7" s="38">
        <v>50.38</v>
      </c>
      <c r="AZ7" s="38" t="s">
        <v>114</v>
      </c>
      <c r="BA7" s="38" t="s">
        <v>114</v>
      </c>
      <c r="BB7" s="38" t="s">
        <v>114</v>
      </c>
      <c r="BC7" s="38" t="s">
        <v>114</v>
      </c>
      <c r="BD7" s="38">
        <v>129.05000000000001</v>
      </c>
      <c r="BE7" s="38">
        <v>54.73</v>
      </c>
      <c r="BF7" s="38" t="s">
        <v>114</v>
      </c>
      <c r="BG7" s="38" t="s">
        <v>114</v>
      </c>
      <c r="BH7" s="38" t="s">
        <v>114</v>
      </c>
      <c r="BI7" s="38" t="s">
        <v>114</v>
      </c>
      <c r="BJ7" s="38">
        <v>1064.72</v>
      </c>
      <c r="BK7" s="38" t="s">
        <v>114</v>
      </c>
      <c r="BL7" s="38" t="s">
        <v>114</v>
      </c>
      <c r="BM7" s="38" t="s">
        <v>114</v>
      </c>
      <c r="BN7" s="38" t="s">
        <v>114</v>
      </c>
      <c r="BO7" s="38">
        <v>1223.96</v>
      </c>
      <c r="BP7" s="38">
        <v>1225.44</v>
      </c>
      <c r="BQ7" s="38" t="s">
        <v>114</v>
      </c>
      <c r="BR7" s="38" t="s">
        <v>114</v>
      </c>
      <c r="BS7" s="38" t="s">
        <v>114</v>
      </c>
      <c r="BT7" s="38" t="s">
        <v>114</v>
      </c>
      <c r="BU7" s="38">
        <v>73.56</v>
      </c>
      <c r="BV7" s="38" t="s">
        <v>114</v>
      </c>
      <c r="BW7" s="38" t="s">
        <v>114</v>
      </c>
      <c r="BX7" s="38" t="s">
        <v>114</v>
      </c>
      <c r="BY7" s="38" t="s">
        <v>114</v>
      </c>
      <c r="BZ7" s="38">
        <v>61.54</v>
      </c>
      <c r="CA7" s="38">
        <v>75.58</v>
      </c>
      <c r="CB7" s="38" t="s">
        <v>114</v>
      </c>
      <c r="CC7" s="38" t="s">
        <v>114</v>
      </c>
      <c r="CD7" s="38" t="s">
        <v>114</v>
      </c>
      <c r="CE7" s="38" t="s">
        <v>114</v>
      </c>
      <c r="CF7" s="38">
        <v>215.18</v>
      </c>
      <c r="CG7" s="38" t="s">
        <v>114</v>
      </c>
      <c r="CH7" s="38" t="s">
        <v>114</v>
      </c>
      <c r="CI7" s="38" t="s">
        <v>114</v>
      </c>
      <c r="CJ7" s="38" t="s">
        <v>114</v>
      </c>
      <c r="CK7" s="38">
        <v>267.86</v>
      </c>
      <c r="CL7" s="38">
        <v>215.23</v>
      </c>
      <c r="CM7" s="38" t="s">
        <v>114</v>
      </c>
      <c r="CN7" s="38" t="s">
        <v>114</v>
      </c>
      <c r="CO7" s="38" t="s">
        <v>114</v>
      </c>
      <c r="CP7" s="38" t="s">
        <v>114</v>
      </c>
      <c r="CQ7" s="38">
        <v>34.229999999999997</v>
      </c>
      <c r="CR7" s="38" t="s">
        <v>114</v>
      </c>
      <c r="CS7" s="38" t="s">
        <v>114</v>
      </c>
      <c r="CT7" s="38" t="s">
        <v>114</v>
      </c>
      <c r="CU7" s="38" t="s">
        <v>114</v>
      </c>
      <c r="CV7" s="38">
        <v>37.08</v>
      </c>
      <c r="CW7" s="38">
        <v>42.66</v>
      </c>
      <c r="CX7" s="38" t="s">
        <v>114</v>
      </c>
      <c r="CY7" s="38" t="s">
        <v>114</v>
      </c>
      <c r="CZ7" s="38" t="s">
        <v>114</v>
      </c>
      <c r="DA7" s="38" t="s">
        <v>114</v>
      </c>
      <c r="DB7" s="38">
        <v>93.65</v>
      </c>
      <c r="DC7" s="38" t="s">
        <v>114</v>
      </c>
      <c r="DD7" s="38" t="s">
        <v>114</v>
      </c>
      <c r="DE7" s="38" t="s">
        <v>114</v>
      </c>
      <c r="DF7" s="38" t="s">
        <v>114</v>
      </c>
      <c r="DG7" s="38">
        <v>67.22</v>
      </c>
      <c r="DH7" s="38">
        <v>82.67</v>
      </c>
      <c r="DI7" s="38" t="s">
        <v>114</v>
      </c>
      <c r="DJ7" s="38" t="s">
        <v>114</v>
      </c>
      <c r="DK7" s="38" t="s">
        <v>114</v>
      </c>
      <c r="DL7" s="38" t="s">
        <v>114</v>
      </c>
      <c r="DM7" s="38">
        <v>41.76</v>
      </c>
      <c r="DN7" s="38" t="s">
        <v>114</v>
      </c>
      <c r="DO7" s="38" t="s">
        <v>114</v>
      </c>
      <c r="DP7" s="38" t="s">
        <v>114</v>
      </c>
      <c r="DQ7" s="38" t="s">
        <v>114</v>
      </c>
      <c r="DR7" s="38">
        <v>14.76</v>
      </c>
      <c r="DS7" s="38">
        <v>24.65</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1</v>
      </c>
      <c r="EJ7" s="38" t="s">
        <v>114</v>
      </c>
      <c r="EK7" s="38" t="s">
        <v>114</v>
      </c>
      <c r="EL7" s="38" t="s">
        <v>114</v>
      </c>
      <c r="EM7" s="38" t="s">
        <v>114</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2019-02-07T01:50:43Z</cp:lastPrinted>
  <dcterms:created xsi:type="dcterms:W3CDTF">2018-12-03T08:54:09Z</dcterms:created>
  <dcterms:modified xsi:type="dcterms:W3CDTF">2019-02-21T06:07:10Z</dcterms:modified>
  <cp:category/>
</cp:coreProperties>
</file>