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総務課\経理係\07_経理業務\照会回答\県_市町課\経営戦略・公営企業の経営に当たっての留意事項等\H30\H31.01.16【依頼】平成28年度決算「経営比較分析表」の分析等について\提出用\"/>
    </mc:Choice>
  </mc:AlternateContent>
  <workbookProtection workbookAlgorithmName="SHA-512" workbookHashValue="ZagX7Abcs3uSJnv1Gf8GKmbMjicFFGa+wpb3hMnYRk2o0cJ0Q6GSh0hEoVDeEXmpDLFA9foQpeKhnUMbWkkVJg==" workbookSaltValue="nDvTR7Z6uTOnxx/BcGiDU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<sst xmlns="http://schemas.openxmlformats.org/spreadsheetml/2006/main" count="232" uniqueCount="119">
  <si>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</si>
  <si>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</si>
  <si>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</si>
  <si>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</si>
  <si>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</si>
  <si>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</si>
  <si>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</si>
  <si>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</si>
  <si>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</si>
  <si>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</si>
  <si>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</si>
  <si>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</si>
  <si>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</si>
  <si>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</si>
  <si>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</si>
  <si>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</si>
  <si>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</si>
  <si>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</si>
  <si>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</si>
  <si>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</si>
  <si>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</si>
  <si>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</si>
  <si>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</si>
  <si>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</si>
  <si>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</si>
  <si>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</si>
  <si>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</si>
  <si>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</si>
  <si>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</si>
  <si>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</si>
  <si>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</si>
  <si>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</si>
  <si>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</si>
  <si>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</si>
  <si>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</si>
  <si>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</si>
  <si>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</si>
  <si>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</si>
  <si>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</si>
  <si>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</si>
  <si>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</si>
  <si>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</si>
  <si>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</si>
  <si>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</si>
  <si>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</si>
  <si>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</si>
  <si>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</si>
  <si>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</si>
  <si>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</si>
  <si>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</si>
  <si>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</si>
  <si>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</si>
  <si>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</si>
  <si>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</si>
  <si>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</si>
  <si>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</si>
  <si>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</si>
  <si>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</si>
  <si>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</si>
  <si>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</si>
  <si>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</si>
  <si>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</si>
  <si>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</si>
  <si>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</si>
  <si>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</si>
  <si>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</si>
  <si>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</si>
  <si>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</si>
  <si>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</si>
  <si>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</si>
  <si>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</si>
  <si>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</si>
  <si>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</si>
  <si>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</si>
  <si>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</si>
  <si>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</si>
  <si>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</si>
  <si>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</si>
  <si>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</si>
  <si>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</si>
  <si>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</si>
  <si>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</si>
  <si>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</si>
  <si>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</si>
  <si>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</si>
  <si>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</si>
  <si>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</si>
  <si>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</si>
  <si>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</si>
  <si>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</si>
  <si>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</si>
  <si>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</si>
  <si>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</si>
  <si>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</si>
  <si>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</si>
  <si>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</si>
  <si>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</si>
  <si>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</si>
  <si>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</si>
  <si>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</si>
  <si>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</si>
  <si>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</si>
  <si>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</si>
  <si>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</si>
  <si>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</si>
  <si>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</si>
  <si>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</si>
  <si>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</si>
  <si>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</si>
  <si>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</si>
  <si>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</si>
  <si>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</si>
  <si>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</si>
  <si>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</si>
  <si>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</si>
  <si>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</si>
  <si>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当市の水道事業は、これまでの行財政改革等の効果により、現状においては類似団体と比較して健全な経営が行えていると言えるものの、企業債残高を減少させることが課題の1つとなっている。
　また、給水収益の減少幅が若干緩やかになってきているものの、人口の減少や節水機器の普及等に伴う環境共生型社会への移行により、事業運営の根幹をなす水需要の減少傾向は今後も続くと見込まれる。一方で施設の老朽化対策や耐震化対策を講ずる必要があり、料金収入の増に直接つながらない事業が数多く存在している状況である。
　平成31年度中には経営戦略を内包した上下水道ビジョンを策定予定であり、計画的かつ効果的な投資と財源の確保、専門知識を有した人材の育成など、長期的展望に立った経営体制の確立が必要である。</t>
    <rPh sb="94" eb="96">
      <t>キュウスイ</t>
    </rPh>
    <rPh sb="96" eb="98">
      <t>シュウエキ</t>
    </rPh>
    <rPh sb="99" eb="101">
      <t>ゲンショウ</t>
    </rPh>
    <rPh sb="101" eb="102">
      <t>ハバ</t>
    </rPh>
    <rPh sb="103" eb="105">
      <t>ジャッカン</t>
    </rPh>
    <rPh sb="105" eb="106">
      <t>ユル</t>
    </rPh>
    <rPh sb="166" eb="168">
      <t>ゲンショウ</t>
    </rPh>
    <rPh sb="168" eb="170">
      <t>ケイコウ</t>
    </rPh>
    <rPh sb="171" eb="173">
      <t>コンゴ</t>
    </rPh>
    <rPh sb="174" eb="175">
      <t>ツヅ</t>
    </rPh>
    <rPh sb="177" eb="179">
      <t>ミコ</t>
    </rPh>
    <rPh sb="215" eb="216">
      <t>ゾウ</t>
    </rPh>
    <rPh sb="245" eb="247">
      <t>ヘイセイ</t>
    </rPh>
    <rPh sb="249" eb="251">
      <t>ネンド</t>
    </rPh>
    <rPh sb="251" eb="252">
      <t>チュウ</t>
    </rPh>
    <rPh sb="254" eb="256">
      <t>ケイエイ</t>
    </rPh>
    <rPh sb="256" eb="258">
      <t>センリャク</t>
    </rPh>
    <rPh sb="259" eb="261">
      <t>ナイホウ</t>
    </rPh>
    <rPh sb="263" eb="264">
      <t>ジョウ</t>
    </rPh>
    <rPh sb="264" eb="265">
      <t>ゲ</t>
    </rPh>
    <rPh sb="265" eb="267">
      <t>スイドウ</t>
    </rPh>
    <rPh sb="272" eb="274">
      <t>サクテイ</t>
    </rPh>
    <rPh sb="274" eb="276">
      <t>ヨテイ</t>
    </rPh>
    <rPh sb="292" eb="294">
      <t>ザイゲン</t>
    </rPh>
    <rPh sb="295" eb="297">
      <t>カクホ</t>
    </rPh>
    <rPh sb="306" eb="308">
      <t>ジンザイ</t>
    </rPh>
    <rPh sb="309" eb="311">
      <t>イクセイ</t>
    </rPh>
    <rPh sb="314" eb="317">
      <t>チョウキテキ</t>
    </rPh>
    <rPh sb="317" eb="319">
      <t>テンボウ</t>
    </rPh>
    <rPh sb="320" eb="321">
      <t>タ</t>
    </rPh>
    <rPh sb="323" eb="325">
      <t>ケイエイ</t>
    </rPh>
    <rPh sb="325" eb="327">
      <t>タイセイ</t>
    </rPh>
    <rPh sb="328" eb="330">
      <t>カクリツ</t>
    </rPh>
    <phoneticPr fontId="4"/>
  </si>
  <si>
    <t>　管路更新率については、当市水道ビジョンにおいて設定している1.5％を目標に毎年更新を行っており、類似団体を大きく上回っている。また、管路経年化率については平成23年度以降、類似団体より低い数値で推移している。
　有形固定資産減価償却率は類似団体と同様の推移であるが、数値自体は年々増加しており施設の老朽化が進んでいることが分かる。
　上記のとおり、今後老朽化対策の強化が一層求められるため、需要予測及び収支見通しに留意しつつ、今後も適正な投資水準により老朽化した施設の計画的な改築・更新を行っていくことが必要である。</t>
    <phoneticPr fontId="4"/>
  </si>
  <si>
    <t>　支払利息及び固定資産除却費の減により経常収支比率が約128％まで上昇している一方、累積欠損金はなく、健全な経営が行えている。
　給水原価は、類似団体と比較しても低い水準にある。当市は市町村合併を行っておらず、給水拠点が広域に拡散していないことが、人件費や維持管理費の抑制に寄与していると言える。また、料金回収率においても、100％以上かつ類似団体平均値を超えており、給水に係る費用を給水収益で賄えている。
　流動比率については、すべての年度で200％以上となっており、短期的な債務に対する支払能力は確保できている（平成25年度は未払金が例年の1/4程度であったため高率となっている。）が、一方で平成26年度以降は類似団体を下回っている。これは会計制度の見直しに伴い、固定負債に計上していた償還期限が1年以内の企業債を流動負債に計上したことにより流動負債が増加したためである。企業債残高が類似団体と比較して多いことは、企業債残高対給水収益比率にも表れており、企業債残高を減少させることが課題となっている。
　施設利用率については類似団体を下回っているが、これは認可変更により平成23年度から施設能力を引上げたことが影響（平成22年度は67.6％）している。施設更新時等においても安定給水を可能にする施設能力を有していると言える。
　有収率は類似団体を大きく上回り、約92％で推移しており、漏水調査の実施による漏水量の減少や適切な施設管理による効果が現れていると考えられる。</t>
    <rPh sb="1" eb="3">
      <t>シハライ</t>
    </rPh>
    <rPh sb="3" eb="5">
      <t>リソク</t>
    </rPh>
    <rPh sb="5" eb="6">
      <t>オヨ</t>
    </rPh>
    <rPh sb="7" eb="9">
      <t>コテイ</t>
    </rPh>
    <rPh sb="9" eb="11">
      <t>シサン</t>
    </rPh>
    <rPh sb="11" eb="13">
      <t>ジョキャク</t>
    </rPh>
    <rPh sb="13" eb="14">
      <t>ヒ</t>
    </rPh>
    <rPh sb="15" eb="16">
      <t>ゲン</t>
    </rPh>
    <rPh sb="26" eb="27">
      <t>ヤク</t>
    </rPh>
    <rPh sb="33" eb="35">
      <t>ジョウショウ</t>
    </rPh>
    <rPh sb="39" eb="41">
      <t>イッポウ</t>
    </rPh>
    <rPh sb="42" eb="44">
      <t>ルイセキ</t>
    </rPh>
    <rPh sb="46" eb="47">
      <t>キン</t>
    </rPh>
    <rPh sb="51" eb="53">
      <t>ケンゼン</t>
    </rPh>
    <rPh sb="54" eb="56">
      <t>ケイエイ</t>
    </rPh>
    <rPh sb="57" eb="58">
      <t>オコナ</t>
    </rPh>
    <rPh sb="554" eb="555">
      <t>ユウ</t>
    </rPh>
    <rPh sb="587" eb="58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</si>
</sst>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1.59</c:v>
                </c:pt>
                <c:pt idx="1">
                  <c:v>1.5</c:v>
                </c:pt>
                <c:pt idx="2">
                  <c:v>1.39</c:v>
                </c:pt>
                <c:pt idx="3">
                  <c:v>1.57</c:v>
                </c:pt>
                <c:pt idx="4">
                  <c:v>1.35</c:v>
                </c:pt>
              </c:numCache>
            </c:numRef>
          </c:val>
          <c:extLst>
            <c:ext xmlns:c16="http://schemas.microsoft.com/office/drawing/2014/chart" uri="{C3380CC4-5D6E-409C-BE32-E72D297353CC}">
              <c16:uniqueId val="{00000000-88B7-4813-9D41-813AEAB1BED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88B7-4813-9D41-813AEAB1BED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53.91</c:v>
                </c:pt>
                <c:pt idx="1">
                  <c:v>53.15</c:v>
                </c:pt>
                <c:pt idx="2">
                  <c:v>52.84</c:v>
                </c:pt>
                <c:pt idx="3">
                  <c:v>52.39</c:v>
                </c:pt>
                <c:pt idx="4">
                  <c:v>52.44</c:v>
                </c:pt>
              </c:numCache>
            </c:numRef>
          </c:val>
          <c:extLst>
            <c:ext xmlns:c16="http://schemas.microsoft.com/office/drawing/2014/chart" uri="{C3380CC4-5D6E-409C-BE32-E72D297353CC}">
              <c16:uniqueId val="{00000000-4F13-4B39-9AA7-A965F0404D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4F13-4B39-9AA7-A965F0404D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91.14</c:v>
                </c:pt>
                <c:pt idx="1">
                  <c:v>91.05</c:v>
                </c:pt>
                <c:pt idx="2">
                  <c:v>91.12</c:v>
                </c:pt>
                <c:pt idx="3">
                  <c:v>91.99</c:v>
                </c:pt>
                <c:pt idx="4">
                  <c:v>91.86</c:v>
                </c:pt>
              </c:numCache>
            </c:numRef>
          </c:val>
          <c:extLst>
            <c:ext xmlns:c16="http://schemas.microsoft.com/office/drawing/2014/chart" uri="{C3380CC4-5D6E-409C-BE32-E72D297353CC}">
              <c16:uniqueId val="{00000000-131C-44A0-B41F-F90A3816D23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131C-44A0-B41F-F90A3816D23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116.11</c:v>
                </c:pt>
                <c:pt idx="1">
                  <c:v>122.87</c:v>
                </c:pt>
                <c:pt idx="2">
                  <c:v>123.34</c:v>
                </c:pt>
                <c:pt idx="3">
                  <c:v>123.72</c:v>
                </c:pt>
                <c:pt idx="4">
                  <c:v>128.08000000000001</c:v>
                </c:pt>
              </c:numCache>
            </c:numRef>
          </c:val>
          <c:extLst>
            <c:ext xmlns:c16="http://schemas.microsoft.com/office/drawing/2014/chart" uri="{C3380CC4-5D6E-409C-BE32-E72D297353CC}">
              <c16:uniqueId val="{00000000-1977-4D7E-829F-0B5C2827918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1977-4D7E-829F-0B5C2827918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42.61</c:v>
                </c:pt>
                <c:pt idx="1">
                  <c:v>44.55</c:v>
                </c:pt>
                <c:pt idx="2">
                  <c:v>45.37</c:v>
                </c:pt>
                <c:pt idx="3">
                  <c:v>46.12</c:v>
                </c:pt>
                <c:pt idx="4">
                  <c:v>47.25</c:v>
                </c:pt>
              </c:numCache>
            </c:numRef>
          </c:val>
          <c:extLst>
            <c:ext xmlns:c16="http://schemas.microsoft.com/office/drawing/2014/chart" uri="{C3380CC4-5D6E-409C-BE32-E72D297353CC}">
              <c16:uniqueId val="{00000000-DE3B-4D34-8708-F4A9DAA8B9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DE3B-4D34-8708-F4A9DAA8B9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8.6</c:v>
                </c:pt>
                <c:pt idx="1">
                  <c:v>10.119999999999999</c:v>
                </c:pt>
                <c:pt idx="2">
                  <c:v>11.65</c:v>
                </c:pt>
                <c:pt idx="3">
                  <c:v>12.25</c:v>
                </c:pt>
                <c:pt idx="4">
                  <c:v>13.17</c:v>
                </c:pt>
              </c:numCache>
            </c:numRef>
          </c:val>
          <c:extLst>
            <c:ext xmlns:c16="http://schemas.microsoft.com/office/drawing/2014/chart" uri="{C3380CC4-5D6E-409C-BE32-E72D297353CC}">
              <c16:uniqueId val="{00000000-C8D2-4FAB-B2AE-5D4A592DE2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C8D2-4FAB-B2AE-5D4A592DE2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89-4530-8AEE-1B989C945D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6289-4530-8AEE-1B989C945D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3632.49</c:v>
                </c:pt>
                <c:pt idx="1">
                  <c:v>283.14</c:v>
                </c:pt>
                <c:pt idx="2">
                  <c:v>276.55</c:v>
                </c:pt>
                <c:pt idx="3">
                  <c:v>289.16000000000003</c:v>
                </c:pt>
                <c:pt idx="4">
                  <c:v>287.99</c:v>
                </c:pt>
              </c:numCache>
            </c:numRef>
          </c:val>
          <c:extLst>
            <c:ext xmlns:c16="http://schemas.microsoft.com/office/drawing/2014/chart" uri="{C3380CC4-5D6E-409C-BE32-E72D297353CC}">
              <c16:uniqueId val="{00000000-8A83-461E-B5DA-4D9D57C1B5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8A83-461E-B5DA-4D9D57C1B5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534.54</c:v>
                </c:pt>
                <c:pt idx="1">
                  <c:v>526.5</c:v>
                </c:pt>
                <c:pt idx="2">
                  <c:v>506.8</c:v>
                </c:pt>
                <c:pt idx="3">
                  <c:v>490.3</c:v>
                </c:pt>
                <c:pt idx="4">
                  <c:v>466.9</c:v>
                </c:pt>
              </c:numCache>
            </c:numRef>
          </c:val>
          <c:extLst>
            <c:ext xmlns:c16="http://schemas.microsoft.com/office/drawing/2014/chart" uri="{C3380CC4-5D6E-409C-BE32-E72D297353CC}">
              <c16:uniqueId val="{00000000-79C0-4500-9565-72118766375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79C0-4500-9565-72118766375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109.64</c:v>
                </c:pt>
                <c:pt idx="1">
                  <c:v>118.05</c:v>
                </c:pt>
                <c:pt idx="2">
                  <c:v>118.6</c:v>
                </c:pt>
                <c:pt idx="3">
                  <c:v>118.61</c:v>
                </c:pt>
                <c:pt idx="4">
                  <c:v>122.84</c:v>
                </c:pt>
              </c:numCache>
            </c:numRef>
          </c:val>
          <c:extLst>
            <c:ext xmlns:c16="http://schemas.microsoft.com/office/drawing/2014/chart" uri="{C3380CC4-5D6E-409C-BE32-E72D297353CC}">
              <c16:uniqueId val="{00000000-E662-459C-B0B0-1EA9180500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E662-459C-B0B0-1EA9180500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145.19999999999999</c:v>
                </c:pt>
                <c:pt idx="1">
                  <c:v>134.76</c:v>
                </c:pt>
                <c:pt idx="2">
                  <c:v>133.94999999999999</c:v>
                </c:pt>
                <c:pt idx="3">
                  <c:v>133.97</c:v>
                </c:pt>
                <c:pt idx="4">
                  <c:v>129.49</c:v>
                </c:pt>
              </c:numCache>
            </c:numRef>
          </c:val>
          <c:extLst>
            <c:ext xmlns:c16="http://schemas.microsoft.com/office/drawing/2014/chart" uri="{C3380CC4-5D6E-409C-BE32-E72D297353CC}">
              <c16:uniqueId val="{00000000-C51D-461B-9FAE-E99D3915BD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C51D-461B-9FAE-E99D3915BD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防府市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116665</v>
      </c>
      <c r="AM8" s="59"/>
      <c r="AN8" s="59"/>
      <c r="AO8" s="59"/>
      <c r="AP8" s="59"/>
      <c r="AQ8" s="59"/>
      <c r="AR8" s="59"/>
      <c r="AS8" s="59"/>
      <c r="AT8" s="50">
        <f>データ!$S$6</f>
        <v>189.37</v>
      </c>
      <c r="AU8" s="51"/>
      <c r="AV8" s="51"/>
      <c r="AW8" s="51"/>
      <c r="AX8" s="51"/>
      <c r="AY8" s="51"/>
      <c r="AZ8" s="51"/>
      <c r="BA8" s="51"/>
      <c r="BB8" s="52">
        <f>データ!$T$6</f>
        <v>616.07000000000005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59.41</v>
      </c>
      <c r="J10" s="51"/>
      <c r="K10" s="51"/>
      <c r="L10" s="51"/>
      <c r="M10" s="51"/>
      <c r="N10" s="51"/>
      <c r="O10" s="62"/>
      <c r="P10" s="52">
        <f>データ!$P$6</f>
        <v>92.16</v>
      </c>
      <c r="Q10" s="52"/>
      <c r="R10" s="52"/>
      <c r="S10" s="52"/>
      <c r="T10" s="52"/>
      <c r="U10" s="52"/>
      <c r="V10" s="52"/>
      <c r="W10" s="59">
        <f>データ!$Q$6</f>
        <v>2494</v>
      </c>
      <c r="X10" s="59"/>
      <c r="Y10" s="59"/>
      <c r="Z10" s="59"/>
      <c r="AA10" s="59"/>
      <c r="AB10" s="59"/>
      <c r="AC10" s="59"/>
      <c r="AD10" s="2"/>
      <c r="AE10" s="2"/>
      <c r="AF10" s="2"/>
      <c r="AG10" s="2"/>
      <c r="AH10" s="4"/>
      <c r="AI10" s="4"/>
      <c r="AJ10" s="4"/>
      <c r="AK10" s="4"/>
      <c r="AL10" s="59">
        <f>データ!$U$6</f>
        <v>107204</v>
      </c>
      <c r="AM10" s="59"/>
      <c r="AN10" s="59"/>
      <c r="AO10" s="59"/>
      <c r="AP10" s="59"/>
      <c r="AQ10" s="59"/>
      <c r="AR10" s="59"/>
      <c r="AS10" s="59"/>
      <c r="AT10" s="50">
        <f>データ!$V$6</f>
        <v>78.599999999999994</v>
      </c>
      <c r="AU10" s="51"/>
      <c r="AV10" s="51"/>
      <c r="AW10" s="51"/>
      <c r="AX10" s="51"/>
      <c r="AY10" s="51"/>
      <c r="AZ10" s="51"/>
      <c r="BA10" s="51"/>
      <c r="BB10" s="52">
        <f>データ!$W$6</f>
        <v>1363.92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3PyE91o8yzL8C3iA5slULpyUa+5zMiSofXoPO1bGUlgaDIa/qd9suhFgWCwFUR7ZEJXEN17xYNi9pIq157zoLw==" saltValue="rh/k/ZB/l99X56Le9+ZFm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352063</v>
      </c>
      <c r="D6" s="33">
        <f t="shared" si="3"/>
        <v>46</v>
      </c>
      <c r="E6" s="33">
        <f t="shared" si="3"/>
        <v>1</v>
      </c>
      <c r="F6" s="33">
        <f t="shared" si="3"/>
        <v>0</v>
      </c>
      <c r="G6" s="33">
        <f t="shared" si="3"/>
        <v>1</v>
      </c>
      <c r="H6" s="33" t="str">
        <f t="shared" si="3"/>
        <v>山口県　防府市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59.41</v>
      </c>
      <c r="P6" s="34">
        <f t="shared" si="3"/>
        <v>92.16</v>
      </c>
      <c r="Q6" s="34">
        <f t="shared" si="3"/>
        <v>2494</v>
      </c>
      <c r="R6" s="34">
        <f t="shared" si="3"/>
        <v>116665</v>
      </c>
      <c r="S6" s="34">
        <f t="shared" si="3"/>
        <v>189.37</v>
      </c>
      <c r="T6" s="34">
        <f t="shared" si="3"/>
        <v>616.07000000000005</v>
      </c>
      <c r="U6" s="34">
        <f t="shared" si="3"/>
        <v>107204</v>
      </c>
      <c r="V6" s="34">
        <f t="shared" si="3"/>
        <v>78.599999999999994</v>
      </c>
      <c r="W6" s="34">
        <f t="shared" si="3"/>
        <v>1363.92</v>
      </c>
      <c r="X6" s="35">
        <f>IF(X7="",NA(),X7)</f>
        <v>116.11</v>
      </c>
      <c r="Y6" s="35">
        <f t="shared" ref="Y6:AG6" si="4">IF(Y7="",NA(),Y7)</f>
        <v>122.87</v>
      </c>
      <c r="Z6" s="35">
        <f t="shared" si="4"/>
        <v>123.34</v>
      </c>
      <c r="AA6" s="35">
        <f t="shared" si="4"/>
        <v>123.72</v>
      </c>
      <c r="AB6" s="35">
        <f t="shared" si="4"/>
        <v>128.08000000000001</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3632.49</v>
      </c>
      <c r="AU6" s="35">
        <f t="shared" ref="AU6:BC6" si="6">IF(AU7="",NA(),AU7)</f>
        <v>283.14</v>
      </c>
      <c r="AV6" s="35">
        <f t="shared" si="6"/>
        <v>276.55</v>
      </c>
      <c r="AW6" s="35">
        <f t="shared" si="6"/>
        <v>289.16000000000003</v>
      </c>
      <c r="AX6" s="35">
        <f t="shared" si="6"/>
        <v>287.99</v>
      </c>
      <c r="AY6" s="35">
        <f t="shared" si="6"/>
        <v>648.09</v>
      </c>
      <c r="AZ6" s="35">
        <f t="shared" si="6"/>
        <v>344.19</v>
      </c>
      <c r="BA6" s="35">
        <f t="shared" si="6"/>
        <v>352.05</v>
      </c>
      <c r="BB6" s="35">
        <f t="shared" si="6"/>
        <v>349.04</v>
      </c>
      <c r="BC6" s="35">
        <f t="shared" si="6"/>
        <v>337.49</v>
      </c>
      <c r="BD6" s="34" t="str">
        <f>IF(BD7="","",IF(BD7="-","【-】","【"&amp;SUBSTITUTE(TEXT(BD7,"#,##0.00"),"-","△")&amp;"】"))</f>
        <v>【264.34】</v>
      </c>
      <c r="BE6" s="35">
        <f>IF(BE7="",NA(),BE7)</f>
        <v>534.54</v>
      </c>
      <c r="BF6" s="35">
        <f t="shared" ref="BF6:BN6" si="7">IF(BF7="",NA(),BF7)</f>
        <v>526.5</v>
      </c>
      <c r="BG6" s="35">
        <f t="shared" si="7"/>
        <v>506.8</v>
      </c>
      <c r="BH6" s="35">
        <f t="shared" si="7"/>
        <v>490.3</v>
      </c>
      <c r="BI6" s="35">
        <f t="shared" si="7"/>
        <v>466.9</v>
      </c>
      <c r="BJ6" s="35">
        <f t="shared" si="7"/>
        <v>253.86</v>
      </c>
      <c r="BK6" s="35">
        <f t="shared" si="7"/>
        <v>252.09</v>
      </c>
      <c r="BL6" s="35">
        <f t="shared" si="7"/>
        <v>250.76</v>
      </c>
      <c r="BM6" s="35">
        <f t="shared" si="7"/>
        <v>254.54</v>
      </c>
      <c r="BN6" s="35">
        <f t="shared" si="7"/>
        <v>265.92</v>
      </c>
      <c r="BO6" s="34" t="str">
        <f>IF(BO7="","",IF(BO7="-","【-】","【"&amp;SUBSTITUTE(TEXT(BO7,"#,##0.00"),"-","△")&amp;"】"))</f>
        <v>【274.27】</v>
      </c>
      <c r="BP6" s="35">
        <f>IF(BP7="",NA(),BP7)</f>
        <v>109.64</v>
      </c>
      <c r="BQ6" s="35">
        <f t="shared" ref="BQ6:BY6" si="8">IF(BQ7="",NA(),BQ7)</f>
        <v>118.05</v>
      </c>
      <c r="BR6" s="35">
        <f t="shared" si="8"/>
        <v>118.6</v>
      </c>
      <c r="BS6" s="35">
        <f t="shared" si="8"/>
        <v>118.61</v>
      </c>
      <c r="BT6" s="35">
        <f t="shared" si="8"/>
        <v>122.84</v>
      </c>
      <c r="BU6" s="35">
        <f t="shared" si="8"/>
        <v>100.07</v>
      </c>
      <c r="BV6" s="35">
        <f t="shared" si="8"/>
        <v>106.22</v>
      </c>
      <c r="BW6" s="35">
        <f t="shared" si="8"/>
        <v>106.69</v>
      </c>
      <c r="BX6" s="35">
        <f t="shared" si="8"/>
        <v>106.52</v>
      </c>
      <c r="BY6" s="35">
        <f t="shared" si="8"/>
        <v>105.86</v>
      </c>
      <c r="BZ6" s="34" t="str">
        <f>IF(BZ7="","",IF(BZ7="-","【-】","【"&amp;SUBSTITUTE(TEXT(BZ7,"#,##0.00"),"-","△")&amp;"】"))</f>
        <v>【104.36】</v>
      </c>
      <c r="CA6" s="35">
        <f>IF(CA7="",NA(),CA7)</f>
        <v>145.19999999999999</v>
      </c>
      <c r="CB6" s="35">
        <f t="shared" ref="CB6:CJ6" si="9">IF(CB7="",NA(),CB7)</f>
        <v>134.76</v>
      </c>
      <c r="CC6" s="35">
        <f t="shared" si="9"/>
        <v>133.94999999999999</v>
      </c>
      <c r="CD6" s="35">
        <f t="shared" si="9"/>
        <v>133.97</v>
      </c>
      <c r="CE6" s="35">
        <f t="shared" si="9"/>
        <v>129.49</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53.91</v>
      </c>
      <c r="CM6" s="35">
        <f t="shared" ref="CM6:CU6" si="10">IF(CM7="",NA(),CM7)</f>
        <v>53.15</v>
      </c>
      <c r="CN6" s="35">
        <f t="shared" si="10"/>
        <v>52.84</v>
      </c>
      <c r="CO6" s="35">
        <f t="shared" si="10"/>
        <v>52.39</v>
      </c>
      <c r="CP6" s="35">
        <f t="shared" si="10"/>
        <v>52.44</v>
      </c>
      <c r="CQ6" s="35">
        <f t="shared" si="10"/>
        <v>62.45</v>
      </c>
      <c r="CR6" s="35">
        <f t="shared" si="10"/>
        <v>62.12</v>
      </c>
      <c r="CS6" s="35">
        <f t="shared" si="10"/>
        <v>62.26</v>
      </c>
      <c r="CT6" s="35">
        <f t="shared" si="10"/>
        <v>62.1</v>
      </c>
      <c r="CU6" s="35">
        <f t="shared" si="10"/>
        <v>62.38</v>
      </c>
      <c r="CV6" s="34" t="str">
        <f>IF(CV7="","",IF(CV7="-","【-】","【"&amp;SUBSTITUTE(TEXT(CV7,"#,##0.00"),"-","△")&amp;"】"))</f>
        <v>【60.41】</v>
      </c>
      <c r="CW6" s="35">
        <f>IF(CW7="",NA(),CW7)</f>
        <v>91.14</v>
      </c>
      <c r="CX6" s="35">
        <f t="shared" ref="CX6:DF6" si="11">IF(CX7="",NA(),CX7)</f>
        <v>91.05</v>
      </c>
      <c r="CY6" s="35">
        <f t="shared" si="11"/>
        <v>91.12</v>
      </c>
      <c r="CZ6" s="35">
        <f t="shared" si="11"/>
        <v>91.99</v>
      </c>
      <c r="DA6" s="35">
        <f t="shared" si="11"/>
        <v>91.86</v>
      </c>
      <c r="DB6" s="35">
        <f t="shared" si="11"/>
        <v>89.76</v>
      </c>
      <c r="DC6" s="35">
        <f t="shared" si="11"/>
        <v>89.45</v>
      </c>
      <c r="DD6" s="35">
        <f t="shared" si="11"/>
        <v>89.5</v>
      </c>
      <c r="DE6" s="35">
        <f t="shared" si="11"/>
        <v>89.52</v>
      </c>
      <c r="DF6" s="35">
        <f t="shared" si="11"/>
        <v>89.17</v>
      </c>
      <c r="DG6" s="34" t="str">
        <f>IF(DG7="","",IF(DG7="-","【-】","【"&amp;SUBSTITUTE(TEXT(DG7,"#,##0.00"),"-","△")&amp;"】"))</f>
        <v>【89.93】</v>
      </c>
      <c r="DH6" s="35">
        <f>IF(DH7="",NA(),DH7)</f>
        <v>42.61</v>
      </c>
      <c r="DI6" s="35">
        <f t="shared" ref="DI6:DQ6" si="12">IF(DI7="",NA(),DI7)</f>
        <v>44.55</v>
      </c>
      <c r="DJ6" s="35">
        <f t="shared" si="12"/>
        <v>45.37</v>
      </c>
      <c r="DK6" s="35">
        <f t="shared" si="12"/>
        <v>46.12</v>
      </c>
      <c r="DL6" s="35">
        <f t="shared" si="12"/>
        <v>47.25</v>
      </c>
      <c r="DM6" s="35">
        <f t="shared" si="12"/>
        <v>41.12</v>
      </c>
      <c r="DN6" s="35">
        <f t="shared" si="12"/>
        <v>44.91</v>
      </c>
      <c r="DO6" s="35">
        <f t="shared" si="12"/>
        <v>45.89</v>
      </c>
      <c r="DP6" s="35">
        <f t="shared" si="12"/>
        <v>46.58</v>
      </c>
      <c r="DQ6" s="35">
        <f t="shared" si="12"/>
        <v>46.99</v>
      </c>
      <c r="DR6" s="34" t="str">
        <f>IF(DR7="","",IF(DR7="-","【-】","【"&amp;SUBSTITUTE(TEXT(DR7,"#,##0.00"),"-","△")&amp;"】"))</f>
        <v>【48.12】</v>
      </c>
      <c r="DS6" s="35">
        <f>IF(DS7="",NA(),DS7)</f>
        <v>8.6</v>
      </c>
      <c r="DT6" s="35">
        <f t="shared" ref="DT6:EB6" si="13">IF(DT7="",NA(),DT7)</f>
        <v>10.119999999999999</v>
      </c>
      <c r="DU6" s="35">
        <f t="shared" si="13"/>
        <v>11.65</v>
      </c>
      <c r="DV6" s="35">
        <f t="shared" si="13"/>
        <v>12.25</v>
      </c>
      <c r="DW6" s="35">
        <f t="shared" si="13"/>
        <v>13.17</v>
      </c>
      <c r="DX6" s="35">
        <f t="shared" si="13"/>
        <v>10.9</v>
      </c>
      <c r="DY6" s="35">
        <f t="shared" si="13"/>
        <v>12.03</v>
      </c>
      <c r="DZ6" s="35">
        <f t="shared" si="13"/>
        <v>13.14</v>
      </c>
      <c r="EA6" s="35">
        <f t="shared" si="13"/>
        <v>14.45</v>
      </c>
      <c r="EB6" s="35">
        <f t="shared" si="13"/>
        <v>15.83</v>
      </c>
      <c r="EC6" s="34" t="str">
        <f>IF(EC7="","",IF(EC7="-","【-】","【"&amp;SUBSTITUTE(TEXT(EC7,"#,##0.00"),"-","△")&amp;"】"))</f>
        <v>【15.89】</v>
      </c>
      <c r="ED6" s="35">
        <f>IF(ED7="",NA(),ED7)</f>
        <v>1.59</v>
      </c>
      <c r="EE6" s="35">
        <f t="shared" ref="EE6:EM6" si="14">IF(EE7="",NA(),EE7)</f>
        <v>1.5</v>
      </c>
      <c r="EF6" s="35">
        <f t="shared" si="14"/>
        <v>1.39</v>
      </c>
      <c r="EG6" s="35">
        <f t="shared" si="14"/>
        <v>1.57</v>
      </c>
      <c r="EH6" s="35">
        <f t="shared" si="14"/>
        <v>1.35</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352063</v>
      </c>
      <c r="D7" s="37">
        <v>46</v>
      </c>
      <c r="E7" s="37">
        <v>1</v>
      </c>
      <c r="F7" s="37">
        <v>0</v>
      </c>
      <c r="G7" s="37">
        <v>1</v>
      </c>
      <c r="H7" s="37" t="s">
        <v>104</v>
      </c>
      <c r="I7" s="37" t="s">
        <v>105</v>
      </c>
      <c r="J7" s="37" t="s">
        <v>106</v>
      </c>
      <c r="K7" s="37" t="s">
        <v>107</v>
      </c>
      <c r="L7" s="37" t="s">
        <v>108</v>
      </c>
      <c r="M7" s="37" t="s">
        <v>109</v>
      </c>
      <c r="N7" s="38" t="s">
        <v>110</v>
      </c>
      <c r="O7" s="38">
        <v>59.41</v>
      </c>
      <c r="P7" s="38">
        <v>92.16</v>
      </c>
      <c r="Q7" s="38">
        <v>2494</v>
      </c>
      <c r="R7" s="38">
        <v>116665</v>
      </c>
      <c r="S7" s="38">
        <v>189.37</v>
      </c>
      <c r="T7" s="38">
        <v>616.07000000000005</v>
      </c>
      <c r="U7" s="38">
        <v>107204</v>
      </c>
      <c r="V7" s="38">
        <v>78.599999999999994</v>
      </c>
      <c r="W7" s="38">
        <v>1363.92</v>
      </c>
      <c r="X7" s="38">
        <v>116.11</v>
      </c>
      <c r="Y7" s="38">
        <v>122.87</v>
      </c>
      <c r="Z7" s="38">
        <v>123.34</v>
      </c>
      <c r="AA7" s="38">
        <v>123.72</v>
      </c>
      <c r="AB7" s="38">
        <v>128.08000000000001</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3632.49</v>
      </c>
      <c r="AU7" s="38">
        <v>283.14</v>
      </c>
      <c r="AV7" s="38">
        <v>276.55</v>
      </c>
      <c r="AW7" s="38">
        <v>289.16000000000003</v>
      </c>
      <c r="AX7" s="38">
        <v>287.99</v>
      </c>
      <c r="AY7" s="38">
        <v>648.09</v>
      </c>
      <c r="AZ7" s="38">
        <v>344.19</v>
      </c>
      <c r="BA7" s="38">
        <v>352.05</v>
      </c>
      <c r="BB7" s="38">
        <v>349.04</v>
      </c>
      <c r="BC7" s="38">
        <v>337.49</v>
      </c>
      <c r="BD7" s="38">
        <v>264.33999999999997</v>
      </c>
      <c r="BE7" s="38">
        <v>534.54</v>
      </c>
      <c r="BF7" s="38">
        <v>526.5</v>
      </c>
      <c r="BG7" s="38">
        <v>506.8</v>
      </c>
      <c r="BH7" s="38">
        <v>490.3</v>
      </c>
      <c r="BI7" s="38">
        <v>466.9</v>
      </c>
      <c r="BJ7" s="38">
        <v>253.86</v>
      </c>
      <c r="BK7" s="38">
        <v>252.09</v>
      </c>
      <c r="BL7" s="38">
        <v>250.76</v>
      </c>
      <c r="BM7" s="38">
        <v>254.54</v>
      </c>
      <c r="BN7" s="38">
        <v>265.92</v>
      </c>
      <c r="BO7" s="38">
        <v>274.27</v>
      </c>
      <c r="BP7" s="38">
        <v>109.64</v>
      </c>
      <c r="BQ7" s="38">
        <v>118.05</v>
      </c>
      <c r="BR7" s="38">
        <v>118.6</v>
      </c>
      <c r="BS7" s="38">
        <v>118.61</v>
      </c>
      <c r="BT7" s="38">
        <v>122.84</v>
      </c>
      <c r="BU7" s="38">
        <v>100.07</v>
      </c>
      <c r="BV7" s="38">
        <v>106.22</v>
      </c>
      <c r="BW7" s="38">
        <v>106.69</v>
      </c>
      <c r="BX7" s="38">
        <v>106.52</v>
      </c>
      <c r="BY7" s="38">
        <v>105.86</v>
      </c>
      <c r="BZ7" s="38">
        <v>104.36</v>
      </c>
      <c r="CA7" s="38">
        <v>145.19999999999999</v>
      </c>
      <c r="CB7" s="38">
        <v>134.76</v>
      </c>
      <c r="CC7" s="38">
        <v>133.94999999999999</v>
      </c>
      <c r="CD7" s="38">
        <v>133.97</v>
      </c>
      <c r="CE7" s="38">
        <v>129.49</v>
      </c>
      <c r="CF7" s="38">
        <v>164.93</v>
      </c>
      <c r="CG7" s="38">
        <v>155.22999999999999</v>
      </c>
      <c r="CH7" s="38">
        <v>154.91999999999999</v>
      </c>
      <c r="CI7" s="38">
        <v>155.80000000000001</v>
      </c>
      <c r="CJ7" s="38">
        <v>158.58000000000001</v>
      </c>
      <c r="CK7" s="38">
        <v>165.71</v>
      </c>
      <c r="CL7" s="38">
        <v>53.91</v>
      </c>
      <c r="CM7" s="38">
        <v>53.15</v>
      </c>
      <c r="CN7" s="38">
        <v>52.84</v>
      </c>
      <c r="CO7" s="38">
        <v>52.39</v>
      </c>
      <c r="CP7" s="38">
        <v>52.44</v>
      </c>
      <c r="CQ7" s="38">
        <v>62.45</v>
      </c>
      <c r="CR7" s="38">
        <v>62.12</v>
      </c>
      <c r="CS7" s="38">
        <v>62.26</v>
      </c>
      <c r="CT7" s="38">
        <v>62.1</v>
      </c>
      <c r="CU7" s="38">
        <v>62.38</v>
      </c>
      <c r="CV7" s="38">
        <v>60.41</v>
      </c>
      <c r="CW7" s="38">
        <v>91.14</v>
      </c>
      <c r="CX7" s="38">
        <v>91.05</v>
      </c>
      <c r="CY7" s="38">
        <v>91.12</v>
      </c>
      <c r="CZ7" s="38">
        <v>91.99</v>
      </c>
      <c r="DA7" s="38">
        <v>91.86</v>
      </c>
      <c r="DB7" s="38">
        <v>89.76</v>
      </c>
      <c r="DC7" s="38">
        <v>89.45</v>
      </c>
      <c r="DD7" s="38">
        <v>89.5</v>
      </c>
      <c r="DE7" s="38">
        <v>89.52</v>
      </c>
      <c r="DF7" s="38">
        <v>89.17</v>
      </c>
      <c r="DG7" s="38">
        <v>89.93</v>
      </c>
      <c r="DH7" s="38">
        <v>42.61</v>
      </c>
      <c r="DI7" s="38">
        <v>44.55</v>
      </c>
      <c r="DJ7" s="38">
        <v>45.37</v>
      </c>
      <c r="DK7" s="38">
        <v>46.12</v>
      </c>
      <c r="DL7" s="38">
        <v>47.25</v>
      </c>
      <c r="DM7" s="38">
        <v>41.12</v>
      </c>
      <c r="DN7" s="38">
        <v>44.91</v>
      </c>
      <c r="DO7" s="38">
        <v>45.89</v>
      </c>
      <c r="DP7" s="38">
        <v>46.58</v>
      </c>
      <c r="DQ7" s="38">
        <v>46.99</v>
      </c>
      <c r="DR7" s="38">
        <v>48.12</v>
      </c>
      <c r="DS7" s="38">
        <v>8.6</v>
      </c>
      <c r="DT7" s="38">
        <v>10.119999999999999</v>
      </c>
      <c r="DU7" s="38">
        <v>11.65</v>
      </c>
      <c r="DV7" s="38">
        <v>12.25</v>
      </c>
      <c r="DW7" s="38">
        <v>13.17</v>
      </c>
      <c r="DX7" s="38">
        <v>10.9</v>
      </c>
      <c r="DY7" s="38">
        <v>12.03</v>
      </c>
      <c r="DZ7" s="38">
        <v>13.14</v>
      </c>
      <c r="EA7" s="38">
        <v>14.45</v>
      </c>
      <c r="EB7" s="38">
        <v>15.83</v>
      </c>
      <c r="EC7" s="38">
        <v>15.89</v>
      </c>
      <c r="ED7" s="38">
        <v>1.59</v>
      </c>
      <c r="EE7" s="38">
        <v>1.5</v>
      </c>
      <c r="EF7" s="38">
        <v>1.39</v>
      </c>
      <c r="EG7" s="38">
        <v>1.57</v>
      </c>
      <c r="EH7" s="38">
        <v>1.35</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wb5083</cp:lastModifiedBy>
  <cp:lastPrinted>2019-02-01T00:43:32Z</cp:lastPrinted>
  <dcterms:created xsi:type="dcterms:W3CDTF">2018-12-03T08:36:33Z</dcterms:created>
  <dcterms:modified xsi:type="dcterms:W3CDTF">2019-02-01T00:43:34Z</dcterms:modified>
  <cp:category/>
</cp:coreProperties>
</file>