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GGN-FL01\Users\01山口\12総合政策部\1230財政課\課内共有\98調査報告担当\H31\52公営企業に係る「経営比較分析表」（平成30年度決算）の分析等について\99提出\"/>
    </mc:Choice>
  </mc:AlternateContent>
  <workbookProtection workbookAlgorithmName="SHA-512" workbookHashValue="S599W1WBLxcd4uBG1gJ3Sxsuo/RkebrTc18aI4f5CFD/R+VXw3CRi5AE+TYDIGT9YGtId5KH6zTdYf9FztnnWg==" workbookSaltValue="1d6JBAmM4osHtFoWbHleW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IX30" i="4"/>
  <c r="FJ30" i="4"/>
  <c r="BV76" i="4"/>
  <c r="FJ52" i="4"/>
  <c r="BV52" i="4"/>
  <c r="BV30" i="4"/>
  <c r="ML76" i="4"/>
  <c r="ML52" i="4"/>
  <c r="C11" i="5"/>
  <c r="D11" i="5"/>
  <c r="E11" i="5"/>
  <c r="B11" i="5"/>
  <c r="AF76" i="4" l="1"/>
  <c r="DT52" i="4"/>
  <c r="HH30" i="4"/>
  <c r="KV76" i="4"/>
  <c r="AF30" i="4"/>
  <c r="AF52" i="4"/>
  <c r="DT30" i="4"/>
  <c r="HH76" i="4"/>
  <c r="KV52" i="4"/>
  <c r="HH52" i="4"/>
  <c r="AT76" i="4"/>
  <c r="HV30" i="4"/>
  <c r="LJ76" i="4"/>
  <c r="AT52" i="4"/>
  <c r="EH30" i="4"/>
  <c r="HV76" i="4"/>
  <c r="AT30" i="4"/>
  <c r="HV52" i="4"/>
  <c r="EH52" i="4"/>
  <c r="LJ52" i="4"/>
  <c r="GT76" i="4"/>
  <c r="KH52" i="4"/>
  <c r="GT52" i="4"/>
  <c r="R76" i="4"/>
  <c r="DF52" i="4"/>
  <c r="GT30" i="4"/>
  <c r="R52" i="4"/>
  <c r="DF30" i="4"/>
  <c r="KH76" i="4"/>
  <c r="R30" i="4"/>
  <c r="LX76" i="4"/>
  <c r="BH52" i="4"/>
  <c r="IJ76" i="4"/>
  <c r="LX52" i="4"/>
  <c r="BH30" i="4"/>
  <c r="IJ52" i="4"/>
  <c r="EV30" i="4"/>
  <c r="IJ30" i="4"/>
  <c r="BH76" i="4"/>
  <c r="EV52" i="4"/>
</calcChain>
</file>

<file path=xl/sharedStrings.xml><?xml version="1.0" encoding="utf-8"?>
<sst xmlns="http://schemas.openxmlformats.org/spreadsheetml/2006/main" count="301" uniqueCount="136">
  <si>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</si>
  <si>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</si>
  <si>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</si>
  <si>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</si>
  <si>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</si>
  <si>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</si>
  <si>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</si>
  <si>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</si>
  <si>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</si>
  <si>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</si>
  <si>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</si>
  <si>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</si>
  <si>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</si>
  <si>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</si>
  <si>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</si>
  <si>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</si>
  <si>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</si>
  <si>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</si>
  <si>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</si>
  <si>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</si>
  <si>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</si>
  <si>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</si>
  <si>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</si>
  <si>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</si>
  <si>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</si>
  <si>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</si>
  <si>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</si>
  <si>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</si>
  <si>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</si>
  <si>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</si>
  <si>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</si>
  <si>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</si>
  <si>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</si>
  <si>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</si>
  <si>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</si>
  <si>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</si>
  <si>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</si>
  <si>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</si>
  <si>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</si>
  <si>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</si>
  <si>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</si>
  <si>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</si>
  <si>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</si>
  <si>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</si>
  <si>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</si>
  <si>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</si>
  <si>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</si>
  <si>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</si>
  <si>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</si>
  <si>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</si>
  <si>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</si>
  <si>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</si>
  <si>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</si>
  <si>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</si>
  <si>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</si>
  <si>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</si>
  <si>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</si>
  <si>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</si>
  <si>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</si>
  <si>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</si>
  <si>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</si>
  <si>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</si>
  <si>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</si>
  <si>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</si>
  <si>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</si>
  <si>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</si>
  <si>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</si>
  <si>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</si>
  <si>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</si>
  <si>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</si>
  <si>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</si>
  <si>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</si>
  <si>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</si>
  <si>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</si>
  <si>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</si>
  <si>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</si>
  <si>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</si>
  <si>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</si>
  <si>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</si>
  <si>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</si>
  <si>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</si>
  <si>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</si>
  <si>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</si>
  <si>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</si>
  <si>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</si>
  <si>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</si>
  <si>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</si>
  <si>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</si>
  <si>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</si>
  <si>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</si>
  <si>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</si>
  <si>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</si>
  <si>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</si>
  <si>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</si>
  <si>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</si>
  <si>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</si>
  <si>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</si>
  <si>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</si>
  <si>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</si>
  <si>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</si>
  <si>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</si>
  <si>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</si>
  <si>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</si>
  <si>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</si>
  <si>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</si>
  <si>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</si>
  <si>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</si>
  <si>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</si>
  <si>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</si>
  <si>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</si>
  <si>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</si>
  <si>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</si>
  <si>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</si>
  <si>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</si>
  <si>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</si>
  <si>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山口市</t>
  </si>
  <si>
    <t>国民宿舎秋穂荘</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</si>
  <si>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</si>
  <si>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</si>
  <si>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</si>
  <si>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</si>
  <si>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</si>
  <si>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</si>
  <si>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</si>
  <si>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</si>
  <si>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</si>
  <si>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</si>
  <si>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</si>
  <si>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</si>
  <si>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</si>
  <si>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</si>
  <si>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</si>
  <si>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３項目の状況から、経営については概ね安定している。当該施設は、市内でも人口減少が顕著な地域に位置しており、中長期的な地域経済の活性化を図る上で、地域産業の拠点としての役割を担ってきた。
　平成３０年７月のリニューアルオープン以降については、改修工事による老朽部分の改修等で宿泊・保養環境の快適性の強化を図るとともに、休業期間を活用した地元食材の新メニュー開発やホスピタリティ向上を実施したことにより、利用客が増加しているところであり、今後においても、持続的なリピーター確保や新規顧客の開拓を戦略的に進め、収益の確保を図っていく。</t>
    <rPh sb="1" eb="3">
      <t>ジョウキ</t>
    </rPh>
    <rPh sb="4" eb="6">
      <t>コウモク</t>
    </rPh>
    <rPh sb="7" eb="9">
      <t>ジョウキョウ</t>
    </rPh>
    <rPh sb="12" eb="14">
      <t>ケイエイ</t>
    </rPh>
    <rPh sb="19" eb="20">
      <t>オオム</t>
    </rPh>
    <rPh sb="21" eb="23">
      <t>アンテイ</t>
    </rPh>
    <rPh sb="28" eb="30">
      <t>トウガイ</t>
    </rPh>
    <rPh sb="30" eb="32">
      <t>シセツ</t>
    </rPh>
    <rPh sb="34" eb="36">
      <t>シナイ</t>
    </rPh>
    <rPh sb="38" eb="40">
      <t>ジンコウ</t>
    </rPh>
    <rPh sb="40" eb="42">
      <t>ゲンショウ</t>
    </rPh>
    <rPh sb="43" eb="45">
      <t>ケンチョ</t>
    </rPh>
    <rPh sb="46" eb="48">
      <t>チイキ</t>
    </rPh>
    <rPh sb="49" eb="51">
      <t>イチ</t>
    </rPh>
    <rPh sb="56" eb="60">
      <t>チュウチョウキテキ</t>
    </rPh>
    <rPh sb="61" eb="63">
      <t>チイキ</t>
    </rPh>
    <rPh sb="63" eb="65">
      <t>ケイザイ</t>
    </rPh>
    <rPh sb="66" eb="69">
      <t>カッセイカ</t>
    </rPh>
    <rPh sb="70" eb="71">
      <t>ハカ</t>
    </rPh>
    <rPh sb="72" eb="73">
      <t>ウエ</t>
    </rPh>
    <rPh sb="75" eb="77">
      <t>チイキ</t>
    </rPh>
    <rPh sb="77" eb="79">
      <t>サンギョウ</t>
    </rPh>
    <rPh sb="80" eb="82">
      <t>キョテン</t>
    </rPh>
    <rPh sb="86" eb="88">
      <t>ヤクワリ</t>
    </rPh>
    <rPh sb="89" eb="90">
      <t>ニナ</t>
    </rPh>
    <rPh sb="97" eb="99">
      <t>ヘイセイ</t>
    </rPh>
    <rPh sb="101" eb="102">
      <t>ネン</t>
    </rPh>
    <rPh sb="103" eb="104">
      <t>ガツ</t>
    </rPh>
    <rPh sb="115" eb="117">
      <t>イコウ</t>
    </rPh>
    <rPh sb="123" eb="125">
      <t>カイシュウ</t>
    </rPh>
    <rPh sb="125" eb="127">
      <t>コウジ</t>
    </rPh>
    <rPh sb="130" eb="132">
      <t>ロウキュウ</t>
    </rPh>
    <rPh sb="132" eb="134">
      <t>ブブン</t>
    </rPh>
    <rPh sb="135" eb="137">
      <t>カイシュウ</t>
    </rPh>
    <rPh sb="137" eb="138">
      <t>トウ</t>
    </rPh>
    <rPh sb="139" eb="141">
      <t>シュクハク</t>
    </rPh>
    <rPh sb="142" eb="144">
      <t>ホヨウ</t>
    </rPh>
    <rPh sb="144" eb="146">
      <t>カンキョウ</t>
    </rPh>
    <rPh sb="147" eb="150">
      <t>カイテキセイ</t>
    </rPh>
    <rPh sb="151" eb="153">
      <t>キョウカ</t>
    </rPh>
    <rPh sb="154" eb="155">
      <t>ハカ</t>
    </rPh>
    <rPh sb="161" eb="163">
      <t>キュウギョウ</t>
    </rPh>
    <rPh sb="163" eb="165">
      <t>キカン</t>
    </rPh>
    <rPh sb="166" eb="168">
      <t>カツヨウ</t>
    </rPh>
    <rPh sb="170" eb="172">
      <t>ジモト</t>
    </rPh>
    <rPh sb="172" eb="174">
      <t>ショクザイ</t>
    </rPh>
    <rPh sb="175" eb="176">
      <t>シン</t>
    </rPh>
    <rPh sb="180" eb="182">
      <t>カイハツ</t>
    </rPh>
    <rPh sb="190" eb="192">
      <t>コウジョウ</t>
    </rPh>
    <rPh sb="193" eb="195">
      <t>ジッシ</t>
    </rPh>
    <rPh sb="203" eb="206">
      <t>リヨウキャク</t>
    </rPh>
    <rPh sb="207" eb="209">
      <t>ゾウカ</t>
    </rPh>
    <rPh sb="220" eb="222">
      <t>コンゴ</t>
    </rPh>
    <rPh sb="228" eb="230">
      <t>ジゾク</t>
    </rPh>
    <rPh sb="230" eb="231">
      <t>テキ</t>
    </rPh>
    <rPh sb="237" eb="239">
      <t>カクホ</t>
    </rPh>
    <rPh sb="240" eb="242">
      <t>シンキ</t>
    </rPh>
    <rPh sb="242" eb="244">
      <t>コキャク</t>
    </rPh>
    <rPh sb="245" eb="247">
      <t>カイタク</t>
    </rPh>
    <rPh sb="248" eb="251">
      <t>センリャクテキ</t>
    </rPh>
    <rPh sb="252" eb="253">
      <t>スス</t>
    </rPh>
    <rPh sb="255" eb="257">
      <t>シュウエキ</t>
    </rPh>
    <rPh sb="258" eb="260">
      <t>カクホ</t>
    </rPh>
    <rPh sb="261" eb="262">
      <t>ハカ</t>
    </rPh>
    <phoneticPr fontId="5"/>
  </si>
  <si>
    <t>　平成３０年度については、平成３０年１～６月に実施した耐震補強・改修工事のため休業期間があったものの、リニューアルオープン後に利用客が好調に推移したことにより定員稼働率が上昇し、前年度に比べ収益性が向上した。
　当事業においては、指定管理者から特別会計に収益の一部を納入する協定を締結し、当該納入金の一部を基金に積み立て中長期的な施設の維持経費に充てる等、企業会計の収支状況は一定の安定性を有している。</t>
    <rPh sb="1" eb="3">
      <t>ヘイセイ</t>
    </rPh>
    <rPh sb="5" eb="7">
      <t>ネンド</t>
    </rPh>
    <rPh sb="13" eb="15">
      <t>ヘイセイ</t>
    </rPh>
    <rPh sb="17" eb="18">
      <t>ネン</t>
    </rPh>
    <rPh sb="21" eb="22">
      <t>ガツ</t>
    </rPh>
    <rPh sb="23" eb="25">
      <t>ジッシ</t>
    </rPh>
    <rPh sb="27" eb="29">
      <t>タイシン</t>
    </rPh>
    <rPh sb="29" eb="31">
      <t>ホキョウ</t>
    </rPh>
    <rPh sb="32" eb="34">
      <t>カイシュウ</t>
    </rPh>
    <rPh sb="34" eb="36">
      <t>コウジ</t>
    </rPh>
    <rPh sb="39" eb="41">
      <t>キュウギョウ</t>
    </rPh>
    <rPh sb="41" eb="43">
      <t>キカン</t>
    </rPh>
    <rPh sb="61" eb="62">
      <t>ゴ</t>
    </rPh>
    <rPh sb="63" eb="66">
      <t>リヨウキャク</t>
    </rPh>
    <rPh sb="67" eb="69">
      <t>コウチョウ</t>
    </rPh>
    <rPh sb="70" eb="72">
      <t>スイイ</t>
    </rPh>
    <rPh sb="79" eb="81">
      <t>テイイン</t>
    </rPh>
    <rPh sb="81" eb="83">
      <t>カドウ</t>
    </rPh>
    <rPh sb="83" eb="84">
      <t>リツ</t>
    </rPh>
    <rPh sb="85" eb="87">
      <t>ジョウショウ</t>
    </rPh>
    <rPh sb="89" eb="91">
      <t>ゼンネン</t>
    </rPh>
    <rPh sb="91" eb="92">
      <t>ド</t>
    </rPh>
    <rPh sb="93" eb="94">
      <t>クラ</t>
    </rPh>
    <rPh sb="95" eb="97">
      <t>シュウエキ</t>
    </rPh>
    <rPh sb="97" eb="98">
      <t>セイ</t>
    </rPh>
    <rPh sb="99" eb="101">
      <t>コウジョウ</t>
    </rPh>
    <rPh sb="106" eb="107">
      <t>トウ</t>
    </rPh>
    <rPh sb="107" eb="109">
      <t>ジギョウ</t>
    </rPh>
    <rPh sb="115" eb="117">
      <t>シテイ</t>
    </rPh>
    <rPh sb="117" eb="120">
      <t>カンリシャ</t>
    </rPh>
    <rPh sb="122" eb="124">
      <t>トクベツ</t>
    </rPh>
    <rPh sb="124" eb="126">
      <t>カイケイ</t>
    </rPh>
    <rPh sb="127" eb="129">
      <t>シュウエキ</t>
    </rPh>
    <rPh sb="130" eb="132">
      <t>イチブ</t>
    </rPh>
    <rPh sb="133" eb="135">
      <t>ノウニュウ</t>
    </rPh>
    <rPh sb="137" eb="139">
      <t>キョウテイ</t>
    </rPh>
    <rPh sb="140" eb="142">
      <t>テイケツ</t>
    </rPh>
    <rPh sb="144" eb="146">
      <t>トウガイ</t>
    </rPh>
    <rPh sb="146" eb="149">
      <t>ノウニュウキン</t>
    </rPh>
    <rPh sb="150" eb="152">
      <t>イチブ</t>
    </rPh>
    <rPh sb="153" eb="155">
      <t>キキン</t>
    </rPh>
    <rPh sb="156" eb="157">
      <t>ツ</t>
    </rPh>
    <rPh sb="158" eb="159">
      <t>タ</t>
    </rPh>
    <rPh sb="160" eb="164">
      <t>チュウチョウキテキ</t>
    </rPh>
    <rPh sb="165" eb="167">
      <t>シセツ</t>
    </rPh>
    <rPh sb="168" eb="170">
      <t>イジ</t>
    </rPh>
    <rPh sb="170" eb="172">
      <t>ケイヒ</t>
    </rPh>
    <rPh sb="173" eb="174">
      <t>ア</t>
    </rPh>
    <rPh sb="176" eb="177">
      <t>トウ</t>
    </rPh>
    <rPh sb="178" eb="180">
      <t>キギョウ</t>
    </rPh>
    <rPh sb="180" eb="182">
      <t>カイケイ</t>
    </rPh>
    <rPh sb="183" eb="185">
      <t>シュウシ</t>
    </rPh>
    <rPh sb="185" eb="187">
      <t>ジョウキョウ</t>
    </rPh>
    <rPh sb="188" eb="190">
      <t>イッテイ</t>
    </rPh>
    <rPh sb="191" eb="194">
      <t>アンテイセイ</t>
    </rPh>
    <rPh sb="195" eb="196">
      <t>ユウ</t>
    </rPh>
    <phoneticPr fontId="5"/>
  </si>
  <si>
    <t>　直近の５年間において、利用者は概ね安定推移している。平成３０年度については、リニューアルオープン後に利用客が好調に推移したことに加え、当該施設の近隣で開催された山口ゆめ花博の開催の影響もあり、３か月間の休業を加味すると利用客は増加した。客単価については新メニューの開発等により増加した。</t>
    <rPh sb="1" eb="3">
      <t>チョッキン</t>
    </rPh>
    <rPh sb="5" eb="7">
      <t>ネンカン</t>
    </rPh>
    <rPh sb="12" eb="15">
      <t>リヨウシャ</t>
    </rPh>
    <rPh sb="16" eb="17">
      <t>オオム</t>
    </rPh>
    <rPh sb="20" eb="22">
      <t>スイイ</t>
    </rPh>
    <rPh sb="27" eb="29">
      <t>ヘイセイ</t>
    </rPh>
    <rPh sb="31" eb="33">
      <t>ネンド</t>
    </rPh>
    <rPh sb="65" eb="66">
      <t>クワ</t>
    </rPh>
    <rPh sb="68" eb="70">
      <t>トウガイ</t>
    </rPh>
    <rPh sb="70" eb="72">
      <t>シセツ</t>
    </rPh>
    <rPh sb="73" eb="75">
      <t>キンリン</t>
    </rPh>
    <rPh sb="76" eb="78">
      <t>カイサイ</t>
    </rPh>
    <rPh sb="81" eb="83">
      <t>ヤマグチ</t>
    </rPh>
    <rPh sb="85" eb="87">
      <t>ハナハク</t>
    </rPh>
    <rPh sb="88" eb="90">
      <t>カイサイ</t>
    </rPh>
    <rPh sb="91" eb="93">
      <t>エイキョウ</t>
    </rPh>
    <rPh sb="112" eb="113">
      <t>キャク</t>
    </rPh>
    <rPh sb="127" eb="128">
      <t>シン</t>
    </rPh>
    <rPh sb="139" eb="141">
      <t>ゾウカ</t>
    </rPh>
    <phoneticPr fontId="5"/>
  </si>
  <si>
    <t>　企業債については、平成１３年に借入を行って以降、新たな借入は行っておらず、当該借入金は平成３０年度に償還が完了した。
　平成２９～３０年度において耐震補強・改修工事を実施したところであり、今後、基金の残高に留意しつつ、中長期的な修繕・機器更新等を計画的に実施していくものとする。</t>
    <rPh sb="1" eb="3">
      <t>キギョウ</t>
    </rPh>
    <rPh sb="3" eb="4">
      <t>サイ</t>
    </rPh>
    <rPh sb="10" eb="12">
      <t>ヘイセイ</t>
    </rPh>
    <rPh sb="14" eb="15">
      <t>ネン</t>
    </rPh>
    <rPh sb="16" eb="18">
      <t>カリイ</t>
    </rPh>
    <rPh sb="19" eb="20">
      <t>オコナ</t>
    </rPh>
    <rPh sb="22" eb="24">
      <t>イコウ</t>
    </rPh>
    <rPh sb="25" eb="26">
      <t>アラ</t>
    </rPh>
    <rPh sb="28" eb="30">
      <t>カリイレ</t>
    </rPh>
    <rPh sb="31" eb="32">
      <t>オコナ</t>
    </rPh>
    <rPh sb="38" eb="40">
      <t>トウガイ</t>
    </rPh>
    <rPh sb="40" eb="42">
      <t>カリイレ</t>
    </rPh>
    <rPh sb="42" eb="43">
      <t>キン</t>
    </rPh>
    <rPh sb="44" eb="46">
      <t>ヘイセイ</t>
    </rPh>
    <rPh sb="48" eb="50">
      <t>ネンド</t>
    </rPh>
    <rPh sb="51" eb="53">
      <t>ショウカン</t>
    </rPh>
    <rPh sb="54" eb="56">
      <t>カンリョウ</t>
    </rPh>
    <rPh sb="61" eb="63">
      <t>ヘイセイ</t>
    </rPh>
    <rPh sb="68" eb="70">
      <t>ネンド</t>
    </rPh>
    <rPh sb="74" eb="76">
      <t>タイシン</t>
    </rPh>
    <rPh sb="76" eb="78">
      <t>ホキョウ</t>
    </rPh>
    <rPh sb="79" eb="81">
      <t>カイシュウ</t>
    </rPh>
    <rPh sb="81" eb="83">
      <t>コウジ</t>
    </rPh>
    <rPh sb="84" eb="86">
      <t>ジッシ</t>
    </rPh>
    <rPh sb="95" eb="97">
      <t>コンゴ</t>
    </rPh>
    <rPh sb="98" eb="100">
      <t>キキン</t>
    </rPh>
    <rPh sb="101" eb="103">
      <t>ザンダカ</t>
    </rPh>
    <rPh sb="104" eb="106">
      <t>リュウイ</t>
    </rPh>
    <rPh sb="110" eb="114">
      <t>チュウチョウキテキ</t>
    </rPh>
    <rPh sb="115" eb="117">
      <t>シュウゼン</t>
    </rPh>
    <rPh sb="118" eb="120">
      <t>キキ</t>
    </rPh>
    <rPh sb="120" eb="122">
      <t>コウシン</t>
    </rPh>
    <rPh sb="122" eb="123">
      <t>トウ</t>
    </rPh>
    <rPh sb="124" eb="127">
      <t>ケイカクテキ</t>
    </rPh>
    <rPh sb="128" eb="13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</si>
</sst>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4E-4AE8-9A0B-FD02E5DE570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064E-4AE8-9A0B-FD02E5DE570D}"/>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CEEC-415E-876C-A5DAD973643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EEC-415E-876C-A5DAD9736439}"/>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0.22209999999999999</c:v>
                </c:pt>
                <c:pt idx="1">
                  <c:v>0.2364</c:v>
                </c:pt>
                <c:pt idx="2">
                  <c:v>0.33739999999999998</c:v>
                </c:pt>
                <c:pt idx="3">
                  <c:v>0.27300000000000002</c:v>
                </c:pt>
                <c:pt idx="4">
                  <c:v>0.22359999999999999</c:v>
                </c:pt>
              </c:numCache>
            </c:numRef>
          </c:val>
          <c:smooth val="0"/>
          <c:extLst>
            <c:ext xmlns:c16="http://schemas.microsoft.com/office/drawing/2014/chart" uri="{C3380CC4-5D6E-409C-BE32-E72D297353CC}">
              <c16:uniqueId val="{00000000-0EAB-4277-B55E-C0534C90AFC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1.6000000000000001E-3</c:v>
                </c:pt>
                <c:pt idx="1">
                  <c:v>1.6000000000000001E-3</c:v>
                </c:pt>
                <c:pt idx="2">
                  <c:v>1.6999999999999999E-3</c:v>
                </c:pt>
                <c:pt idx="3">
                  <c:v>1.2999999999999999E-3</c:v>
                </c:pt>
                <c:pt idx="4">
                  <c:v>1.6000000000000001E-3</c:v>
                </c:pt>
              </c:numCache>
            </c:numRef>
          </c:val>
          <c:smooth val="0"/>
          <c:extLst>
            <c:ext xmlns:c16="http://schemas.microsoft.com/office/drawing/2014/chart" uri="{C3380CC4-5D6E-409C-BE32-E72D297353CC}">
              <c16:uniqueId val="{00000001-0EAB-4277-B55E-C0534C90AFC6}"/>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09-4890-BF35-E446CE61D37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C709-4890-BF35-E446CE61D37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100.6</c:v>
                </c:pt>
                <c:pt idx="1">
                  <c:v>100.7</c:v>
                </c:pt>
                <c:pt idx="2">
                  <c:v>98.1</c:v>
                </c:pt>
                <c:pt idx="3">
                  <c:v>98</c:v>
                </c:pt>
                <c:pt idx="4">
                  <c:v>101.6</c:v>
                </c:pt>
              </c:numCache>
            </c:numRef>
          </c:val>
          <c:extLst>
            <c:ext xmlns:c16="http://schemas.microsoft.com/office/drawing/2014/chart" uri="{C3380CC4-5D6E-409C-BE32-E72D297353CC}">
              <c16:uniqueId val="{00000000-9B92-4C71-971C-A5857FABA8F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9B92-4C71-971C-A5857FABA8F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3509</c:v>
                </c:pt>
                <c:pt idx="1">
                  <c:v>4220</c:v>
                </c:pt>
                <c:pt idx="2">
                  <c:v>-1611</c:v>
                </c:pt>
                <c:pt idx="3">
                  <c:v>9853</c:v>
                </c:pt>
                <c:pt idx="4">
                  <c:v>21165</c:v>
                </c:pt>
              </c:numCache>
            </c:numRef>
          </c:val>
          <c:extLst>
            <c:ext xmlns:c16="http://schemas.microsoft.com/office/drawing/2014/chart" uri="{C3380CC4-5D6E-409C-BE32-E72D297353CC}">
              <c16:uniqueId val="{00000000-0A73-44B5-8E5F-D5D28D8E30F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0A73-44B5-8E5F-D5D28D8E30FC}"/>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0.4</c:v>
                </c:pt>
                <c:pt idx="1">
                  <c:v>0.3</c:v>
                </c:pt>
                <c:pt idx="2">
                  <c:v>-2</c:v>
                </c:pt>
                <c:pt idx="3">
                  <c:v>-24.8</c:v>
                </c:pt>
                <c:pt idx="4">
                  <c:v>-19.399999999999999</c:v>
                </c:pt>
              </c:numCache>
            </c:numRef>
          </c:val>
          <c:extLst>
            <c:ext xmlns:c16="http://schemas.microsoft.com/office/drawing/2014/chart" uri="{C3380CC4-5D6E-409C-BE32-E72D297353CC}">
              <c16:uniqueId val="{00000000-DD45-4A46-BCE0-61F0C5DBFD4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DD45-4A46-BCE0-61F0C5DBFD4C}"/>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36.1</c:v>
                </c:pt>
                <c:pt idx="1">
                  <c:v>35.9</c:v>
                </c:pt>
                <c:pt idx="2">
                  <c:v>37.6</c:v>
                </c:pt>
                <c:pt idx="3">
                  <c:v>47.8</c:v>
                </c:pt>
                <c:pt idx="4">
                  <c:v>45</c:v>
                </c:pt>
              </c:numCache>
            </c:numRef>
          </c:val>
          <c:extLst>
            <c:ext xmlns:c16="http://schemas.microsoft.com/office/drawing/2014/chart" uri="{C3380CC4-5D6E-409C-BE32-E72D297353CC}">
              <c16:uniqueId val="{00000000-2AAD-4BB6-85BB-F2AADB4F20C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2AAD-4BB6-85BB-F2AADB4F20C1}"/>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30.1</c:v>
                </c:pt>
                <c:pt idx="1">
                  <c:v>32.1</c:v>
                </c:pt>
                <c:pt idx="2">
                  <c:v>32</c:v>
                </c:pt>
                <c:pt idx="3">
                  <c:v>29.9</c:v>
                </c:pt>
                <c:pt idx="4">
                  <c:v>37.4</c:v>
                </c:pt>
              </c:numCache>
            </c:numRef>
          </c:val>
          <c:extLst>
            <c:ext xmlns:c16="http://schemas.microsoft.com/office/drawing/2014/chart" uri="{C3380CC4-5D6E-409C-BE32-E72D297353CC}">
              <c16:uniqueId val="{00000000-051C-4591-9F71-DE538595992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051C-4591-9F71-DE5385959927}"/>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28.3</c:v>
                </c:pt>
                <c:pt idx="1">
                  <c:v>20.9</c:v>
                </c:pt>
                <c:pt idx="2">
                  <c:v>14.4</c:v>
                </c:pt>
                <c:pt idx="3">
                  <c:v>9.6</c:v>
                </c:pt>
                <c:pt idx="4">
                  <c:v>0</c:v>
                </c:pt>
              </c:numCache>
            </c:numRef>
          </c:val>
          <c:extLst>
            <c:ext xmlns:c16="http://schemas.microsoft.com/office/drawing/2014/chart" uri="{C3380CC4-5D6E-409C-BE32-E72D297353CC}">
              <c16:uniqueId val="{00000000-7982-494C-BCBD-73BF196ECE4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7982-494C-BCBD-73BF196ECE40}"/>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021-410B-9638-8794EC311098}"/>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021-410B-9638-8794EC311098}"/>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25" zoomScaleNormal="100" zoomScaleSheetLayoutView="70" workbookViewId="0">
      <selection activeCell="NI48" sqref="NI48:NW48"/>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山口県山口市　国民宿舎秋穂荘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12448</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23.3</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2860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67</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70.5</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133</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100.6</v>
      </c>
      <c r="S31" s="84"/>
      <c r="T31" s="84"/>
      <c r="U31" s="84"/>
      <c r="V31" s="84"/>
      <c r="W31" s="84"/>
      <c r="X31" s="84"/>
      <c r="Y31" s="84"/>
      <c r="Z31" s="84"/>
      <c r="AA31" s="84"/>
      <c r="AB31" s="84"/>
      <c r="AC31" s="84"/>
      <c r="AD31" s="84"/>
      <c r="AE31" s="84"/>
      <c r="AF31" s="84">
        <f>データ!Z7</f>
        <v>100.7</v>
      </c>
      <c r="AG31" s="84"/>
      <c r="AH31" s="84"/>
      <c r="AI31" s="84"/>
      <c r="AJ31" s="84"/>
      <c r="AK31" s="84"/>
      <c r="AL31" s="84"/>
      <c r="AM31" s="84"/>
      <c r="AN31" s="84"/>
      <c r="AO31" s="84"/>
      <c r="AP31" s="84"/>
      <c r="AQ31" s="84"/>
      <c r="AR31" s="84"/>
      <c r="AS31" s="84"/>
      <c r="AT31" s="84">
        <f>データ!AA7</f>
        <v>98.1</v>
      </c>
      <c r="AU31" s="84"/>
      <c r="AV31" s="84"/>
      <c r="AW31" s="84"/>
      <c r="AX31" s="84"/>
      <c r="AY31" s="84"/>
      <c r="AZ31" s="84"/>
      <c r="BA31" s="84"/>
      <c r="BB31" s="84"/>
      <c r="BC31" s="84"/>
      <c r="BD31" s="84"/>
      <c r="BE31" s="84"/>
      <c r="BF31" s="84"/>
      <c r="BG31" s="84"/>
      <c r="BH31" s="84">
        <f>データ!AB7</f>
        <v>98</v>
      </c>
      <c r="BI31" s="84"/>
      <c r="BJ31" s="84"/>
      <c r="BK31" s="84"/>
      <c r="BL31" s="84"/>
      <c r="BM31" s="84"/>
      <c r="BN31" s="84"/>
      <c r="BO31" s="84"/>
      <c r="BP31" s="84"/>
      <c r="BQ31" s="84"/>
      <c r="BR31" s="84"/>
      <c r="BS31" s="84"/>
      <c r="BT31" s="84"/>
      <c r="BU31" s="84"/>
      <c r="BV31" s="84">
        <f>データ!AC7</f>
        <v>101.6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135</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134</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30.1</v>
      </c>
      <c r="S53" s="84"/>
      <c r="T53" s="84"/>
      <c r="U53" s="84"/>
      <c r="V53" s="84"/>
      <c r="W53" s="84"/>
      <c r="X53" s="84"/>
      <c r="Y53" s="84"/>
      <c r="Z53" s="84"/>
      <c r="AA53" s="84"/>
      <c r="AB53" s="84"/>
      <c r="AC53" s="84"/>
      <c r="AD53" s="84"/>
      <c r="AE53" s="84"/>
      <c r="AF53" s="84">
        <f>データ!BG7</f>
        <v>32.1</v>
      </c>
      <c r="AG53" s="84"/>
      <c r="AH53" s="84"/>
      <c r="AI53" s="84"/>
      <c r="AJ53" s="84"/>
      <c r="AK53" s="84"/>
      <c r="AL53" s="84"/>
      <c r="AM53" s="84"/>
      <c r="AN53" s="84"/>
      <c r="AO53" s="84"/>
      <c r="AP53" s="84"/>
      <c r="AQ53" s="84"/>
      <c r="AR53" s="84"/>
      <c r="AS53" s="84"/>
      <c r="AT53" s="84">
        <f>データ!BH7</f>
        <v>32</v>
      </c>
      <c r="AU53" s="84"/>
      <c r="AV53" s="84"/>
      <c r="AW53" s="84"/>
      <c r="AX53" s="84"/>
      <c r="AY53" s="84"/>
      <c r="AZ53" s="84"/>
      <c r="BA53" s="84"/>
      <c r="BB53" s="84"/>
      <c r="BC53" s="84"/>
      <c r="BD53" s="84"/>
      <c r="BE53" s="84"/>
      <c r="BF53" s="84"/>
      <c r="BG53" s="84"/>
      <c r="BH53" s="84">
        <f>データ!BI7</f>
        <v>29.9</v>
      </c>
      <c r="BI53" s="84"/>
      <c r="BJ53" s="84"/>
      <c r="BK53" s="84"/>
      <c r="BL53" s="84"/>
      <c r="BM53" s="84"/>
      <c r="BN53" s="84"/>
      <c r="BO53" s="84"/>
      <c r="BP53" s="84"/>
      <c r="BQ53" s="84"/>
      <c r="BR53" s="84"/>
      <c r="BS53" s="84"/>
      <c r="BT53" s="84"/>
      <c r="BU53" s="84"/>
      <c r="BV53" s="84">
        <f>データ!BJ7</f>
        <v>37.4</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36.1</v>
      </c>
      <c r="DG53" s="84"/>
      <c r="DH53" s="84"/>
      <c r="DI53" s="84"/>
      <c r="DJ53" s="84"/>
      <c r="DK53" s="84"/>
      <c r="DL53" s="84"/>
      <c r="DM53" s="84"/>
      <c r="DN53" s="84"/>
      <c r="DO53" s="84"/>
      <c r="DP53" s="84"/>
      <c r="DQ53" s="84"/>
      <c r="DR53" s="84"/>
      <c r="DS53" s="84"/>
      <c r="DT53" s="84">
        <f>データ!BR7</f>
        <v>35.9</v>
      </c>
      <c r="DU53" s="84"/>
      <c r="DV53" s="84"/>
      <c r="DW53" s="84"/>
      <c r="DX53" s="84"/>
      <c r="DY53" s="84"/>
      <c r="DZ53" s="84"/>
      <c r="EA53" s="84"/>
      <c r="EB53" s="84"/>
      <c r="EC53" s="84"/>
      <c r="ED53" s="84"/>
      <c r="EE53" s="84"/>
      <c r="EF53" s="84"/>
      <c r="EG53" s="84"/>
      <c r="EH53" s="84">
        <f>データ!BS7</f>
        <v>37.6</v>
      </c>
      <c r="EI53" s="84"/>
      <c r="EJ53" s="84"/>
      <c r="EK53" s="84"/>
      <c r="EL53" s="84"/>
      <c r="EM53" s="84"/>
      <c r="EN53" s="84"/>
      <c r="EO53" s="84"/>
      <c r="EP53" s="84"/>
      <c r="EQ53" s="84"/>
      <c r="ER53" s="84"/>
      <c r="ES53" s="84"/>
      <c r="ET53" s="84"/>
      <c r="EU53" s="84"/>
      <c r="EV53" s="84">
        <f>データ!BT7</f>
        <v>47.8</v>
      </c>
      <c r="EW53" s="84"/>
      <c r="EX53" s="84"/>
      <c r="EY53" s="84"/>
      <c r="EZ53" s="84"/>
      <c r="FA53" s="84"/>
      <c r="FB53" s="84"/>
      <c r="FC53" s="84"/>
      <c r="FD53" s="84"/>
      <c r="FE53" s="84"/>
      <c r="FF53" s="84"/>
      <c r="FG53" s="84"/>
      <c r="FH53" s="84"/>
      <c r="FI53" s="84"/>
      <c r="FJ53" s="84">
        <f>データ!BU7</f>
        <v>45</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0.4</v>
      </c>
      <c r="GU53" s="84"/>
      <c r="GV53" s="84"/>
      <c r="GW53" s="84"/>
      <c r="GX53" s="84"/>
      <c r="GY53" s="84"/>
      <c r="GZ53" s="84"/>
      <c r="HA53" s="84"/>
      <c r="HB53" s="84"/>
      <c r="HC53" s="84"/>
      <c r="HD53" s="84"/>
      <c r="HE53" s="84"/>
      <c r="HF53" s="84"/>
      <c r="HG53" s="84"/>
      <c r="HH53" s="84">
        <f>データ!CC7</f>
        <v>0.3</v>
      </c>
      <c r="HI53" s="84"/>
      <c r="HJ53" s="84"/>
      <c r="HK53" s="84"/>
      <c r="HL53" s="84"/>
      <c r="HM53" s="84"/>
      <c r="HN53" s="84"/>
      <c r="HO53" s="84"/>
      <c r="HP53" s="84"/>
      <c r="HQ53" s="84"/>
      <c r="HR53" s="84"/>
      <c r="HS53" s="84"/>
      <c r="HT53" s="84"/>
      <c r="HU53" s="84"/>
      <c r="HV53" s="84">
        <f>データ!CD7</f>
        <v>-2</v>
      </c>
      <c r="HW53" s="84"/>
      <c r="HX53" s="84"/>
      <c r="HY53" s="84"/>
      <c r="HZ53" s="84"/>
      <c r="IA53" s="84"/>
      <c r="IB53" s="84"/>
      <c r="IC53" s="84"/>
      <c r="ID53" s="84"/>
      <c r="IE53" s="84"/>
      <c r="IF53" s="84"/>
      <c r="IG53" s="84"/>
      <c r="IH53" s="84"/>
      <c r="II53" s="84"/>
      <c r="IJ53" s="84">
        <f>データ!CE7</f>
        <v>-24.8</v>
      </c>
      <c r="IK53" s="84"/>
      <c r="IL53" s="84"/>
      <c r="IM53" s="84"/>
      <c r="IN53" s="84"/>
      <c r="IO53" s="84"/>
      <c r="IP53" s="84"/>
      <c r="IQ53" s="84"/>
      <c r="IR53" s="84"/>
      <c r="IS53" s="84"/>
      <c r="IT53" s="84"/>
      <c r="IU53" s="84"/>
      <c r="IV53" s="84"/>
      <c r="IW53" s="84"/>
      <c r="IX53" s="84">
        <f>データ!CF7</f>
        <v>-19.399999999999999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3509</v>
      </c>
      <c r="KI53" s="101"/>
      <c r="KJ53" s="101"/>
      <c r="KK53" s="101"/>
      <c r="KL53" s="101"/>
      <c r="KM53" s="101"/>
      <c r="KN53" s="101"/>
      <c r="KO53" s="101"/>
      <c r="KP53" s="101"/>
      <c r="KQ53" s="101"/>
      <c r="KR53" s="101"/>
      <c r="KS53" s="101"/>
      <c r="KT53" s="101"/>
      <c r="KU53" s="101"/>
      <c r="KV53" s="101">
        <f>データ!CN7</f>
        <v>4220</v>
      </c>
      <c r="KW53" s="101"/>
      <c r="KX53" s="101"/>
      <c r="KY53" s="101"/>
      <c r="KZ53" s="101"/>
      <c r="LA53" s="101"/>
      <c r="LB53" s="101"/>
      <c r="LC53" s="101"/>
      <c r="LD53" s="101"/>
      <c r="LE53" s="101"/>
      <c r="LF53" s="101"/>
      <c r="LG53" s="101"/>
      <c r="LH53" s="101"/>
      <c r="LI53" s="101"/>
      <c r="LJ53" s="101">
        <f>データ!CO7</f>
        <v>-1611</v>
      </c>
      <c r="LK53" s="101"/>
      <c r="LL53" s="101"/>
      <c r="LM53" s="101"/>
      <c r="LN53" s="101"/>
      <c r="LO53" s="101"/>
      <c r="LP53" s="101"/>
      <c r="LQ53" s="101"/>
      <c r="LR53" s="101"/>
      <c r="LS53" s="101"/>
      <c r="LT53" s="101"/>
      <c r="LU53" s="101"/>
      <c r="LV53" s="101"/>
      <c r="LW53" s="101"/>
      <c r="LX53" s="101">
        <f>データ!CP7</f>
        <v>9853</v>
      </c>
      <c r="LY53" s="101"/>
      <c r="LZ53" s="101"/>
      <c r="MA53" s="101"/>
      <c r="MB53" s="101"/>
      <c r="MC53" s="101"/>
      <c r="MD53" s="101"/>
      <c r="ME53" s="101"/>
      <c r="MF53" s="101"/>
      <c r="MG53" s="101"/>
      <c r="MH53" s="101"/>
      <c r="MI53" s="101"/>
      <c r="MJ53" s="101"/>
      <c r="MK53" s="101"/>
      <c r="ML53" s="101">
        <f>データ!CQ7</f>
        <v>21165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-6167</v>
      </c>
      <c r="KI54" s="103"/>
      <c r="KJ54" s="103"/>
      <c r="KK54" s="103"/>
      <c r="KL54" s="103"/>
      <c r="KM54" s="103"/>
      <c r="KN54" s="103"/>
      <c r="KO54" s="103"/>
      <c r="KP54" s="103"/>
      <c r="KQ54" s="103"/>
      <c r="KR54" s="103"/>
      <c r="KS54" s="103"/>
      <c r="KT54" s="103"/>
      <c r="KU54" s="104"/>
      <c r="KV54" s="102">
        <f>データ!CS7</f>
        <v>-9455</v>
      </c>
      <c r="KW54" s="103"/>
      <c r="KX54" s="103"/>
      <c r="KY54" s="103"/>
      <c r="KZ54" s="103"/>
      <c r="LA54" s="103"/>
      <c r="LB54" s="103"/>
      <c r="LC54" s="103"/>
      <c r="LD54" s="103"/>
      <c r="LE54" s="103"/>
      <c r="LF54" s="103"/>
      <c r="LG54" s="103"/>
      <c r="LH54" s="103"/>
      <c r="LI54" s="104"/>
      <c r="LJ54" s="102">
        <f>データ!CT7</f>
        <v>-9799</v>
      </c>
      <c r="LK54" s="103"/>
      <c r="LL54" s="103"/>
      <c r="LM54" s="103"/>
      <c r="LN54" s="103"/>
      <c r="LO54" s="103"/>
      <c r="LP54" s="103"/>
      <c r="LQ54" s="103"/>
      <c r="LR54" s="103"/>
      <c r="LS54" s="103"/>
      <c r="LT54" s="103"/>
      <c r="LU54" s="103"/>
      <c r="LV54" s="103"/>
      <c r="LW54" s="104"/>
      <c r="LX54" s="102">
        <f>データ!CU7</f>
        <v>-10359</v>
      </c>
      <c r="LY54" s="103"/>
      <c r="LZ54" s="103"/>
      <c r="MA54" s="103"/>
      <c r="MB54" s="103"/>
      <c r="MC54" s="103"/>
      <c r="MD54" s="103"/>
      <c r="ME54" s="103"/>
      <c r="MF54" s="103"/>
      <c r="MG54" s="103"/>
      <c r="MH54" s="103"/>
      <c r="MI54" s="103"/>
      <c r="MJ54" s="103"/>
      <c r="MK54" s="104"/>
      <c r="ML54" s="102">
        <f>データ!CV7</f>
        <v>-10539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132</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201381</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28.3</v>
      </c>
      <c r="KI77" s="84"/>
      <c r="KJ77" s="84"/>
      <c r="KK77" s="84"/>
      <c r="KL77" s="84"/>
      <c r="KM77" s="84"/>
      <c r="KN77" s="84"/>
      <c r="KO77" s="84"/>
      <c r="KP77" s="84"/>
      <c r="KQ77" s="84"/>
      <c r="KR77" s="84"/>
      <c r="KS77" s="84"/>
      <c r="KT77" s="84"/>
      <c r="KU77" s="84"/>
      <c r="KV77" s="84">
        <f>データ!DW7</f>
        <v>20.9</v>
      </c>
      <c r="KW77" s="84"/>
      <c r="KX77" s="84"/>
      <c r="KY77" s="84"/>
      <c r="KZ77" s="84"/>
      <c r="LA77" s="84"/>
      <c r="LB77" s="84"/>
      <c r="LC77" s="84"/>
      <c r="LD77" s="84"/>
      <c r="LE77" s="84"/>
      <c r="LF77" s="84"/>
      <c r="LG77" s="84"/>
      <c r="LH77" s="84"/>
      <c r="LI77" s="84"/>
      <c r="LJ77" s="84">
        <f>データ!DX7</f>
        <v>14.4</v>
      </c>
      <c r="LK77" s="84"/>
      <c r="LL77" s="84"/>
      <c r="LM77" s="84"/>
      <c r="LN77" s="84"/>
      <c r="LO77" s="84"/>
      <c r="LP77" s="84"/>
      <c r="LQ77" s="84"/>
      <c r="LR77" s="84"/>
      <c r="LS77" s="84"/>
      <c r="LT77" s="84"/>
      <c r="LU77" s="84"/>
      <c r="LV77" s="84"/>
      <c r="LW77" s="84"/>
      <c r="LX77" s="84">
        <f>データ!DY7</f>
        <v>9.6</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9ttx5AoFHshZmy0nU1uxehx1oRqFzcjPd8/42iQCloaiC7B7lMCpLsFcmHpshnGSvIHGpp4ccM1UR3EAZJC5vQ==" saltValue="ZGvXgcLmNsqxLI6FGjXZ+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2018</v>
      </c>
      <c r="C6" s="57">
        <f t="shared" ref="C6:X6" si="2">C8</f>
        <v>352039</v>
      </c>
      <c r="D6" s="57">
        <f t="shared" si="2"/>
        <v>47</v>
      </c>
      <c r="E6" s="57">
        <f t="shared" si="2"/>
        <v>11</v>
      </c>
      <c r="F6" s="57">
        <f t="shared" si="2"/>
        <v>1</v>
      </c>
      <c r="G6" s="57">
        <f t="shared" si="2"/>
        <v>1</v>
      </c>
      <c r="H6" s="57" t="str">
        <f>SUBSTITUTE(H8,"　","")</f>
        <v>山口県山口市</v>
      </c>
      <c r="I6" s="57" t="str">
        <f t="shared" si="2"/>
        <v>国民宿舎秋穂荘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2860</v>
      </c>
      <c r="R6" s="60">
        <f t="shared" si="2"/>
        <v>67</v>
      </c>
      <c r="S6" s="61">
        <f t="shared" si="2"/>
        <v>12448</v>
      </c>
      <c r="T6" s="62" t="str">
        <f t="shared" si="2"/>
        <v>利用料金制</v>
      </c>
      <c r="U6" s="58">
        <f t="shared" si="2"/>
        <v>23.3</v>
      </c>
      <c r="V6" s="62" t="str">
        <f t="shared" si="2"/>
        <v>無</v>
      </c>
      <c r="W6" s="63">
        <f t="shared" si="2"/>
        <v>70.5</v>
      </c>
      <c r="X6" s="62" t="str">
        <f t="shared" si="2"/>
        <v>有</v>
      </c>
      <c r="Y6" s="64">
        <f>IF(Y8="-",NA(),Y8)</f>
        <v>100.6</v>
      </c>
      <c r="Z6" s="64">
        <f t="shared" ref="Z6:AH6" si="3">IF(Z8="-",NA(),Z8)</f>
        <v>100.7</v>
      </c>
      <c r="AA6" s="64">
        <f t="shared" si="3"/>
        <v>98.1</v>
      </c>
      <c r="AB6" s="64">
        <f t="shared" si="3"/>
        <v>98</v>
      </c>
      <c r="AC6" s="64">
        <f t="shared" si="3"/>
        <v>101.6</v>
      </c>
      <c r="AD6" s="64">
        <f t="shared" si="3"/>
        <v>91.3</v>
      </c>
      <c r="AE6" s="64">
        <f t="shared" si="3"/>
        <v>91.8</v>
      </c>
      <c r="AF6" s="64">
        <f t="shared" si="3"/>
        <v>93.3</v>
      </c>
      <c r="AG6" s="64">
        <f t="shared" si="3"/>
        <v>94.6</v>
      </c>
      <c r="AH6" s="64">
        <f t="shared" si="3"/>
        <v>97.1</v>
      </c>
      <c r="AI6" s="64" t="str">
        <f>IF(AI8="-","【-】","【"&amp;SUBSTITUTE(TEXT(AI8,"#,##0.0"),"-","△")&amp;"】")</f>
        <v>【112.0】</v>
      </c>
      <c r="AJ6" s="64">
        <f>IF(AJ8="-",NA(),AJ8)</f>
        <v>0</v>
      </c>
      <c r="AK6" s="64">
        <f t="shared" ref="AK6:AS6" si="4">IF(AK8="-",NA(),AK8)</f>
        <v>0</v>
      </c>
      <c r="AL6" s="64">
        <f t="shared" si="4"/>
        <v>0</v>
      </c>
      <c r="AM6" s="64">
        <f t="shared" si="4"/>
        <v>0</v>
      </c>
      <c r="AN6" s="64">
        <f t="shared" si="4"/>
        <v>0</v>
      </c>
      <c r="AO6" s="64">
        <f t="shared" si="4"/>
        <v>24.8</v>
      </c>
      <c r="AP6" s="64">
        <f t="shared" si="4"/>
        <v>25.9</v>
      </c>
      <c r="AQ6" s="64">
        <f t="shared" si="4"/>
        <v>25.2</v>
      </c>
      <c r="AR6" s="64">
        <f t="shared" si="4"/>
        <v>27.3</v>
      </c>
      <c r="AS6" s="64">
        <f t="shared" si="4"/>
        <v>30.4</v>
      </c>
      <c r="AT6" s="64" t="str">
        <f>IF(AT8="-","【-】","【"&amp;SUBSTITUTE(TEXT(AT8,"#,##0.0"),"-","△")&amp;"】")</f>
        <v>【19.5】</v>
      </c>
      <c r="AU6" s="59">
        <f>IF(AU8="-",NA(),AU8)</f>
        <v>0</v>
      </c>
      <c r="AV6" s="59">
        <f t="shared" ref="AV6:BD6" si="5">IF(AV8="-",NA(),AV8)</f>
        <v>0</v>
      </c>
      <c r="AW6" s="59">
        <f t="shared" si="5"/>
        <v>0</v>
      </c>
      <c r="AX6" s="59">
        <f t="shared" si="5"/>
        <v>0</v>
      </c>
      <c r="AY6" s="59">
        <f t="shared" si="5"/>
        <v>0</v>
      </c>
      <c r="AZ6" s="59">
        <f t="shared" si="5"/>
        <v>2500</v>
      </c>
      <c r="BA6" s="59">
        <f t="shared" si="5"/>
        <v>2895</v>
      </c>
      <c r="BB6" s="59">
        <f t="shared" si="5"/>
        <v>2798</v>
      </c>
      <c r="BC6" s="59">
        <f t="shared" si="5"/>
        <v>2646</v>
      </c>
      <c r="BD6" s="59">
        <f t="shared" si="5"/>
        <v>3706</v>
      </c>
      <c r="BE6" s="59" t="str">
        <f>IF(BE8="-","【-】","【"&amp;SUBSTITUTE(TEXT(BE8,"#,##0"),"-","△")&amp;"】")</f>
        <v>【4,220】</v>
      </c>
      <c r="BF6" s="64">
        <f>IF(BF8="-",NA(),BF8)</f>
        <v>30.1</v>
      </c>
      <c r="BG6" s="64">
        <f t="shared" ref="BG6:BO6" si="6">IF(BG8="-",NA(),BG8)</f>
        <v>32.1</v>
      </c>
      <c r="BH6" s="64">
        <f t="shared" si="6"/>
        <v>32</v>
      </c>
      <c r="BI6" s="64">
        <f t="shared" si="6"/>
        <v>29.9</v>
      </c>
      <c r="BJ6" s="64">
        <f t="shared" si="6"/>
        <v>37.4</v>
      </c>
      <c r="BK6" s="64">
        <f t="shared" si="6"/>
        <v>22.7</v>
      </c>
      <c r="BL6" s="64">
        <f t="shared" si="6"/>
        <v>23.4</v>
      </c>
      <c r="BM6" s="64">
        <f t="shared" si="6"/>
        <v>22.8</v>
      </c>
      <c r="BN6" s="64">
        <f t="shared" si="6"/>
        <v>23.5</v>
      </c>
      <c r="BO6" s="64">
        <f t="shared" si="6"/>
        <v>23.9</v>
      </c>
      <c r="BP6" s="64" t="str">
        <f>IF(BP8="-","【-】","【"&amp;SUBSTITUTE(TEXT(BP8,"#,##0.0"),"-","△")&amp;"】")</f>
        <v>【22.1】</v>
      </c>
      <c r="BQ6" s="64">
        <f>IF(BQ8="-",NA(),BQ8)</f>
        <v>36.1</v>
      </c>
      <c r="BR6" s="64">
        <f t="shared" ref="BR6:BZ6" si="7">IF(BR8="-",NA(),BR8)</f>
        <v>35.9</v>
      </c>
      <c r="BS6" s="64">
        <f t="shared" si="7"/>
        <v>37.6</v>
      </c>
      <c r="BT6" s="64">
        <f t="shared" si="7"/>
        <v>47.8</v>
      </c>
      <c r="BU6" s="64">
        <f t="shared" si="7"/>
        <v>45</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0.4</v>
      </c>
      <c r="CC6" s="64">
        <f t="shared" ref="CC6:CK6" si="8">IF(CC8="-",NA(),CC8)</f>
        <v>0.3</v>
      </c>
      <c r="CD6" s="64">
        <f t="shared" si="8"/>
        <v>-2</v>
      </c>
      <c r="CE6" s="64">
        <f t="shared" si="8"/>
        <v>-24.8</v>
      </c>
      <c r="CF6" s="64">
        <f t="shared" si="8"/>
        <v>-19.399999999999999</v>
      </c>
      <c r="CG6" s="64">
        <f t="shared" si="8"/>
        <v>-17.5</v>
      </c>
      <c r="CH6" s="64">
        <f t="shared" si="8"/>
        <v>-15.9</v>
      </c>
      <c r="CI6" s="64">
        <f t="shared" si="8"/>
        <v>-17.7</v>
      </c>
      <c r="CJ6" s="64">
        <f t="shared" si="8"/>
        <v>-33.5</v>
      </c>
      <c r="CK6" s="64">
        <f t="shared" si="8"/>
        <v>-52.5</v>
      </c>
      <c r="CL6" s="64" t="str">
        <f>IF(CL8="-","【-】","【"&amp;SUBSTITUTE(TEXT(CL8,"#,##0.0"),"-","△")&amp;"】")</f>
        <v>【△106.0】</v>
      </c>
      <c r="CM6" s="59">
        <f>IF(CM8="-",NA(),CM8)</f>
        <v>3509</v>
      </c>
      <c r="CN6" s="59">
        <f t="shared" ref="CN6:CV6" si="9">IF(CN8="-",NA(),CN8)</f>
        <v>4220</v>
      </c>
      <c r="CO6" s="59">
        <f t="shared" si="9"/>
        <v>-1611</v>
      </c>
      <c r="CP6" s="59">
        <f t="shared" si="9"/>
        <v>9853</v>
      </c>
      <c r="CQ6" s="59">
        <f t="shared" si="9"/>
        <v>21165</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112</v>
      </c>
      <c r="DI6" s="60">
        <f t="shared" ref="DI6:DJ6" si="10">DI8</f>
        <v>201381</v>
      </c>
      <c r="DJ6" s="60">
        <f t="shared" si="10"/>
        <v>0</v>
      </c>
      <c r="DK6" s="64"/>
      <c r="DL6" s="64"/>
      <c r="DM6" s="64"/>
      <c r="DN6" s="64"/>
      <c r="DO6" s="64"/>
      <c r="DP6" s="64"/>
      <c r="DQ6" s="64"/>
      <c r="DR6" s="64"/>
      <c r="DS6" s="64"/>
      <c r="DT6" s="64"/>
      <c r="DU6" s="64" t="s">
        <v>112</v>
      </c>
      <c r="DV6" s="64">
        <f>IF(DV8="-",NA(),DV8)</f>
        <v>28.3</v>
      </c>
      <c r="DW6" s="64">
        <f t="shared" ref="DW6:EE6" si="11">IF(DW8="-",NA(),DW8)</f>
        <v>20.9</v>
      </c>
      <c r="DX6" s="64">
        <f t="shared" si="11"/>
        <v>14.4</v>
      </c>
      <c r="DY6" s="64">
        <f t="shared" si="11"/>
        <v>9.6</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1.6000000000000001E-3</v>
      </c>
      <c r="EH6" s="65">
        <f t="shared" ref="EH6:EP6" si="12">IF(EH8="-",NA(),EH8)</f>
        <v>1.6000000000000001E-3</v>
      </c>
      <c r="EI6" s="65">
        <f t="shared" si="12"/>
        <v>1.6999999999999999E-3</v>
      </c>
      <c r="EJ6" s="65">
        <f t="shared" si="12"/>
        <v>1.2999999999999999E-3</v>
      </c>
      <c r="EK6" s="65">
        <f t="shared" si="12"/>
        <v>1.6000000000000001E-3</v>
      </c>
      <c r="EL6" s="65">
        <f t="shared" si="12"/>
        <v>0.22209999999999999</v>
      </c>
      <c r="EM6" s="65">
        <f t="shared" si="12"/>
        <v>0.2364</v>
      </c>
      <c r="EN6" s="65">
        <f t="shared" si="12"/>
        <v>0.33739999999999998</v>
      </c>
      <c r="EO6" s="65">
        <f t="shared" si="12"/>
        <v>0.27300000000000002</v>
      </c>
      <c r="EP6" s="65">
        <f t="shared" si="12"/>
        <v>0.22359999999999999</v>
      </c>
    </row>
    <row r="7" spans="1:146" s="66" customFormat="1" x14ac:dyDescent="0.15">
      <c r="A7" s="42" t="s">
        <v>113</v>
      </c>
      <c r="B7" s="57">
        <f t="shared" ref="B7:X7" si="13">B8</f>
        <v>2018</v>
      </c>
      <c r="C7" s="57">
        <f t="shared" si="13"/>
        <v>352039</v>
      </c>
      <c r="D7" s="57">
        <f t="shared" si="13"/>
        <v>47</v>
      </c>
      <c r="E7" s="57">
        <f t="shared" si="13"/>
        <v>11</v>
      </c>
      <c r="F7" s="57">
        <f t="shared" si="13"/>
        <v>1</v>
      </c>
      <c r="G7" s="57">
        <f t="shared" si="13"/>
        <v>1</v>
      </c>
      <c r="H7" s="57" t="str">
        <f t="shared" si="13"/>
        <v>山口県　山口市</v>
      </c>
      <c r="I7" s="57" t="str">
        <f t="shared" si="13"/>
        <v>国民宿舎秋穂荘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2860</v>
      </c>
      <c r="R7" s="60">
        <f t="shared" si="13"/>
        <v>67</v>
      </c>
      <c r="S7" s="61">
        <f t="shared" si="13"/>
        <v>12448</v>
      </c>
      <c r="T7" s="62" t="str">
        <f t="shared" si="13"/>
        <v>利用料金制</v>
      </c>
      <c r="U7" s="58">
        <f t="shared" si="13"/>
        <v>23.3</v>
      </c>
      <c r="V7" s="62" t="str">
        <f t="shared" si="13"/>
        <v>無</v>
      </c>
      <c r="W7" s="63">
        <f t="shared" si="13"/>
        <v>70.5</v>
      </c>
      <c r="X7" s="62" t="str">
        <f t="shared" si="13"/>
        <v>有</v>
      </c>
      <c r="Y7" s="64">
        <f>Y8</f>
        <v>100.6</v>
      </c>
      <c r="Z7" s="64">
        <f t="shared" ref="Z7:AH7" si="14">Z8</f>
        <v>100.7</v>
      </c>
      <c r="AA7" s="64">
        <f t="shared" si="14"/>
        <v>98.1</v>
      </c>
      <c r="AB7" s="64">
        <f t="shared" si="14"/>
        <v>98</v>
      </c>
      <c r="AC7" s="64">
        <f t="shared" si="14"/>
        <v>101.6</v>
      </c>
      <c r="AD7" s="64">
        <f t="shared" si="14"/>
        <v>91.3</v>
      </c>
      <c r="AE7" s="64">
        <f t="shared" si="14"/>
        <v>91.8</v>
      </c>
      <c r="AF7" s="64">
        <f t="shared" si="14"/>
        <v>93.3</v>
      </c>
      <c r="AG7" s="64">
        <f t="shared" si="14"/>
        <v>94.6</v>
      </c>
      <c r="AH7" s="64">
        <f t="shared" si="14"/>
        <v>97.1</v>
      </c>
      <c r="AI7" s="64"/>
      <c r="AJ7" s="64">
        <f>AJ8</f>
        <v>0</v>
      </c>
      <c r="AK7" s="64">
        <f t="shared" ref="AK7:AS7" si="15">AK8</f>
        <v>0</v>
      </c>
      <c r="AL7" s="64">
        <f t="shared" si="15"/>
        <v>0</v>
      </c>
      <c r="AM7" s="64">
        <f t="shared" si="15"/>
        <v>0</v>
      </c>
      <c r="AN7" s="64">
        <f t="shared" si="15"/>
        <v>0</v>
      </c>
      <c r="AO7" s="64">
        <f t="shared" si="15"/>
        <v>24.8</v>
      </c>
      <c r="AP7" s="64">
        <f t="shared" si="15"/>
        <v>25.9</v>
      </c>
      <c r="AQ7" s="64">
        <f t="shared" si="15"/>
        <v>25.2</v>
      </c>
      <c r="AR7" s="64">
        <f t="shared" si="15"/>
        <v>27.3</v>
      </c>
      <c r="AS7" s="64">
        <f t="shared" si="15"/>
        <v>30.4</v>
      </c>
      <c r="AT7" s="64"/>
      <c r="AU7" s="59">
        <f>AU8</f>
        <v>0</v>
      </c>
      <c r="AV7" s="59">
        <f t="shared" ref="AV7:BD7" si="16">AV8</f>
        <v>0</v>
      </c>
      <c r="AW7" s="59">
        <f t="shared" si="16"/>
        <v>0</v>
      </c>
      <c r="AX7" s="59">
        <f t="shared" si="16"/>
        <v>0</v>
      </c>
      <c r="AY7" s="59">
        <f t="shared" si="16"/>
        <v>0</v>
      </c>
      <c r="AZ7" s="59">
        <f t="shared" si="16"/>
        <v>2500</v>
      </c>
      <c r="BA7" s="59">
        <f t="shared" si="16"/>
        <v>2895</v>
      </c>
      <c r="BB7" s="59">
        <f t="shared" si="16"/>
        <v>2798</v>
      </c>
      <c r="BC7" s="59">
        <f t="shared" si="16"/>
        <v>2646</v>
      </c>
      <c r="BD7" s="59">
        <f t="shared" si="16"/>
        <v>3706</v>
      </c>
      <c r="BE7" s="59"/>
      <c r="BF7" s="64">
        <f>BF8</f>
        <v>30.1</v>
      </c>
      <c r="BG7" s="64">
        <f t="shared" ref="BG7:BO7" si="17">BG8</f>
        <v>32.1</v>
      </c>
      <c r="BH7" s="64">
        <f t="shared" si="17"/>
        <v>32</v>
      </c>
      <c r="BI7" s="64">
        <f t="shared" si="17"/>
        <v>29.9</v>
      </c>
      <c r="BJ7" s="64">
        <f t="shared" si="17"/>
        <v>37.4</v>
      </c>
      <c r="BK7" s="64">
        <f t="shared" si="17"/>
        <v>22.7</v>
      </c>
      <c r="BL7" s="64">
        <f t="shared" si="17"/>
        <v>23.4</v>
      </c>
      <c r="BM7" s="64">
        <f t="shared" si="17"/>
        <v>22.8</v>
      </c>
      <c r="BN7" s="64">
        <f t="shared" si="17"/>
        <v>23.5</v>
      </c>
      <c r="BO7" s="64">
        <f t="shared" si="17"/>
        <v>23.9</v>
      </c>
      <c r="BP7" s="64"/>
      <c r="BQ7" s="64">
        <f>BQ8</f>
        <v>36.1</v>
      </c>
      <c r="BR7" s="64">
        <f t="shared" ref="BR7:BZ7" si="18">BR8</f>
        <v>35.9</v>
      </c>
      <c r="BS7" s="64">
        <f t="shared" si="18"/>
        <v>37.6</v>
      </c>
      <c r="BT7" s="64">
        <f t="shared" si="18"/>
        <v>47.8</v>
      </c>
      <c r="BU7" s="64">
        <f t="shared" si="18"/>
        <v>45</v>
      </c>
      <c r="BV7" s="64">
        <f t="shared" si="18"/>
        <v>35.1</v>
      </c>
      <c r="BW7" s="64">
        <f t="shared" si="18"/>
        <v>35.4</v>
      </c>
      <c r="BX7" s="64">
        <f t="shared" si="18"/>
        <v>37.299999999999997</v>
      </c>
      <c r="BY7" s="64">
        <f t="shared" si="18"/>
        <v>33.799999999999997</v>
      </c>
      <c r="BZ7" s="64">
        <f t="shared" si="18"/>
        <v>35.700000000000003</v>
      </c>
      <c r="CA7" s="64"/>
      <c r="CB7" s="64">
        <f>CB8</f>
        <v>0.4</v>
      </c>
      <c r="CC7" s="64">
        <f t="shared" ref="CC7:CK7" si="19">CC8</f>
        <v>0.3</v>
      </c>
      <c r="CD7" s="64">
        <f t="shared" si="19"/>
        <v>-2</v>
      </c>
      <c r="CE7" s="64">
        <f t="shared" si="19"/>
        <v>-24.8</v>
      </c>
      <c r="CF7" s="64">
        <f t="shared" si="19"/>
        <v>-19.399999999999999</v>
      </c>
      <c r="CG7" s="64">
        <f t="shared" si="19"/>
        <v>-17.5</v>
      </c>
      <c r="CH7" s="64">
        <f t="shared" si="19"/>
        <v>-15.9</v>
      </c>
      <c r="CI7" s="64">
        <f t="shared" si="19"/>
        <v>-17.7</v>
      </c>
      <c r="CJ7" s="64">
        <f t="shared" si="19"/>
        <v>-33.5</v>
      </c>
      <c r="CK7" s="64">
        <f t="shared" si="19"/>
        <v>-52.5</v>
      </c>
      <c r="CL7" s="64"/>
      <c r="CM7" s="59">
        <f>CM8</f>
        <v>3509</v>
      </c>
      <c r="CN7" s="59">
        <f t="shared" ref="CN7:CV7" si="20">CN8</f>
        <v>4220</v>
      </c>
      <c r="CO7" s="59">
        <f t="shared" si="20"/>
        <v>-1611</v>
      </c>
      <c r="CP7" s="59">
        <f t="shared" si="20"/>
        <v>9853</v>
      </c>
      <c r="CQ7" s="59">
        <f t="shared" si="20"/>
        <v>21165</v>
      </c>
      <c r="CR7" s="59">
        <f t="shared" si="20"/>
        <v>-6167</v>
      </c>
      <c r="CS7" s="59">
        <f t="shared" si="20"/>
        <v>-9455</v>
      </c>
      <c r="CT7" s="59">
        <f t="shared" si="20"/>
        <v>-9799</v>
      </c>
      <c r="CU7" s="59">
        <f t="shared" si="20"/>
        <v>-10359</v>
      </c>
      <c r="CV7" s="59">
        <f t="shared" si="20"/>
        <v>-10539</v>
      </c>
      <c r="CW7" s="59"/>
      <c r="CX7" s="64" t="s">
        <v>114</v>
      </c>
      <c r="CY7" s="64" t="s">
        <v>114</v>
      </c>
      <c r="CZ7" s="64" t="s">
        <v>114</v>
      </c>
      <c r="DA7" s="64" t="s">
        <v>114</v>
      </c>
      <c r="DB7" s="64" t="s">
        <v>114</v>
      </c>
      <c r="DC7" s="64" t="s">
        <v>114</v>
      </c>
      <c r="DD7" s="64" t="s">
        <v>114</v>
      </c>
      <c r="DE7" s="64" t="s">
        <v>114</v>
      </c>
      <c r="DF7" s="64" t="s">
        <v>114</v>
      </c>
      <c r="DG7" s="64" t="s">
        <v>112</v>
      </c>
      <c r="DH7" s="64"/>
      <c r="DI7" s="60">
        <f>DI8</f>
        <v>201381</v>
      </c>
      <c r="DJ7" s="60">
        <f>DJ8</f>
        <v>0</v>
      </c>
      <c r="DK7" s="64" t="s">
        <v>114</v>
      </c>
      <c r="DL7" s="64" t="s">
        <v>114</v>
      </c>
      <c r="DM7" s="64" t="s">
        <v>114</v>
      </c>
      <c r="DN7" s="64" t="s">
        <v>114</v>
      </c>
      <c r="DO7" s="64" t="s">
        <v>114</v>
      </c>
      <c r="DP7" s="64" t="s">
        <v>114</v>
      </c>
      <c r="DQ7" s="64" t="s">
        <v>114</v>
      </c>
      <c r="DR7" s="64" t="s">
        <v>114</v>
      </c>
      <c r="DS7" s="64" t="s">
        <v>114</v>
      </c>
      <c r="DT7" s="64" t="s">
        <v>112</v>
      </c>
      <c r="DU7" s="64"/>
      <c r="DV7" s="64">
        <f>DV8</f>
        <v>28.3</v>
      </c>
      <c r="DW7" s="64">
        <f t="shared" ref="DW7:EE7" si="21">DW8</f>
        <v>20.9</v>
      </c>
      <c r="DX7" s="64">
        <f t="shared" si="21"/>
        <v>14.4</v>
      </c>
      <c r="DY7" s="64">
        <f t="shared" si="21"/>
        <v>9.6</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352039</v>
      </c>
      <c r="D8" s="67">
        <v>47</v>
      </c>
      <c r="E8" s="67">
        <v>11</v>
      </c>
      <c r="F8" s="67">
        <v>1</v>
      </c>
      <c r="G8" s="67">
        <v>1</v>
      </c>
      <c r="H8" s="67" t="s">
        <v>115</v>
      </c>
      <c r="I8" s="67" t="s">
        <v>116</v>
      </c>
      <c r="J8" s="67" t="s">
        <v>117</v>
      </c>
      <c r="K8" s="67" t="s">
        <v>118</v>
      </c>
      <c r="L8" s="67" t="s">
        <v>119</v>
      </c>
      <c r="M8" s="67" t="s">
        <v>120</v>
      </c>
      <c r="N8" s="67" t="s">
        <v>121</v>
      </c>
      <c r="O8" s="68" t="s">
        <v>122</v>
      </c>
      <c r="P8" s="68" t="s">
        <v>122</v>
      </c>
      <c r="Q8" s="69">
        <v>2860</v>
      </c>
      <c r="R8" s="69">
        <v>67</v>
      </c>
      <c r="S8" s="70">
        <v>12448</v>
      </c>
      <c r="T8" s="71" t="s">
        <v>123</v>
      </c>
      <c r="U8" s="68">
        <v>23.3</v>
      </c>
      <c r="V8" s="71" t="s">
        <v>124</v>
      </c>
      <c r="W8" s="72">
        <v>70.5</v>
      </c>
      <c r="X8" s="71" t="s">
        <v>125</v>
      </c>
      <c r="Y8" s="73">
        <v>100.6</v>
      </c>
      <c r="Z8" s="73">
        <v>100.7</v>
      </c>
      <c r="AA8" s="73">
        <v>98.1</v>
      </c>
      <c r="AB8" s="73">
        <v>98</v>
      </c>
      <c r="AC8" s="73">
        <v>101.6</v>
      </c>
      <c r="AD8" s="73">
        <v>91.3</v>
      </c>
      <c r="AE8" s="73">
        <v>91.8</v>
      </c>
      <c r="AF8" s="73">
        <v>93.3</v>
      </c>
      <c r="AG8" s="73">
        <v>94.6</v>
      </c>
      <c r="AH8" s="73">
        <v>97.1</v>
      </c>
      <c r="AI8" s="73">
        <v>112</v>
      </c>
      <c r="AJ8" s="73">
        <v>0</v>
      </c>
      <c r="AK8" s="73">
        <v>0</v>
      </c>
      <c r="AL8" s="73">
        <v>0</v>
      </c>
      <c r="AM8" s="73">
        <v>0</v>
      </c>
      <c r="AN8" s="73">
        <v>0</v>
      </c>
      <c r="AO8" s="73">
        <v>24.8</v>
      </c>
      <c r="AP8" s="73">
        <v>25.9</v>
      </c>
      <c r="AQ8" s="73">
        <v>25.2</v>
      </c>
      <c r="AR8" s="73">
        <v>27.3</v>
      </c>
      <c r="AS8" s="73">
        <v>30.4</v>
      </c>
      <c r="AT8" s="73">
        <v>19.5</v>
      </c>
      <c r="AU8" s="74">
        <v>0</v>
      </c>
      <c r="AV8" s="74">
        <v>0</v>
      </c>
      <c r="AW8" s="74">
        <v>0</v>
      </c>
      <c r="AX8" s="74">
        <v>0</v>
      </c>
      <c r="AY8" s="74">
        <v>0</v>
      </c>
      <c r="AZ8" s="74">
        <v>2500</v>
      </c>
      <c r="BA8" s="74">
        <v>2895</v>
      </c>
      <c r="BB8" s="74">
        <v>2798</v>
      </c>
      <c r="BC8" s="74">
        <v>2646</v>
      </c>
      <c r="BD8" s="74">
        <v>3706</v>
      </c>
      <c r="BE8" s="74">
        <v>4220</v>
      </c>
      <c r="BF8" s="73">
        <v>30.1</v>
      </c>
      <c r="BG8" s="73">
        <v>32.1</v>
      </c>
      <c r="BH8" s="73">
        <v>32</v>
      </c>
      <c r="BI8" s="73">
        <v>29.9</v>
      </c>
      <c r="BJ8" s="73">
        <v>37.4</v>
      </c>
      <c r="BK8" s="73">
        <v>22.7</v>
      </c>
      <c r="BL8" s="73">
        <v>23.4</v>
      </c>
      <c r="BM8" s="73">
        <v>22.8</v>
      </c>
      <c r="BN8" s="73">
        <v>23.5</v>
      </c>
      <c r="BO8" s="73">
        <v>23.9</v>
      </c>
      <c r="BP8" s="73">
        <v>22.1</v>
      </c>
      <c r="BQ8" s="73">
        <v>36.1</v>
      </c>
      <c r="BR8" s="73">
        <v>35.9</v>
      </c>
      <c r="BS8" s="73">
        <v>37.6</v>
      </c>
      <c r="BT8" s="73">
        <v>47.8</v>
      </c>
      <c r="BU8" s="73">
        <v>45</v>
      </c>
      <c r="BV8" s="73">
        <v>35.1</v>
      </c>
      <c r="BW8" s="73">
        <v>35.4</v>
      </c>
      <c r="BX8" s="73">
        <v>37.299999999999997</v>
      </c>
      <c r="BY8" s="73">
        <v>33.799999999999997</v>
      </c>
      <c r="BZ8" s="73">
        <v>35.700000000000003</v>
      </c>
      <c r="CA8" s="73">
        <v>32.5</v>
      </c>
      <c r="CB8" s="73">
        <v>0.4</v>
      </c>
      <c r="CC8" s="73">
        <v>0.3</v>
      </c>
      <c r="CD8" s="73">
        <v>-2</v>
      </c>
      <c r="CE8" s="75">
        <v>-24.8</v>
      </c>
      <c r="CF8" s="75">
        <v>-19.399999999999999</v>
      </c>
      <c r="CG8" s="73">
        <v>-17.5</v>
      </c>
      <c r="CH8" s="73">
        <v>-15.9</v>
      </c>
      <c r="CI8" s="73">
        <v>-17.7</v>
      </c>
      <c r="CJ8" s="73">
        <v>-33.5</v>
      </c>
      <c r="CK8" s="73">
        <v>-52.5</v>
      </c>
      <c r="CL8" s="73">
        <v>-106</v>
      </c>
      <c r="CM8" s="74">
        <v>3509</v>
      </c>
      <c r="CN8" s="74">
        <v>4220</v>
      </c>
      <c r="CO8" s="74">
        <v>-1611</v>
      </c>
      <c r="CP8" s="74">
        <v>9853</v>
      </c>
      <c r="CQ8" s="74">
        <v>21165</v>
      </c>
      <c r="CR8" s="74">
        <v>-6167</v>
      </c>
      <c r="CS8" s="74">
        <v>-9455</v>
      </c>
      <c r="CT8" s="74">
        <v>-9799</v>
      </c>
      <c r="CU8" s="74">
        <v>-10359</v>
      </c>
      <c r="CV8" s="74">
        <v>-10539</v>
      </c>
      <c r="CW8" s="74">
        <v>-5790</v>
      </c>
      <c r="CX8" s="73" t="s">
        <v>126</v>
      </c>
      <c r="CY8" s="73" t="s">
        <v>126</v>
      </c>
      <c r="CZ8" s="73" t="s">
        <v>126</v>
      </c>
      <c r="DA8" s="73" t="s">
        <v>126</v>
      </c>
      <c r="DB8" s="73" t="s">
        <v>126</v>
      </c>
      <c r="DC8" s="73" t="s">
        <v>126</v>
      </c>
      <c r="DD8" s="73" t="s">
        <v>126</v>
      </c>
      <c r="DE8" s="73" t="s">
        <v>126</v>
      </c>
      <c r="DF8" s="73" t="s">
        <v>126</v>
      </c>
      <c r="DG8" s="73" t="s">
        <v>126</v>
      </c>
      <c r="DH8" s="73" t="s">
        <v>126</v>
      </c>
      <c r="DI8" s="69">
        <v>201381</v>
      </c>
      <c r="DJ8" s="69">
        <v>0</v>
      </c>
      <c r="DK8" s="73" t="s">
        <v>126</v>
      </c>
      <c r="DL8" s="73" t="s">
        <v>126</v>
      </c>
      <c r="DM8" s="73" t="s">
        <v>126</v>
      </c>
      <c r="DN8" s="73" t="s">
        <v>126</v>
      </c>
      <c r="DO8" s="73" t="s">
        <v>126</v>
      </c>
      <c r="DP8" s="73" t="s">
        <v>126</v>
      </c>
      <c r="DQ8" s="73" t="s">
        <v>126</v>
      </c>
      <c r="DR8" s="73" t="s">
        <v>126</v>
      </c>
      <c r="DS8" s="73" t="s">
        <v>126</v>
      </c>
      <c r="DT8" s="73" t="s">
        <v>126</v>
      </c>
      <c r="DU8" s="73" t="s">
        <v>126</v>
      </c>
      <c r="DV8" s="73">
        <v>28.3</v>
      </c>
      <c r="DW8" s="73">
        <v>20.9</v>
      </c>
      <c r="DX8" s="73">
        <v>14.4</v>
      </c>
      <c r="DY8" s="73">
        <v>9.6</v>
      </c>
      <c r="DZ8" s="73">
        <v>0</v>
      </c>
      <c r="EA8" s="73">
        <v>34.1</v>
      </c>
      <c r="EB8" s="73">
        <v>20.3</v>
      </c>
      <c r="EC8" s="73">
        <v>44.7</v>
      </c>
      <c r="ED8" s="73">
        <v>33.299999999999997</v>
      </c>
      <c r="EE8" s="73">
        <v>536.70000000000005</v>
      </c>
      <c r="EF8" s="73">
        <v>167.7</v>
      </c>
      <c r="EG8" s="76">
        <v>1.6000000000000001E-3</v>
      </c>
      <c r="EH8" s="77">
        <v>1.6000000000000001E-3</v>
      </c>
      <c r="EI8" s="77">
        <v>1.6999999999999999E-3</v>
      </c>
      <c r="EJ8" s="77">
        <v>1.2999999999999999E-3</v>
      </c>
      <c r="EK8" s="77">
        <v>1.6000000000000001E-3</v>
      </c>
      <c r="EL8" s="77">
        <v>0.22209999999999999</v>
      </c>
      <c r="EM8" s="77">
        <v>0.2364</v>
      </c>
      <c r="EN8" s="77">
        <v>0.33739999999999998</v>
      </c>
      <c r="EO8" s="77">
        <v>0.27300000000000002</v>
      </c>
      <c r="EP8" s="77">
        <v>0.22359999999999999</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01803</cp:lastModifiedBy>
  <cp:lastPrinted>2020-01-28T00:38:02Z</cp:lastPrinted>
  <dcterms:created xsi:type="dcterms:W3CDTF">2019-12-05T07:18:48Z</dcterms:created>
  <dcterms:modified xsi:type="dcterms:W3CDTF">2020-02-04T22:18:51Z</dcterms:modified>
  <cp:category/>
</cp:coreProperties>
</file>