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95" windowWidth="18345" windowHeight="11610" activeTab="0"/>
  </bookViews>
  <sheets>
    <sheet name="下水道（施設及び業務概況）" sheetId="1" r:id="rId1"/>
    <sheet name="下水道（収支の状況）" sheetId="2" r:id="rId2"/>
    <sheet name="下水道（地方債の状況）" sheetId="3" r:id="rId3"/>
    <sheet name="下水道（経営の状況）" sheetId="4" r:id="rId4"/>
  </sheets>
  <definedNames>
    <definedName name="_xlnm.Print_Area" localSheetId="3">'下水道（経営の状況）'!$C$1:$H$110</definedName>
    <definedName name="_xlnm.Print_Area" localSheetId="0">'下水道（施設及び業務概況）'!$C$1:$BF$110</definedName>
    <definedName name="_xlnm.Print_Area" localSheetId="1">'下水道（収支の状況）'!$C$1:$BG$98</definedName>
    <definedName name="_xlnm.Print_Area" localSheetId="2">'下水道（地方債の状況）'!$C$1:$Y$102</definedName>
    <definedName name="_xlnm.Print_Titles" localSheetId="3">'下水道（経営の状況）'!$B:$B</definedName>
    <definedName name="_xlnm.Print_Titles" localSheetId="0">'下水道（施設及び業務概況）'!$B:$B</definedName>
    <definedName name="_xlnm.Print_Titles" localSheetId="1">'下水道（収支の状況）'!$B:$B</definedName>
    <definedName name="_xlnm.Print_Titles" localSheetId="2">'下水道（地方債の状況）'!$B:$B</definedName>
  </definedNames>
  <calcPr fullCalcOnLoad="1"/>
</workbook>
</file>

<file path=xl/sharedStrings.xml><?xml version="1.0" encoding="utf-8"?>
<sst xmlns="http://schemas.openxmlformats.org/spreadsheetml/2006/main" count="3561" uniqueCount="731">
  <si>
    <t>項　目</t>
  </si>
  <si>
    <t>建設事業</t>
  </si>
  <si>
    <t>供用開始</t>
  </si>
  <si>
    <t>(2)　種別延長</t>
  </si>
  <si>
    <t>排除方式</t>
  </si>
  <si>
    <t>処 理 方 法 別 内 訳</t>
  </si>
  <si>
    <t>内　　訳</t>
  </si>
  <si>
    <t>(8)汚泥処理能力</t>
  </si>
  <si>
    <t>(6)</t>
  </si>
  <si>
    <t>(7)</t>
  </si>
  <si>
    <t>(2)負担率(％)</t>
  </si>
  <si>
    <t>行政区域</t>
  </si>
  <si>
    <t>市街地</t>
  </si>
  <si>
    <t>全体計画</t>
  </si>
  <si>
    <t>現在排水</t>
  </si>
  <si>
    <t>現在処理</t>
  </si>
  <si>
    <t>行政区域</t>
  </si>
  <si>
    <t>総事業費</t>
  </si>
  <si>
    <t>補助対象事業費</t>
  </si>
  <si>
    <t>下 水 管</t>
  </si>
  <si>
    <t>終　末</t>
  </si>
  <si>
    <t>高度</t>
  </si>
  <si>
    <t>高級</t>
  </si>
  <si>
    <t>中級</t>
  </si>
  <si>
    <t>簡易処理</t>
  </si>
  <si>
    <t>晴 天 時</t>
  </si>
  <si>
    <t>晴天時最大</t>
  </si>
  <si>
    <t>晴天時平均</t>
  </si>
  <si>
    <t>年 間 総</t>
  </si>
  <si>
    <t>ア　 汚水</t>
  </si>
  <si>
    <t>イ　 雨水</t>
  </si>
  <si>
    <t>年　　  間</t>
  </si>
  <si>
    <t>有収率</t>
  </si>
  <si>
    <t>年間総汚泥</t>
  </si>
  <si>
    <t>晴 天 時</t>
  </si>
  <si>
    <t>使用料</t>
  </si>
  <si>
    <t>徴収</t>
  </si>
  <si>
    <t>徴収方法</t>
  </si>
  <si>
    <t>現行使用料</t>
  </si>
  <si>
    <t>ア 家庭用</t>
  </si>
  <si>
    <t>イ 業務用</t>
  </si>
  <si>
    <t>ウ 業務用</t>
  </si>
  <si>
    <t>エ 業務用</t>
  </si>
  <si>
    <t>オ 業務用</t>
  </si>
  <si>
    <t>カ 業務用</t>
  </si>
  <si>
    <t>負担金制度</t>
  </si>
  <si>
    <t>現行単価</t>
  </si>
  <si>
    <t>損益勘定</t>
  </si>
  <si>
    <t>資本勘定</t>
  </si>
  <si>
    <t>計</t>
  </si>
  <si>
    <t>開始年月日</t>
  </si>
  <si>
    <t>年月日</t>
  </si>
  <si>
    <t>区域内人口</t>
  </si>
  <si>
    <t>設置済人口</t>
  </si>
  <si>
    <t>区域面積</t>
  </si>
  <si>
    <t>布設延長</t>
  </si>
  <si>
    <t>汚水管</t>
  </si>
  <si>
    <t>雨水管</t>
  </si>
  <si>
    <t>合流管</t>
  </si>
  <si>
    <t>処理場</t>
  </si>
  <si>
    <t>処理</t>
  </si>
  <si>
    <t>そ の 他</t>
  </si>
  <si>
    <t>処理能力</t>
  </si>
  <si>
    <t>処理水量</t>
  </si>
  <si>
    <t>処理水量</t>
  </si>
  <si>
    <t>有収水量</t>
  </si>
  <si>
    <t>汚泥量</t>
  </si>
  <si>
    <t xml:space="preserve">  処分量</t>
  </si>
  <si>
    <t>場数</t>
  </si>
  <si>
    <t>排水能力</t>
  </si>
  <si>
    <t>体　系</t>
  </si>
  <si>
    <t>時期</t>
  </si>
  <si>
    <t>施行年月日</t>
  </si>
  <si>
    <t>単  価</t>
  </si>
  <si>
    <t>採用年月日</t>
  </si>
  <si>
    <t>実 質</t>
  </si>
  <si>
    <t>所属職員</t>
  </si>
  <si>
    <t>団体名</t>
  </si>
  <si>
    <t>(人)</t>
  </si>
  <si>
    <t>(千円)</t>
  </si>
  <si>
    <t>(か所)</t>
  </si>
  <si>
    <t>(円)</t>
  </si>
  <si>
    <t>分流式</t>
  </si>
  <si>
    <t>従量制</t>
  </si>
  <si>
    <t>定額制</t>
  </si>
  <si>
    <t>下水道事業(公共下水道事業)</t>
  </si>
  <si>
    <t>下関市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</si>
  <si>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</si>
  <si>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</si>
  <si>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</si>
  <si>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</si>
  <si>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</si>
  <si>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</si>
  <si>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</si>
  <si>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</si>
  <si>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</si>
  <si>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</si>
  <si>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田布施町</t>
  </si>
  <si>
    <t>平生町</t>
  </si>
  <si>
    <t>下水道事業(特定環境保全公共下水道事業)</t>
  </si>
  <si>
    <t>下水道事業(農業集落排水事業)</t>
  </si>
  <si>
    <t>上関町</t>
  </si>
  <si>
    <t>阿武町</t>
  </si>
  <si>
    <t>下水道事業(漁業集落排水事業)</t>
  </si>
  <si>
    <t>下水道事業(林業集落排水事業)</t>
  </si>
  <si>
    <t>下水道事業(特定地域生活排水処理事業)</t>
  </si>
  <si>
    <t>下水道事業(個別排水処理事業)</t>
  </si>
  <si>
    <t>合計</t>
  </si>
  <si>
    <t>1</t>
  </si>
  <si>
    <t>6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</si>
  <si>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</si>
  <si>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</si>
  <si>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</si>
  <si>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</si>
  <si>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</si>
  <si>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</si>
  <si>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</si>
  <si>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</si>
  <si>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</si>
  <si>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</si>
  <si>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</si>
  <si>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(1)</t>
  </si>
  <si>
    <t>(2)</t>
  </si>
  <si>
    <t>(3)</t>
  </si>
  <si>
    <t>(4)</t>
  </si>
  <si>
    <t>(5)</t>
  </si>
  <si>
    <t>(9)</t>
  </si>
  <si>
    <t>(1)</t>
  </si>
  <si>
    <t>(2)</t>
  </si>
  <si>
    <t>(3)</t>
  </si>
  <si>
    <t>(4)</t>
  </si>
  <si>
    <t>(1)</t>
  </si>
  <si>
    <t>(3)</t>
  </si>
  <si>
    <t>(4)</t>
  </si>
  <si>
    <t>(1)</t>
  </si>
  <si>
    <t>(2)</t>
  </si>
  <si>
    <t>ア</t>
  </si>
  <si>
    <t>イ</t>
  </si>
  <si>
    <t>ウ</t>
  </si>
  <si>
    <t>ア</t>
  </si>
  <si>
    <t>イ</t>
  </si>
  <si>
    <t>ﾎﾟﾝﾌﾟ</t>
  </si>
  <si>
    <t>ア</t>
  </si>
  <si>
    <t>イ</t>
  </si>
  <si>
    <t>(6)/ｱ×100</t>
  </si>
  <si>
    <t>(ha)</t>
  </si>
  <si>
    <t>(km)</t>
  </si>
  <si>
    <t>（％）</t>
  </si>
  <si>
    <t>（％）</t>
  </si>
  <si>
    <r>
      <t>20ｍ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</si>
  <si>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</si>
  <si>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</si>
  <si>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</si>
  <si>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5,000ｍ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</si>
  <si>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10,000ｍ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/月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</si>
  <si>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</si>
  <si>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</si>
  <si>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10-01-01</t>
  </si>
  <si>
    <t>10-01-02</t>
  </si>
  <si>
    <t>10-01-07</t>
  </si>
  <si>
    <t>10-01-08</t>
  </si>
  <si>
    <t>10-01-09</t>
  </si>
  <si>
    <t>10-01-10</t>
  </si>
  <si>
    <t>10-01-11</t>
  </si>
  <si>
    <t>10-01-12</t>
  </si>
  <si>
    <t>10-01-13</t>
  </si>
  <si>
    <t>10-01-14</t>
  </si>
  <si>
    <t>10-01-15</t>
  </si>
  <si>
    <t>10-01-16</t>
  </si>
  <si>
    <t>10-01-17</t>
  </si>
  <si>
    <t>10-01-19</t>
  </si>
  <si>
    <t>10-01-30</t>
  </si>
  <si>
    <t>10-01-31</t>
  </si>
  <si>
    <t>10-01-32</t>
  </si>
  <si>
    <t>10-01-33</t>
  </si>
  <si>
    <t>10-01-34</t>
  </si>
  <si>
    <t>10-01-38</t>
  </si>
  <si>
    <t>10-01-39</t>
  </si>
  <si>
    <t>10-01-40</t>
  </si>
  <si>
    <t>10-01-41</t>
  </si>
  <si>
    <t>10-01-42</t>
  </si>
  <si>
    <t>10-01-44</t>
  </si>
  <si>
    <t>10-01-46</t>
  </si>
  <si>
    <t>10-01-48</t>
  </si>
  <si>
    <t>10-01-49</t>
  </si>
  <si>
    <t>10-01-50</t>
  </si>
  <si>
    <t>10-01-51</t>
  </si>
  <si>
    <t>10-01-52</t>
  </si>
  <si>
    <t>10-01-53</t>
  </si>
  <si>
    <t>10-01-54</t>
  </si>
  <si>
    <t>10-01-55</t>
  </si>
  <si>
    <t>10-01-56</t>
  </si>
  <si>
    <t>10-01-57</t>
  </si>
  <si>
    <t>10-01-59</t>
  </si>
  <si>
    <t>10-02-04</t>
  </si>
  <si>
    <t>10-02-05</t>
  </si>
  <si>
    <t>33-01-03</t>
  </si>
  <si>
    <t>33-01-08</t>
  </si>
  <si>
    <t>33-01-11</t>
  </si>
  <si>
    <t>33-01-13</t>
  </si>
  <si>
    <t>33-01-14</t>
  </si>
  <si>
    <t>33-01-15</t>
  </si>
  <si>
    <t>33-01-16</t>
  </si>
  <si>
    <t>33-01-17</t>
  </si>
  <si>
    <t>33-01-18</t>
  </si>
  <si>
    <t>33-01-41</t>
  </si>
  <si>
    <t>33-01-42</t>
  </si>
  <si>
    <t>33-01-43</t>
  </si>
  <si>
    <t>33-01-45</t>
  </si>
  <si>
    <t>33-01-47</t>
  </si>
  <si>
    <t>従量制
累進制</t>
  </si>
  <si>
    <t>従量制
累進制
定額制</t>
  </si>
  <si>
    <t>下水道事業(農業集落排水事業)</t>
  </si>
  <si>
    <t>従量制
累進制</t>
  </si>
  <si>
    <t>S53.03.14</t>
  </si>
  <si>
    <t>S60.04.01</t>
  </si>
  <si>
    <t>S28.03.02</t>
  </si>
  <si>
    <t>S53.04.28</t>
  </si>
  <si>
    <t>S26.02.17</t>
  </si>
  <si>
    <t>S56.10.12</t>
  </si>
  <si>
    <t>S46.11.19</t>
  </si>
  <si>
    <t>S56.05.08</t>
  </si>
  <si>
    <t>S53.03.09</t>
  </si>
  <si>
    <t>S61.10.18</t>
  </si>
  <si>
    <t>S28.09.02</t>
  </si>
  <si>
    <t>S37.07.01</t>
  </si>
  <si>
    <t>S61.04.01</t>
  </si>
  <si>
    <t>S43.10.01</t>
  </si>
  <si>
    <t>S49.08.20</t>
  </si>
  <si>
    <t>-</t>
  </si>
  <si>
    <t>H03.04.01</t>
  </si>
  <si>
    <t>H04.09.26</t>
  </si>
  <si>
    <t>H08.11.01</t>
  </si>
  <si>
    <t>H03.12.02</t>
  </si>
  <si>
    <t>H03.05.01</t>
  </si>
  <si>
    <t>H07.03.31</t>
  </si>
  <si>
    <t>H07.09.30</t>
  </si>
  <si>
    <t>H10.08.01</t>
  </si>
  <si>
    <t>H11.12.28</t>
  </si>
  <si>
    <t>H05.06.20</t>
  </si>
  <si>
    <t>H08.04.01</t>
  </si>
  <si>
    <t>H07.11.14</t>
  </si>
  <si>
    <t>H13.06.01</t>
  </si>
  <si>
    <t>H10.04.01</t>
  </si>
  <si>
    <t>H13.04.01</t>
  </si>
  <si>
    <t>H04.06.01</t>
  </si>
  <si>
    <t>H07.07.03</t>
  </si>
  <si>
    <t>H02.03.29</t>
  </si>
  <si>
    <t>H06.03.31</t>
  </si>
  <si>
    <t>H10.03.31</t>
  </si>
  <si>
    <t>H07.12.28</t>
  </si>
  <si>
    <t>H13.03.22</t>
  </si>
  <si>
    <t>H12.04.01</t>
  </si>
  <si>
    <t>H09.04.01</t>
  </si>
  <si>
    <t>H05.10.01</t>
  </si>
  <si>
    <t>S62.06.23</t>
  </si>
  <si>
    <t>H08.02.24</t>
  </si>
  <si>
    <t>H04.04.01</t>
  </si>
  <si>
    <t>H06.09.30</t>
  </si>
  <si>
    <t>H05.04.02</t>
  </si>
  <si>
    <t>H09.08.21</t>
  </si>
  <si>
    <t>H12.02.22</t>
  </si>
  <si>
    <t>S57.09.01</t>
  </si>
  <si>
    <t>H05.04.01</t>
  </si>
  <si>
    <t>H09.08.01</t>
  </si>
  <si>
    <t>H14.02.18</t>
  </si>
  <si>
    <t>H09.12.24</t>
  </si>
  <si>
    <t>H11.11.19</t>
  </si>
  <si>
    <t>H14.03.31</t>
  </si>
  <si>
    <t>H13.10.01</t>
  </si>
  <si>
    <t>H14.03.05</t>
  </si>
  <si>
    <t>H13.02.01</t>
  </si>
  <si>
    <t>H12.12.22</t>
  </si>
  <si>
    <t>-</t>
  </si>
  <si>
    <t>H11.10.01</t>
  </si>
  <si>
    <t>H07.02.26</t>
  </si>
  <si>
    <t>S58.12.26</t>
  </si>
  <si>
    <t>H08.07.01</t>
  </si>
  <si>
    <t>H06.12.09</t>
  </si>
  <si>
    <t>S56.04.01</t>
  </si>
  <si>
    <t>S45.06.10</t>
  </si>
  <si>
    <t>H08.03.31</t>
  </si>
  <si>
    <t>内 人 口</t>
  </si>
  <si>
    <t>人  口</t>
  </si>
  <si>
    <t>人    口</t>
  </si>
  <si>
    <t>面  積</t>
  </si>
  <si>
    <t>H08.04.01</t>
  </si>
  <si>
    <t>H12.04.01</t>
  </si>
  <si>
    <t>H11.04.01</t>
  </si>
  <si>
    <t>H12.12.22</t>
  </si>
  <si>
    <t>H11.10.01</t>
  </si>
  <si>
    <t>H09.06.01</t>
  </si>
  <si>
    <t>H05.04.01</t>
  </si>
  <si>
    <t>(5)現行使用料</t>
  </si>
  <si>
    <t>合流分
流併用</t>
  </si>
  <si>
    <t>集金制・納付制
口座振替制</t>
  </si>
  <si>
    <t>２　法非適用公営企業会計決算の状況</t>
  </si>
  <si>
    <t>２　法非適用公営企業会計決算の状況</t>
  </si>
  <si>
    <t>納　付　制
口座振替制</t>
  </si>
  <si>
    <t>集金制・納付制
・口座振替制</t>
  </si>
  <si>
    <t>従量制
累進制</t>
  </si>
  <si>
    <t>隔　月</t>
  </si>
  <si>
    <t>毎　月
隔　月</t>
  </si>
  <si>
    <t>毎　月</t>
  </si>
  <si>
    <t>H元.04.01</t>
  </si>
  <si>
    <t>H元.12.01</t>
  </si>
  <si>
    <t>H元.09.27</t>
  </si>
  <si>
    <t>H元.08.02</t>
  </si>
  <si>
    <t>H元.10.01</t>
  </si>
  <si>
    <t>H元.07.01</t>
  </si>
  <si>
    <t>毎　月</t>
  </si>
  <si>
    <t>定額制</t>
  </si>
  <si>
    <t>　　　第3-10表　施設及び業務概況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</si>
  <si>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</si>
  <si>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H14.04.01</t>
  </si>
  <si>
    <t>H06.03.31</t>
  </si>
  <si>
    <t>H05.10.01</t>
  </si>
  <si>
    <t>納　付　制
口座振替制</t>
  </si>
  <si>
    <t>H15.04.01</t>
  </si>
  <si>
    <t>納　付　制   口座振替制</t>
  </si>
  <si>
    <t>山陽小野田市</t>
  </si>
  <si>
    <t>H16.04.01</t>
  </si>
  <si>
    <t>S63.04.16</t>
  </si>
  <si>
    <t>周防大島町</t>
  </si>
  <si>
    <t>H10.09.10</t>
  </si>
  <si>
    <t>H03.02.08</t>
  </si>
  <si>
    <t>H15.04.01</t>
  </si>
  <si>
    <t>H05.04.01</t>
  </si>
  <si>
    <t>周防大島町</t>
  </si>
  <si>
    <t>下関市</t>
  </si>
  <si>
    <t>H02.04.01</t>
  </si>
  <si>
    <t>H06.01.17</t>
  </si>
  <si>
    <t>H元.11.17</t>
  </si>
  <si>
    <t>H06.05.30</t>
  </si>
  <si>
    <t>S61.02.21</t>
  </si>
  <si>
    <t>H元.04.20</t>
  </si>
  <si>
    <t>毎　月
隔　月</t>
  </si>
  <si>
    <t>H03.04.01</t>
  </si>
  <si>
    <t>H17.03.06</t>
  </si>
  <si>
    <t>S61.04.01</t>
  </si>
  <si>
    <t>H元.04.01</t>
  </si>
  <si>
    <t>S55.04.01</t>
  </si>
  <si>
    <t>S59.04.01</t>
  </si>
  <si>
    <t>H16.08.01</t>
  </si>
  <si>
    <t>H16.08.01</t>
  </si>
  <si>
    <t>萩市</t>
  </si>
  <si>
    <t>萩市</t>
  </si>
  <si>
    <t>隔　月</t>
  </si>
  <si>
    <t>H16.03.25</t>
  </si>
  <si>
    <t>S58.12.26</t>
  </si>
  <si>
    <t>S46.03.27</t>
  </si>
  <si>
    <t>S44.03.28</t>
  </si>
  <si>
    <t>S57.02.10</t>
  </si>
  <si>
    <t>S42.03.23</t>
  </si>
  <si>
    <t>S47.09.28</t>
  </si>
  <si>
    <t>S44.04.10</t>
  </si>
  <si>
    <t>H06.12.09</t>
  </si>
  <si>
    <t>岩国市</t>
  </si>
  <si>
    <t>H元.03.25</t>
  </si>
  <si>
    <t>H17.04.01</t>
  </si>
  <si>
    <t>定額制</t>
  </si>
  <si>
    <t>隔　月</t>
  </si>
  <si>
    <t>隔　月</t>
  </si>
  <si>
    <t>分流式</t>
  </si>
  <si>
    <t>H17.08.01</t>
  </si>
  <si>
    <t>従量制</t>
  </si>
  <si>
    <t>33-01-09</t>
  </si>
  <si>
    <t>H18.04.01</t>
  </si>
  <si>
    <t>山陽小野田市</t>
  </si>
  <si>
    <t>現在水洗便所</t>
  </si>
  <si>
    <t>H19.04.01</t>
  </si>
  <si>
    <t>周防大島町</t>
  </si>
  <si>
    <t>宇部・阿知須
公共下水道組合</t>
  </si>
  <si>
    <t>　（10）下水道事業(公共下水道事業)</t>
  </si>
  <si>
    <t>　（10）下水道事業(特定環境保全公共下水道事業)</t>
  </si>
  <si>
    <t>　（10）下水道事業(農業集落排水事業)</t>
  </si>
  <si>
    <t>　（10）下水道事業(漁業集落排水事業)</t>
  </si>
  <si>
    <t>　（10）下水道事業(林業集落排水事業)</t>
  </si>
  <si>
    <t>　（10）下水道事業(特定地域生活排水処理事業)</t>
  </si>
  <si>
    <t>　（10）下水道事業(個別排水処理事業)</t>
  </si>
  <si>
    <t>H20.04.01</t>
  </si>
  <si>
    <t>H20.05.01</t>
  </si>
  <si>
    <t>H20.06.01</t>
  </si>
  <si>
    <t>含水率</t>
  </si>
  <si>
    <t>㎡当たり</t>
  </si>
  <si>
    <t>省令・条例</t>
  </si>
  <si>
    <t>H17.06.21</t>
  </si>
  <si>
    <t>H06.03.22</t>
  </si>
  <si>
    <t>H21.04.01</t>
  </si>
  <si>
    <t>H21.12.01</t>
  </si>
  <si>
    <t>H21.08.01</t>
  </si>
  <si>
    <t>H20.03.21</t>
  </si>
  <si>
    <t>H12.03.10</t>
  </si>
  <si>
    <t>集金制・納付制・口座振替制・コンビニエンスストア納付制</t>
  </si>
  <si>
    <t>納付制・口座振替制・コンビニエンスストア納付制</t>
  </si>
  <si>
    <t>H23.04.01</t>
  </si>
  <si>
    <t>H23.10.01</t>
  </si>
  <si>
    <t>H22.04.01</t>
  </si>
  <si>
    <t>H22.08.01</t>
  </si>
  <si>
    <t>H21.03.31</t>
  </si>
  <si>
    <t>H16.10.01</t>
  </si>
  <si>
    <t>H23.04.01</t>
  </si>
  <si>
    <t>合　計</t>
  </si>
  <si>
    <t>比　率</t>
  </si>
  <si>
    <t>(Q)</t>
  </si>
  <si>
    <t>支出金</t>
  </si>
  <si>
    <t>-(O)+(X) (P)</t>
  </si>
  <si>
    <t>(X)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</si>
  <si>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</si>
  <si>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</si>
  <si>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</si>
  <si>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</si>
  <si>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</si>
  <si>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</si>
  <si>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</si>
  <si>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</si>
  <si>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</si>
  <si>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</si>
  <si>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(C)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</si>
  <si>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</si>
  <si>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</si>
  <si>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</si>
  <si>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</si>
  <si>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</si>
  <si>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</si>
  <si>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</si>
  <si>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</si>
  <si>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</si>
  <si>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</si>
  <si>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</si>
  <si>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</si>
  <si>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</si>
  <si>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</si>
  <si>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</si>
  <si>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充てた地方債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</si>
  <si>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</si>
  <si>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</si>
  <si>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</si>
  <si>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</si>
  <si>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</si>
  <si>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</si>
  <si>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</si>
  <si>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</si>
  <si>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</si>
  <si>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</si>
  <si>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</si>
  <si>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</si>
  <si>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</si>
  <si>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</si>
  <si>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収益的支出に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</si>
  <si>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</si>
  <si>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</si>
  <si>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</si>
  <si>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</si>
  <si>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</si>
  <si>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</si>
  <si>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</si>
  <si>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</si>
  <si>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</si>
  <si>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</si>
  <si>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</si>
  <si>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</si>
  <si>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</si>
  <si>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</si>
  <si>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</si>
  <si>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</si>
  <si>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</si>
  <si>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</si>
  <si>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</si>
  <si>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</si>
  <si>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</si>
  <si>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</si>
  <si>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</si>
  <si>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</si>
  <si>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</si>
  <si>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</si>
  <si>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</si>
  <si>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</si>
  <si>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</si>
  <si>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</si>
  <si>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</si>
  <si>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</si>
  <si>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</si>
  <si>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</si>
  <si>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</si>
  <si>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</si>
  <si>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</si>
  <si>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（単位：千円、％）</t>
  </si>
  <si>
    <t>　　　第3-11表　収支の状況</t>
  </si>
  <si>
    <t>　（10）下水道事業(個別排水処理事業)</t>
  </si>
  <si>
    <t>２　法非適用公営企業会計決算の状況</t>
  </si>
  <si>
    <t>(A)-(D) (G)</t>
  </si>
  <si>
    <t>(B)</t>
  </si>
  <si>
    <t>(B)+(C) (A)</t>
  </si>
  <si>
    <t>比率</t>
  </si>
  <si>
    <t>(L)-(M)+(N)</t>
  </si>
  <si>
    <t>へ  の</t>
  </si>
  <si>
    <t>　　　第3-11表　収支の状況</t>
  </si>
  <si>
    <t>　（10）下水道事業(特定地域生活排水処理事業)</t>
  </si>
  <si>
    <t>雨水処理
負 担 金</t>
  </si>
  <si>
    <t>　（10）下水道事業(林業集落排水事業)</t>
  </si>
  <si>
    <t>　（10）下水道事業(漁業集落排水事業)</t>
  </si>
  <si>
    <t>　（10）下水道事業(農業集落排水事業)</t>
  </si>
  <si>
    <t>岩国市</t>
  </si>
  <si>
    <t>萩市</t>
  </si>
  <si>
    <t>　（10）下水道事業(特定環境保全公共下水道事業)</t>
  </si>
  <si>
    <t>宇部・阿知須
公共下水道組合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</si>
  <si>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</si>
  <si>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</si>
  <si>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</si>
  <si>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</si>
  <si>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</si>
  <si>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</si>
  <si>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</si>
  <si>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</si>
  <si>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26-02-21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</si>
  <si>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</si>
  <si>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</si>
  <si>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</si>
  <si>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</si>
  <si>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</si>
  <si>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</si>
  <si>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</si>
  <si>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</si>
  <si>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</si>
  <si>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</si>
  <si>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</si>
  <si>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</si>
  <si>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</si>
  <si>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</si>
  <si>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</si>
  <si>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</si>
  <si>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</si>
  <si>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</si>
  <si>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</si>
  <si>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</si>
  <si>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</si>
  <si>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</si>
  <si>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</si>
  <si>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</si>
  <si>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</si>
  <si>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</si>
  <si>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</si>
  <si>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</si>
  <si>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</si>
  <si>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</si>
  <si>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</si>
  <si>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</si>
  <si>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</si>
  <si>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</si>
  <si>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</si>
  <si>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</si>
  <si>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</si>
  <si>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</si>
  <si>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</si>
  <si>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</si>
  <si>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</si>
  <si>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</si>
  <si>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26-01-04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</si>
  <si>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</si>
  <si>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</si>
  <si>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</si>
  <si>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</si>
  <si>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</si>
  <si>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</si>
  <si>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</si>
  <si>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</si>
  <si>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</si>
  <si>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</si>
  <si>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</si>
  <si>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</si>
  <si>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</si>
  <si>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26-02-21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</si>
  <si>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</si>
  <si>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</si>
  <si>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</si>
  <si>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</si>
  <si>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</si>
  <si>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</si>
  <si>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</si>
  <si>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</si>
  <si>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</si>
  <si>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</si>
  <si>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</si>
  <si>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</si>
  <si>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</si>
  <si>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</si>
  <si>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</si>
  <si>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</si>
  <si>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</si>
  <si>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</si>
  <si>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</si>
  <si>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</si>
  <si>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</si>
  <si>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</si>
  <si>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</si>
  <si>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</si>
  <si>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</si>
  <si>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</si>
  <si>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</si>
  <si>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</si>
  <si>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</si>
  <si>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</si>
  <si>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</si>
  <si>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</si>
  <si>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</si>
  <si>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</si>
  <si>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</si>
  <si>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</si>
  <si>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</si>
  <si>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</si>
  <si>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</si>
  <si>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</si>
  <si>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</si>
  <si>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</si>
  <si>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26-01-04</t>
  </si>
  <si>
    <t>26-01-03</t>
  </si>
  <si>
    <t>26-01-02</t>
  </si>
  <si>
    <t>26-01-01</t>
  </si>
  <si>
    <t>　（10）下水道事業(公共下水道事業)</t>
  </si>
  <si>
    <t>合計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</si>
  <si>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</si>
  <si>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</si>
  <si>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</si>
  <si>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</si>
  <si>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</si>
  <si>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</si>
  <si>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</si>
  <si>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</si>
  <si>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</si>
  <si>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</si>
  <si>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</si>
  <si>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</si>
  <si>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</si>
  <si>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</si>
  <si>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</si>
  <si>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</si>
  <si>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</si>
  <si>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</si>
  <si>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</si>
  <si>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</si>
  <si>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</si>
  <si>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</si>
  <si>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</si>
  <si>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</si>
  <si>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</si>
  <si>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</si>
  <si>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</si>
  <si>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</si>
  <si>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</si>
  <si>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</si>
  <si>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</si>
  <si>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</si>
  <si>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</si>
  <si>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</si>
  <si>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</si>
  <si>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</si>
  <si>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</si>
  <si>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</si>
  <si>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</si>
  <si>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</si>
  <si>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</si>
  <si>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</si>
  <si>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</si>
  <si>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</si>
  <si>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</si>
  <si>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</si>
  <si>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</si>
  <si>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</si>
  <si>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</si>
  <si>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</si>
  <si>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（10）下水道事業(個別排水処理事業)</t>
  </si>
  <si>
    <t>岩国市</t>
  </si>
  <si>
    <t>　　　第3-12表　地方債の状況</t>
  </si>
  <si>
    <t>　（10）下水道事業(特定地域生活排水処理事業)</t>
  </si>
  <si>
    <t>萩市</t>
  </si>
  <si>
    <t>　（10）下水道事業(林業集落排水事業)</t>
  </si>
  <si>
    <t>　（10）下水道事業(漁業集落排水事業)</t>
  </si>
  <si>
    <t>　（10）下水道事業(農業集落排水事業)</t>
  </si>
  <si>
    <t>　（10）下水道事業(特定環境保全公共下水道事業)</t>
  </si>
  <si>
    <t>宇部・阿知須
公共下水道組合</t>
  </si>
  <si>
    <t>　（10）下水道事業(公共下水道事業)</t>
  </si>
  <si>
    <t>32-02-06</t>
  </si>
  <si>
    <t>10-01-52</t>
  </si>
  <si>
    <t>(D)/(E)</t>
  </si>
  <si>
    <t>(E)=(C)/(A)</t>
  </si>
  <si>
    <t>(D)=(B)/(A)</t>
  </si>
  <si>
    <t>(C)</t>
  </si>
  <si>
    <t>(B)</t>
  </si>
  <si>
    <t>(A)</t>
  </si>
  <si>
    <t>経費
回収率</t>
  </si>
  <si>
    <t>汚水処理原価</t>
  </si>
  <si>
    <t>使用料単価</t>
  </si>
  <si>
    <t>汚水処理費</t>
  </si>
  <si>
    <t>使用料収入</t>
  </si>
  <si>
    <t>有収水量</t>
  </si>
  <si>
    <t>　　　第3-13表　経営の状況</t>
  </si>
  <si>
    <t>(D)/(E)</t>
  </si>
  <si>
    <t>（％）</t>
  </si>
  <si>
    <r>
      <t>(円/m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）</t>
    </r>
  </si>
  <si>
    <t>(千円）</t>
  </si>
  <si>
    <t>(千円）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</si>
  <si>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</si>
  <si>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　（10）下水道事業(特定地域生活排水処理事業)</t>
  </si>
  <si>
    <t>(D)/(E)</t>
  </si>
  <si>
    <t>(E)=(C)/(A)</t>
  </si>
  <si>
    <t>(D)=(B)/(A)</t>
  </si>
  <si>
    <t>(C)</t>
  </si>
  <si>
    <t>(B)</t>
  </si>
  <si>
    <t>(A)</t>
  </si>
  <si>
    <t>（％）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</si>
  <si>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</si>
  <si>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　（10）下水道事業(林業集落排水事業)</t>
  </si>
  <si>
    <t>　（10）下水道事業(漁業集落排水事業)</t>
  </si>
  <si>
    <t>　（10）下水道事業(農業集落排水事業)</t>
  </si>
  <si>
    <t>　（10）下水道事業(特定環境保全公共下水道事業)</t>
  </si>
  <si>
    <t>宇部・阿知須
公共下水道組合</t>
  </si>
  <si>
    <t>団体名</t>
  </si>
  <si>
    <t>事業名</t>
  </si>
  <si>
    <t>　（10）下水道事業(公共下水道事業)</t>
  </si>
  <si>
    <t>（単位　千円、％）</t>
  </si>
  <si>
    <t>3 　普　　　　及　　　　状　　　　況</t>
  </si>
  <si>
    <t>4 　事　　業　　費</t>
  </si>
  <si>
    <t>5 　管　　　　　　渠</t>
  </si>
  <si>
    <t>7 　処　　　　　　　　　　理　　　　　　　　　　場</t>
  </si>
  <si>
    <t>8 　ポンプ場</t>
  </si>
  <si>
    <t>9 　使　　　　　　　用　　　　　　　料</t>
  </si>
  <si>
    <t>9 　使　　　　　　　用　　　　　　　料</t>
  </si>
  <si>
    <t>10 　受益者負担金</t>
  </si>
  <si>
    <t>11 　職　員　数</t>
  </si>
  <si>
    <t>1   政 府 資 金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</si>
</sst>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 * #,##0.0_ ;_ * \-#,##0.0_ ;_ * &quot;-&quot;?_ ;_ @_ "/>
    <numFmt numFmtId="197" formatCode="_(* #,##0_);_(* &quot;△&quot;#,##0\ ;_(* &quot;-&quot;_);_(@_)"/>
    <numFmt numFmtId="198" formatCode="_(* #,##0.0_);_(* &quot;△&quot;#,##0.0\ ;_(* &quot;-&quot;_);_(@_)"/>
    <numFmt numFmtId="199" formatCode="_(* #,##0.00_);_(* &quot;△&quot;#,##0.00\ ;_(* &quot;-&quot;_);_(@_)"/>
  </numFmts>
  <fonts count="51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49" fontId="6" fillId="0" borderId="10" xfId="52" applyNumberFormat="1" applyFont="1" applyFill="1" applyBorder="1" applyAlignment="1">
      <alignment horizontal="center" vertical="center" wrapText="1"/>
    </xf>
    <xf numFmtId="49" fontId="6" fillId="0" borderId="0" xfId="52" applyNumberFormat="1" applyFont="1" applyFill="1" applyBorder="1" applyAlignment="1">
      <alignment vertical="center" wrapTex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horizontal="center" vertical="center" shrinkToFit="1"/>
    </xf>
    <xf numFmtId="49" fontId="6" fillId="0" borderId="0" xfId="52" applyNumberFormat="1" applyFont="1" applyFill="1" applyAlignment="1">
      <alignment vertical="center" shrinkToFit="1"/>
    </xf>
    <xf numFmtId="49" fontId="12" fillId="0" borderId="0" xfId="52" applyNumberFormat="1" applyFont="1" applyFill="1" applyAlignment="1">
      <alignment vertical="center"/>
    </xf>
    <xf numFmtId="49" fontId="6" fillId="0" borderId="0" xfId="52" applyNumberFormat="1" applyFont="1" applyFill="1" applyAlignment="1">
      <alignment horizontal="right" vertical="center"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vertical="center"/>
    </xf>
    <xf numFmtId="49" fontId="8" fillId="0" borderId="12" xfId="0" applyNumberFormat="1" applyFont="1" applyFill="1" applyBorder="1" applyAlignment="1">
      <alignment horizontal="right" vertical="center" shrinkToFit="1"/>
    </xf>
    <xf numFmtId="49" fontId="8" fillId="0" borderId="13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left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distributed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left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right" vertical="center" shrinkToFit="1"/>
    </xf>
    <xf numFmtId="49" fontId="8" fillId="0" borderId="17" xfId="0" applyNumberFormat="1" applyFont="1" applyFill="1" applyBorder="1" applyAlignment="1">
      <alignment horizontal="left" vertical="center" shrinkToFit="1"/>
    </xf>
    <xf numFmtId="49" fontId="8" fillId="0" borderId="18" xfId="0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horizontal="right" vertical="center" shrinkToFit="1"/>
    </xf>
    <xf numFmtId="49" fontId="8" fillId="0" borderId="19" xfId="0" applyNumberFormat="1" applyFont="1" applyFill="1" applyBorder="1" applyAlignment="1">
      <alignment vertical="center" shrinkToFit="1"/>
    </xf>
    <xf numFmtId="49" fontId="6" fillId="0" borderId="0" xfId="52" applyNumberFormat="1" applyFont="1" applyFill="1" applyAlignment="1">
      <alignment horizontal="center" vertical="center" shrinkToFit="1"/>
    </xf>
    <xf numFmtId="49" fontId="6" fillId="0" borderId="14" xfId="52" applyNumberFormat="1" applyFont="1" applyFill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right" vertical="center" shrinkToFit="1"/>
    </xf>
    <xf numFmtId="49" fontId="6" fillId="0" borderId="16" xfId="52" applyNumberFormat="1" applyFont="1" applyFill="1" applyBorder="1" applyAlignment="1">
      <alignment horizontal="center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center" vertical="center" wrapText="1" shrinkToFit="1"/>
    </xf>
    <xf numFmtId="176" fontId="8" fillId="0" borderId="11" xfId="0" applyNumberFormat="1" applyFont="1" applyFill="1" applyBorder="1" applyAlignment="1">
      <alignment horizontal="right" vertical="center"/>
    </xf>
    <xf numFmtId="182" fontId="6" fillId="0" borderId="0" xfId="52" applyFont="1" applyFill="1" applyBorder="1" applyAlignment="1">
      <alignment vertical="center"/>
    </xf>
    <xf numFmtId="0" fontId="0" fillId="0" borderId="0" xfId="0" applyFill="1" applyAlignment="1">
      <alignment/>
    </xf>
    <xf numFmtId="193" fontId="6" fillId="0" borderId="0" xfId="52" applyNumberFormat="1" applyFont="1" applyFill="1" applyBorder="1" applyAlignment="1">
      <alignment vertical="center"/>
    </xf>
    <xf numFmtId="182" fontId="6" fillId="0" borderId="0" xfId="52" applyFont="1" applyFill="1" applyAlignment="1">
      <alignment vertical="center"/>
    </xf>
    <xf numFmtId="49" fontId="10" fillId="0" borderId="11" xfId="52" applyNumberFormat="1" applyFont="1" applyFill="1" applyBorder="1" applyAlignment="1">
      <alignment horizontal="center" vertical="center" wrapText="1"/>
    </xf>
    <xf numFmtId="49" fontId="11" fillId="0" borderId="11" xfId="52" applyNumberFormat="1" applyFont="1" applyFill="1" applyBorder="1" applyAlignment="1">
      <alignment horizontal="center" vertical="center" wrapText="1"/>
    </xf>
    <xf numFmtId="182" fontId="6" fillId="0" borderId="0" xfId="52" applyNumberFormat="1" applyFont="1" applyFill="1" applyBorder="1" applyAlignment="1">
      <alignment horizontal="left" vertical="center" shrinkToFit="1"/>
    </xf>
    <xf numFmtId="49" fontId="6" fillId="0" borderId="20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center" vertical="center" wrapText="1" shrinkToFit="1"/>
    </xf>
    <xf numFmtId="176" fontId="8" fillId="0" borderId="10" xfId="0" applyNumberFormat="1" applyFont="1" applyFill="1" applyBorder="1" applyAlignment="1">
      <alignment horizontal="right" vertical="center"/>
    </xf>
    <xf numFmtId="193" fontId="6" fillId="0" borderId="10" xfId="52" applyNumberFormat="1" applyFont="1" applyFill="1" applyBorder="1" applyAlignment="1">
      <alignment horizontal="center" vertical="center" wrapText="1"/>
    </xf>
    <xf numFmtId="182" fontId="6" fillId="0" borderId="0" xfId="52" applyNumberFormat="1" applyFont="1" applyFill="1" applyBorder="1" applyAlignment="1">
      <alignment vertical="center"/>
    </xf>
    <xf numFmtId="182" fontId="6" fillId="0" borderId="0" xfId="52" applyNumberFormat="1" applyFont="1" applyFill="1" applyAlignment="1">
      <alignment vertical="center"/>
    </xf>
    <xf numFmtId="49" fontId="6" fillId="0" borderId="0" xfId="52" applyNumberFormat="1" applyFont="1" applyFill="1" applyBorder="1" applyAlignment="1">
      <alignment horizontal="distributed" vertical="center" shrinkToFit="1"/>
    </xf>
    <xf numFmtId="182" fontId="6" fillId="0" borderId="0" xfId="52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>
      <alignment vertical="center"/>
    </xf>
    <xf numFmtId="49" fontId="6" fillId="0" borderId="0" xfId="52" applyNumberFormat="1" applyFont="1" applyFill="1" applyAlignment="1">
      <alignment vertical="center"/>
    </xf>
    <xf numFmtId="182" fontId="6" fillId="0" borderId="10" xfId="52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right" vertical="center"/>
    </xf>
    <xf numFmtId="182" fontId="6" fillId="0" borderId="22" xfId="52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82" fontId="6" fillId="0" borderId="0" xfId="52" applyFont="1" applyFill="1" applyBorder="1" applyAlignment="1">
      <alignment horizontal="right" vertical="center" wrapText="1"/>
    </xf>
    <xf numFmtId="49" fontId="6" fillId="0" borderId="0" xfId="52" applyNumberFormat="1" applyFont="1" applyFill="1" applyBorder="1" applyAlignment="1">
      <alignment vertical="center" shrinkToFit="1"/>
    </xf>
    <xf numFmtId="182" fontId="6" fillId="0" borderId="0" xfId="52" applyFont="1" applyFill="1" applyBorder="1" applyAlignment="1">
      <alignment vertical="center" shrinkToFit="1"/>
    </xf>
    <xf numFmtId="182" fontId="6" fillId="0" borderId="0" xfId="52" applyFont="1" applyFill="1" applyBorder="1" applyAlignment="1">
      <alignment horizontal="right" vertical="center" shrinkToFit="1"/>
    </xf>
    <xf numFmtId="182" fontId="6" fillId="0" borderId="0" xfId="52" applyFont="1" applyFill="1" applyAlignment="1">
      <alignment vertical="center" shrinkToFit="1"/>
    </xf>
    <xf numFmtId="182" fontId="6" fillId="0" borderId="0" xfId="52" applyFont="1" applyFill="1" applyAlignment="1">
      <alignment horizontal="right" vertical="center" shrinkToFit="1"/>
    </xf>
    <xf numFmtId="49" fontId="11" fillId="0" borderId="14" xfId="52" applyNumberFormat="1" applyFont="1" applyFill="1" applyBorder="1" applyAlignment="1">
      <alignment horizontal="distributed" vertical="center" wrapText="1" shrinkToFit="1"/>
    </xf>
    <xf numFmtId="182" fontId="8" fillId="0" borderId="15" xfId="49" applyNumberFormat="1" applyFont="1" applyFill="1" applyBorder="1" applyAlignment="1">
      <alignment vertical="center"/>
    </xf>
    <xf numFmtId="182" fontId="8" fillId="0" borderId="11" xfId="49" applyNumberFormat="1" applyFont="1" applyFill="1" applyBorder="1" applyAlignment="1">
      <alignment vertical="center"/>
    </xf>
    <xf numFmtId="182" fontId="8" fillId="0" borderId="18" xfId="49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>
      <alignment vertical="center"/>
    </xf>
    <xf numFmtId="182" fontId="8" fillId="0" borderId="23" xfId="49" applyNumberFormat="1" applyFont="1" applyFill="1" applyBorder="1" applyAlignment="1">
      <alignment vertical="center"/>
    </xf>
    <xf numFmtId="182" fontId="8" fillId="0" borderId="23" xfId="0" applyNumberFormat="1" applyFont="1" applyFill="1" applyBorder="1" applyAlignment="1">
      <alignment vertical="center"/>
    </xf>
    <xf numFmtId="49" fontId="6" fillId="0" borderId="11" xfId="52" applyNumberFormat="1" applyFont="1" applyFill="1" applyBorder="1" applyAlignment="1">
      <alignment horizontal="center" vertical="center"/>
    </xf>
    <xf numFmtId="182" fontId="6" fillId="0" borderId="10" xfId="52" applyNumberFormat="1" applyFont="1" applyFill="1" applyBorder="1" applyAlignment="1">
      <alignment horizontal="center" vertical="center"/>
    </xf>
    <xf numFmtId="193" fontId="6" fillId="0" borderId="11" xfId="52" applyNumberFormat="1" applyFont="1" applyFill="1" applyBorder="1" applyAlignment="1">
      <alignment horizontal="center" vertical="center"/>
    </xf>
    <xf numFmtId="182" fontId="6" fillId="0" borderId="16" xfId="52" applyFont="1" applyFill="1" applyBorder="1" applyAlignment="1">
      <alignment horizontal="center" vertical="center"/>
    </xf>
    <xf numFmtId="182" fontId="6" fillId="0" borderId="19" xfId="52" applyFont="1" applyFill="1" applyBorder="1" applyAlignment="1">
      <alignment horizontal="center" vertical="center"/>
    </xf>
    <xf numFmtId="49" fontId="6" fillId="0" borderId="10" xfId="52" applyNumberFormat="1" applyFont="1" applyFill="1" applyBorder="1" applyAlignment="1">
      <alignment horizontal="center" vertical="center"/>
    </xf>
    <xf numFmtId="193" fontId="6" fillId="0" borderId="10" xfId="52" applyNumberFormat="1" applyFont="1" applyFill="1" applyBorder="1" applyAlignment="1">
      <alignment horizontal="center" vertical="center"/>
    </xf>
    <xf numFmtId="182" fontId="6" fillId="0" borderId="22" xfId="52" applyNumberFormat="1" applyFont="1" applyFill="1" applyBorder="1" applyAlignment="1">
      <alignment horizontal="center" vertical="center"/>
    </xf>
    <xf numFmtId="182" fontId="6" fillId="0" borderId="11" xfId="52" applyFont="1" applyFill="1" applyBorder="1" applyAlignment="1">
      <alignment horizontal="center" vertical="center"/>
    </xf>
    <xf numFmtId="182" fontId="6" fillId="0" borderId="10" xfId="52" applyFont="1" applyFill="1" applyBorder="1" applyAlignment="1">
      <alignment horizontal="center" vertical="center"/>
    </xf>
    <xf numFmtId="182" fontId="6" fillId="0" borderId="22" xfId="52" applyFont="1" applyFill="1" applyBorder="1" applyAlignment="1">
      <alignment horizontal="center" vertical="center"/>
    </xf>
    <xf numFmtId="182" fontId="6" fillId="0" borderId="10" xfId="52" applyFont="1" applyFill="1" applyBorder="1" applyAlignment="1">
      <alignment horizontal="right" vertical="center"/>
    </xf>
    <xf numFmtId="49" fontId="6" fillId="33" borderId="11" xfId="52" applyNumberFormat="1" applyFont="1" applyFill="1" applyBorder="1" applyAlignment="1">
      <alignment horizontal="center" vertical="center" shrinkToFit="1"/>
    </xf>
    <xf numFmtId="182" fontId="8" fillId="0" borderId="11" xfId="49" applyNumberFormat="1" applyFont="1" applyFill="1" applyBorder="1" applyAlignment="1">
      <alignment vertical="center" shrinkToFit="1"/>
    </xf>
    <xf numFmtId="182" fontId="8" fillId="0" borderId="18" xfId="49" applyNumberFormat="1" applyFont="1" applyFill="1" applyBorder="1" applyAlignment="1">
      <alignment vertical="center" shrinkToFit="1"/>
    </xf>
    <xf numFmtId="49" fontId="13" fillId="0" borderId="11" xfId="52" applyNumberFormat="1" applyFont="1" applyFill="1" applyBorder="1" applyAlignment="1">
      <alignment horizontal="left" vertical="center" wrapText="1"/>
    </xf>
    <xf numFmtId="197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197" fontId="6" fillId="0" borderId="0" xfId="52" applyNumberFormat="1" applyFont="1" applyAlignment="1">
      <alignment vertical="center"/>
    </xf>
    <xf numFmtId="198" fontId="8" fillId="0" borderId="22" xfId="0" applyNumberFormat="1" applyFont="1" applyBorder="1" applyAlignment="1">
      <alignment vertical="center" shrinkToFit="1"/>
    </xf>
    <xf numFmtId="198" fontId="8" fillId="0" borderId="10" xfId="0" applyNumberFormat="1" applyFont="1" applyBorder="1" applyAlignment="1">
      <alignment vertical="center" shrinkToFit="1"/>
    </xf>
    <xf numFmtId="197" fontId="6" fillId="0" borderId="10" xfId="52" applyNumberFormat="1" applyFont="1" applyFill="1" applyBorder="1" applyAlignment="1">
      <alignment vertical="center" shrinkToFit="1"/>
    </xf>
    <xf numFmtId="197" fontId="6" fillId="34" borderId="10" xfId="52" applyNumberFormat="1" applyFont="1" applyFill="1" applyBorder="1" applyAlignment="1">
      <alignment vertical="center" shrinkToFit="1"/>
    </xf>
    <xf numFmtId="198" fontId="8" fillId="0" borderId="24" xfId="0" applyNumberFormat="1" applyFont="1" applyBorder="1" applyAlignment="1">
      <alignment vertical="center" shrinkToFit="1"/>
    </xf>
    <xf numFmtId="198" fontId="8" fillId="0" borderId="13" xfId="0" applyNumberFormat="1" applyFont="1" applyBorder="1" applyAlignment="1">
      <alignment vertical="center" shrinkToFit="1"/>
    </xf>
    <xf numFmtId="197" fontId="8" fillId="0" borderId="23" xfId="51" applyNumberFormat="1" applyFont="1" applyFill="1" applyBorder="1" applyAlignment="1">
      <alignment vertical="center"/>
    </xf>
    <xf numFmtId="197" fontId="6" fillId="0" borderId="13" xfId="52" applyNumberFormat="1" applyFont="1" applyFill="1" applyBorder="1" applyAlignment="1">
      <alignment vertical="center" shrinkToFit="1"/>
    </xf>
    <xf numFmtId="197" fontId="6" fillId="34" borderId="13" xfId="52" applyNumberFormat="1" applyFont="1" applyFill="1" applyBorder="1" applyAlignment="1">
      <alignment vertical="center" shrinkToFit="1"/>
    </xf>
    <xf numFmtId="197" fontId="6" fillId="0" borderId="13" xfId="52" applyNumberFormat="1" applyFont="1" applyFill="1" applyBorder="1" applyAlignment="1">
      <alignment horizontal="center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25" xfId="52" applyNumberFormat="1" applyFont="1" applyFill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right" vertical="center" shrinkToFit="1"/>
    </xf>
    <xf numFmtId="49" fontId="8" fillId="0" borderId="27" xfId="0" applyNumberFormat="1" applyFont="1" applyBorder="1" applyAlignment="1" quotePrefix="1">
      <alignment horizontal="right" vertical="center" shrinkToFit="1"/>
    </xf>
    <xf numFmtId="49" fontId="8" fillId="35" borderId="27" xfId="0" applyNumberFormat="1" applyFont="1" applyFill="1" applyBorder="1" applyAlignment="1">
      <alignment horizontal="righ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right" vertical="center" shrinkToFit="1"/>
    </xf>
    <xf numFmtId="49" fontId="6" fillId="0" borderId="0" xfId="52" applyNumberFormat="1" applyFont="1" applyAlignment="1">
      <alignment horizontal="right" vertical="center"/>
    </xf>
    <xf numFmtId="49" fontId="12" fillId="0" borderId="0" xfId="52" applyNumberFormat="1" applyFont="1" applyAlignment="1">
      <alignment vertical="center"/>
    </xf>
    <xf numFmtId="198" fontId="8" fillId="0" borderId="0" xfId="0" applyNumberFormat="1" applyFont="1" applyBorder="1" applyAlignment="1">
      <alignment vertical="center" shrinkToFit="1"/>
    </xf>
    <xf numFmtId="197" fontId="6" fillId="0" borderId="0" xfId="52" applyNumberFormat="1" applyFont="1" applyFill="1" applyBorder="1" applyAlignment="1">
      <alignment vertical="center" shrinkToFit="1"/>
    </xf>
    <xf numFmtId="198" fontId="8" fillId="0" borderId="21" xfId="0" applyNumberFormat="1" applyFont="1" applyBorder="1" applyAlignment="1">
      <alignment vertical="center" shrinkToFit="1"/>
    </xf>
    <xf numFmtId="197" fontId="6" fillId="0" borderId="21" xfId="52" applyNumberFormat="1" applyFont="1" applyFill="1" applyBorder="1" applyAlignment="1">
      <alignment vertical="center" shrinkToFit="1"/>
    </xf>
    <xf numFmtId="49" fontId="6" fillId="0" borderId="21" xfId="52" applyNumberFormat="1" applyFont="1" applyFill="1" applyBorder="1" applyAlignment="1">
      <alignment horizontal="distributed" vertical="center" shrinkToFit="1"/>
    </xf>
    <xf numFmtId="198" fontId="8" fillId="0" borderId="16" xfId="0" applyNumberFormat="1" applyFont="1" applyBorder="1" applyAlignment="1">
      <alignment vertical="center" shrinkToFit="1"/>
    </xf>
    <xf numFmtId="198" fontId="8" fillId="0" borderId="11" xfId="0" applyNumberFormat="1" applyFont="1" applyBorder="1" applyAlignment="1">
      <alignment vertical="center" shrinkToFit="1"/>
    </xf>
    <xf numFmtId="197" fontId="8" fillId="0" borderId="18" xfId="51" applyNumberFormat="1" applyFont="1" applyFill="1" applyBorder="1" applyAlignment="1">
      <alignment vertical="center"/>
    </xf>
    <xf numFmtId="197" fontId="6" fillId="0" borderId="18" xfId="52" applyNumberFormat="1" applyFont="1" applyFill="1" applyBorder="1" applyAlignment="1">
      <alignment vertical="center" shrinkToFit="1"/>
    </xf>
    <xf numFmtId="197" fontId="6" fillId="34" borderId="11" xfId="52" applyNumberFormat="1" applyFont="1" applyFill="1" applyBorder="1" applyAlignment="1">
      <alignment vertical="center" shrinkToFit="1"/>
    </xf>
    <xf numFmtId="197" fontId="6" fillId="0" borderId="18" xfId="52" applyNumberFormat="1" applyFont="1" applyFill="1" applyBorder="1" applyAlignment="1">
      <alignment horizontal="center" vertical="center" shrinkToFit="1"/>
    </xf>
    <xf numFmtId="49" fontId="6" fillId="0" borderId="30" xfId="52" applyNumberFormat="1" applyFont="1" applyFill="1" applyBorder="1" applyAlignment="1">
      <alignment horizontal="left" vertical="center" shrinkToFit="1"/>
    </xf>
    <xf numFmtId="197" fontId="8" fillId="0" borderId="11" xfId="51" applyNumberFormat="1" applyFont="1" applyFill="1" applyBorder="1" applyAlignment="1">
      <alignment vertical="center"/>
    </xf>
    <xf numFmtId="197" fontId="6" fillId="0" borderId="11" xfId="52" applyNumberFormat="1" applyFont="1" applyFill="1" applyBorder="1" applyAlignment="1">
      <alignment vertical="center" shrinkToFit="1"/>
    </xf>
    <xf numFmtId="197" fontId="6" fillId="0" borderId="11" xfId="52" applyNumberFormat="1" applyFont="1" applyFill="1" applyBorder="1" applyAlignment="1">
      <alignment horizontal="center" vertical="center" shrinkToFit="1"/>
    </xf>
    <xf numFmtId="197" fontId="6" fillId="0" borderId="29" xfId="52" applyNumberFormat="1" applyFont="1" applyFill="1" applyBorder="1" applyAlignment="1">
      <alignment vertical="center" shrinkToFit="1"/>
    </xf>
    <xf numFmtId="197" fontId="8" fillId="0" borderId="15" xfId="51" applyNumberFormat="1" applyFont="1" applyFill="1" applyBorder="1" applyAlignment="1">
      <alignment vertical="center"/>
    </xf>
    <xf numFmtId="197" fontId="6" fillId="0" borderId="0" xfId="52" applyNumberFormat="1" applyFont="1" applyBorder="1" applyAlignment="1">
      <alignment vertical="center"/>
    </xf>
    <xf numFmtId="49" fontId="6" fillId="0" borderId="31" xfId="52" applyNumberFormat="1" applyFont="1" applyFill="1" applyBorder="1" applyAlignment="1">
      <alignment horizontal="left" vertical="center" shrinkToFit="1"/>
    </xf>
    <xf numFmtId="197" fontId="6" fillId="35" borderId="32" xfId="52" applyNumberFormat="1" applyFont="1" applyFill="1" applyBorder="1" applyAlignment="1">
      <alignment horizontal="center" vertical="center" shrinkToFit="1"/>
    </xf>
    <xf numFmtId="197" fontId="6" fillId="35" borderId="33" xfId="52" applyNumberFormat="1" applyFont="1" applyFill="1" applyBorder="1" applyAlignment="1">
      <alignment horizontal="center" vertical="center" shrinkToFit="1"/>
    </xf>
    <xf numFmtId="49" fontId="6" fillId="35" borderId="34" xfId="52" applyNumberFormat="1" applyFont="1" applyFill="1" applyBorder="1" applyAlignment="1">
      <alignment horizontal="center" vertical="center" shrinkToFit="1"/>
    </xf>
    <xf numFmtId="49" fontId="6" fillId="35" borderId="35" xfId="52" applyNumberFormat="1" applyFont="1" applyFill="1" applyBorder="1" applyAlignment="1">
      <alignment horizontal="center" vertical="center" shrinkToFit="1"/>
    </xf>
    <xf numFmtId="197" fontId="6" fillId="0" borderId="0" xfId="52" applyNumberFormat="1" applyFont="1" applyAlignment="1">
      <alignment horizontal="center" vertical="center" shrinkToFit="1"/>
    </xf>
    <xf numFmtId="197" fontId="6" fillId="0" borderId="36" xfId="52" applyNumberFormat="1" applyFont="1" applyBorder="1" applyAlignment="1">
      <alignment horizontal="center" vertical="center" shrinkToFit="1"/>
    </xf>
    <xf numFmtId="197" fontId="6" fillId="0" borderId="0" xfId="52" applyNumberFormat="1" applyFont="1" applyBorder="1" applyAlignment="1">
      <alignment horizontal="center" vertical="center" shrinkToFit="1"/>
    </xf>
    <xf numFmtId="49" fontId="6" fillId="0" borderId="37" xfId="52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center" vertical="center" shrinkToFit="1"/>
    </xf>
    <xf numFmtId="197" fontId="16" fillId="0" borderId="0" xfId="51" applyNumberFormat="1" applyFont="1" applyAlignment="1">
      <alignment vertical="center"/>
    </xf>
    <xf numFmtId="197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7" fontId="16" fillId="0" borderId="0" xfId="51" applyNumberFormat="1" applyFont="1" applyAlignment="1">
      <alignment vertical="center" shrinkToFit="1"/>
    </xf>
    <xf numFmtId="197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7" fontId="6" fillId="0" borderId="22" xfId="51" applyNumberFormat="1" applyFont="1" applyFill="1" applyBorder="1" applyAlignment="1">
      <alignment horizontal="center" vertical="center" wrapText="1"/>
    </xf>
    <xf numFmtId="197" fontId="6" fillId="0" borderId="10" xfId="51" applyNumberFormat="1" applyFont="1" applyFill="1" applyBorder="1" applyAlignment="1">
      <alignment horizontal="center" vertical="center" wrapText="1"/>
    </xf>
    <xf numFmtId="49" fontId="6" fillId="0" borderId="20" xfId="51" applyNumberFormat="1" applyFont="1" applyFill="1" applyBorder="1" applyAlignment="1">
      <alignment horizontal="distributed" vertical="center" shrinkToFit="1"/>
    </xf>
    <xf numFmtId="197" fontId="8" fillId="0" borderId="38" xfId="51" applyNumberFormat="1" applyFont="1" applyFill="1" applyBorder="1" applyAlignment="1">
      <alignment vertical="center"/>
    </xf>
    <xf numFmtId="197" fontId="6" fillId="0" borderId="11" xfId="51" applyNumberFormat="1" applyFont="1" applyFill="1" applyBorder="1" applyAlignment="1">
      <alignment horizontal="center" vertical="center" wrapText="1"/>
    </xf>
    <xf numFmtId="49" fontId="6" fillId="0" borderId="14" xfId="51" applyNumberFormat="1" applyFont="1" applyFill="1" applyBorder="1" applyAlignment="1">
      <alignment horizontal="distributed" vertical="center" shrinkToFit="1"/>
    </xf>
    <xf numFmtId="49" fontId="16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6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8" fillId="0" borderId="14" xfId="51" applyNumberFormat="1" applyFont="1" applyBorder="1" applyAlignment="1">
      <alignment horizontal="center" vertical="center"/>
    </xf>
    <xf numFmtId="49" fontId="16" fillId="0" borderId="0" xfId="51" applyNumberFormat="1" applyFont="1" applyAlignment="1">
      <alignment vertical="center" shrinkToFi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18" xfId="51" applyNumberFormat="1" applyFont="1" applyBorder="1" applyAlignment="1">
      <alignment horizontal="center" vertical="center" wrapText="1"/>
    </xf>
    <xf numFmtId="49" fontId="8" fillId="0" borderId="40" xfId="51" applyNumberFormat="1" applyFont="1" applyBorder="1" applyAlignment="1">
      <alignment horizontal="center" vertical="center" wrapText="1"/>
    </xf>
    <xf numFmtId="49" fontId="8" fillId="0" borderId="41" xfId="51" applyNumberFormat="1" applyFont="1" applyBorder="1" applyAlignment="1">
      <alignment horizontal="center" vertical="center" wrapText="1"/>
    </xf>
    <xf numFmtId="49" fontId="8" fillId="0" borderId="36" xfId="51" applyNumberFormat="1" applyFont="1" applyBorder="1" applyAlignment="1">
      <alignment vertical="center"/>
    </xf>
    <xf numFmtId="49" fontId="8" fillId="0" borderId="15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2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197" fontId="8" fillId="0" borderId="19" xfId="51" applyNumberFormat="1" applyFont="1" applyFill="1" applyBorder="1" applyAlignment="1">
      <alignment vertical="center"/>
    </xf>
    <xf numFmtId="197" fontId="8" fillId="0" borderId="16" xfId="51" applyNumberFormat="1" applyFont="1" applyFill="1" applyBorder="1" applyAlignment="1">
      <alignment vertical="center"/>
    </xf>
    <xf numFmtId="197" fontId="8" fillId="0" borderId="42" xfId="51" applyNumberFormat="1" applyFont="1" applyFill="1" applyBorder="1" applyAlignment="1">
      <alignment vertical="center"/>
    </xf>
    <xf numFmtId="49" fontId="11" fillId="0" borderId="14" xfId="51" applyNumberFormat="1" applyFont="1" applyFill="1" applyBorder="1" applyAlignment="1">
      <alignment horizontal="distributed" vertical="center" wrapText="1" shrinkToFit="1"/>
    </xf>
    <xf numFmtId="49" fontId="6" fillId="0" borderId="0" xfId="51" applyNumberFormat="1" applyFont="1" applyAlignment="1">
      <alignment vertical="center" shrinkToFit="1"/>
    </xf>
    <xf numFmtId="198" fontId="6" fillId="0" borderId="22" xfId="52" applyNumberFormat="1" applyFont="1" applyFill="1" applyBorder="1" applyAlignment="1">
      <alignment vertical="center" shrinkToFit="1"/>
    </xf>
    <xf numFmtId="199" fontId="6" fillId="0" borderId="10" xfId="52" applyNumberFormat="1" applyFont="1" applyFill="1" applyBorder="1" applyAlignment="1">
      <alignment vertical="center" shrinkToFit="1"/>
    </xf>
    <xf numFmtId="198" fontId="6" fillId="0" borderId="24" xfId="52" applyNumberFormat="1" applyFont="1" applyFill="1" applyBorder="1" applyAlignment="1">
      <alignment vertical="center" shrinkToFit="1"/>
    </xf>
    <xf numFmtId="199" fontId="6" fillId="0" borderId="13" xfId="52" applyNumberFormat="1" applyFont="1" applyFill="1" applyBorder="1" applyAlignment="1">
      <alignment vertical="center" shrinkToFit="1"/>
    </xf>
    <xf numFmtId="49" fontId="8" fillId="0" borderId="16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26" xfId="0" applyNumberFormat="1" applyFont="1" applyBorder="1" applyAlignment="1">
      <alignment horizontal="right" vertical="center" shrinkToFit="1"/>
    </xf>
    <xf numFmtId="198" fontId="6" fillId="0" borderId="16" xfId="52" applyNumberFormat="1" applyFont="1" applyFill="1" applyBorder="1" applyAlignment="1">
      <alignment vertical="center" shrinkToFit="1"/>
    </xf>
    <xf numFmtId="199" fontId="6" fillId="0" borderId="11" xfId="52" applyNumberFormat="1" applyFont="1" applyFill="1" applyBorder="1" applyAlignment="1">
      <alignment vertical="center" shrinkToFit="1"/>
    </xf>
    <xf numFmtId="49" fontId="8" fillId="0" borderId="27" xfId="0" applyNumberFormat="1" applyFont="1" applyBorder="1" applyAlignment="1" quotePrefix="1">
      <alignment horizontal="center" vertical="center" shrinkToFit="1"/>
    </xf>
    <xf numFmtId="49" fontId="8" fillId="0" borderId="11" xfId="0" applyNumberFormat="1" applyFont="1" applyBorder="1" applyAlignment="1">
      <alignment horizontal="right" vertical="center" wrapText="1" shrinkToFit="1"/>
    </xf>
    <xf numFmtId="49" fontId="6" fillId="35" borderId="33" xfId="52" applyNumberFormat="1" applyFont="1" applyFill="1" applyBorder="1" applyAlignment="1">
      <alignment horizontal="center" vertical="center" shrinkToFit="1"/>
    </xf>
    <xf numFmtId="49" fontId="8" fillId="0" borderId="43" xfId="0" applyNumberFormat="1" applyFont="1" applyFill="1" applyBorder="1" applyAlignment="1">
      <alignment horizontal="center" vertical="center" shrinkToFit="1"/>
    </xf>
    <xf numFmtId="49" fontId="8" fillId="0" borderId="44" xfId="0" applyNumberFormat="1" applyFont="1" applyFill="1" applyBorder="1" applyAlignment="1">
      <alignment horizontal="center" vertical="center" shrinkToFit="1"/>
    </xf>
    <xf numFmtId="49" fontId="8" fillId="0" borderId="45" xfId="0" applyNumberFormat="1" applyFont="1" applyFill="1" applyBorder="1" applyAlignment="1">
      <alignment horizontal="center" vertical="center" shrinkToFit="1"/>
    </xf>
    <xf numFmtId="49" fontId="8" fillId="0" borderId="46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49" fontId="8" fillId="0" borderId="47" xfId="0" applyNumberFormat="1" applyFont="1" applyFill="1" applyBorder="1" applyAlignment="1">
      <alignment horizontal="center" vertical="center" shrinkToFit="1"/>
    </xf>
    <xf numFmtId="49" fontId="8" fillId="0" borderId="48" xfId="0" applyNumberFormat="1" applyFont="1" applyFill="1" applyBorder="1" applyAlignment="1">
      <alignment horizontal="center" vertical="center" shrinkToFit="1"/>
    </xf>
    <xf numFmtId="49" fontId="8" fillId="0" borderId="49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wrapText="1" shrinkToFit="1"/>
    </xf>
    <xf numFmtId="49" fontId="15" fillId="0" borderId="11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wrapText="1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46" xfId="0" applyNumberFormat="1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wrapText="1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8" fillId="35" borderId="13" xfId="0" applyNumberFormat="1" applyFont="1" applyFill="1" applyBorder="1" applyAlignment="1">
      <alignment horizontal="center" vertical="center" wrapText="1" shrinkToFit="1"/>
    </xf>
    <xf numFmtId="49" fontId="8" fillId="35" borderId="11" xfId="0" applyNumberFormat="1" applyFont="1" applyFill="1" applyBorder="1" applyAlignment="1">
      <alignment horizontal="center" vertical="center" wrapText="1" shrinkToFit="1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47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  <xf numFmtId="49" fontId="8" fillId="0" borderId="52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/>
    </xf>
    <xf numFmtId="49" fontId="8" fillId="0" borderId="53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54" xfId="51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0</xdr:rowOff>
    </xdr:from>
    <xdr:to>
      <xdr:col>21</xdr:col>
      <xdr:colOff>0</xdr:colOff>
      <xdr:row>7</xdr:row>
      <xdr:rowOff>142875</xdr:rowOff>
    </xdr:to>
    <xdr:sp>
      <xdr:nvSpPr>
        <xdr:cNvPr id="1" name="Line 2"/>
        <xdr:cNvSpPr>
          <a:spLocks/>
        </xdr:cNvSpPr>
      </xdr:nvSpPr>
      <xdr:spPr>
        <a:xfrm flipH="1" flipV="1">
          <a:off x="22526625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40</xdr:col>
      <xdr:colOff>0</xdr:colOff>
      <xdr:row>7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41852850" y="685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3" name="Line 8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4" name="Line 9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5" name="Line 11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6" name="Line 12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" name="Line 14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" name="Line 15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9" name="Line 17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10" name="Line 18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11" name="Line 20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12" name="Line 21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29</xdr:row>
      <xdr:rowOff>142875</xdr:rowOff>
    </xdr:to>
    <xdr:sp>
      <xdr:nvSpPr>
        <xdr:cNvPr id="13" name="Line 23"/>
        <xdr:cNvSpPr>
          <a:spLocks/>
        </xdr:cNvSpPr>
      </xdr:nvSpPr>
      <xdr:spPr>
        <a:xfrm flipH="1" flipV="1">
          <a:off x="22526625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40</xdr:col>
      <xdr:colOff>0</xdr:colOff>
      <xdr:row>29</xdr:row>
      <xdr:rowOff>142875</xdr:rowOff>
    </xdr:to>
    <xdr:sp>
      <xdr:nvSpPr>
        <xdr:cNvPr id="14" name="Line 24"/>
        <xdr:cNvSpPr>
          <a:spLocks/>
        </xdr:cNvSpPr>
      </xdr:nvSpPr>
      <xdr:spPr>
        <a:xfrm flipH="1" flipV="1">
          <a:off x="41852850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29</xdr:row>
      <xdr:rowOff>142875</xdr:rowOff>
    </xdr:to>
    <xdr:sp>
      <xdr:nvSpPr>
        <xdr:cNvPr id="15" name="Line 26"/>
        <xdr:cNvSpPr>
          <a:spLocks/>
        </xdr:cNvSpPr>
      </xdr:nvSpPr>
      <xdr:spPr>
        <a:xfrm flipH="1" flipV="1">
          <a:off x="22526625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40</xdr:col>
      <xdr:colOff>0</xdr:colOff>
      <xdr:row>29</xdr:row>
      <xdr:rowOff>142875</xdr:rowOff>
    </xdr:to>
    <xdr:sp>
      <xdr:nvSpPr>
        <xdr:cNvPr id="16" name="Line 27"/>
        <xdr:cNvSpPr>
          <a:spLocks/>
        </xdr:cNvSpPr>
      </xdr:nvSpPr>
      <xdr:spPr>
        <a:xfrm flipH="1" flipV="1">
          <a:off x="41852850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17" name="Line 29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18" name="Line 30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19" name="Line 32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20" name="Line 33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21" name="Line 35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22" name="Line 36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23" name="Line 38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24" name="Line 39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25" name="Line 41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26" name="Line 42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29</xdr:row>
      <xdr:rowOff>219075</xdr:rowOff>
    </xdr:to>
    <xdr:sp>
      <xdr:nvSpPr>
        <xdr:cNvPr id="27" name="Line 43"/>
        <xdr:cNvSpPr>
          <a:spLocks/>
        </xdr:cNvSpPr>
      </xdr:nvSpPr>
      <xdr:spPr>
        <a:xfrm flipH="1" flipV="1">
          <a:off x="47625" y="8658225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29</xdr:row>
      <xdr:rowOff>142875</xdr:rowOff>
    </xdr:to>
    <xdr:sp>
      <xdr:nvSpPr>
        <xdr:cNvPr id="28" name="Line 44"/>
        <xdr:cNvSpPr>
          <a:spLocks/>
        </xdr:cNvSpPr>
      </xdr:nvSpPr>
      <xdr:spPr>
        <a:xfrm flipH="1" flipV="1">
          <a:off x="22526625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40</xdr:col>
      <xdr:colOff>0</xdr:colOff>
      <xdr:row>29</xdr:row>
      <xdr:rowOff>142875</xdr:rowOff>
    </xdr:to>
    <xdr:sp>
      <xdr:nvSpPr>
        <xdr:cNvPr id="29" name="Line 45"/>
        <xdr:cNvSpPr>
          <a:spLocks/>
        </xdr:cNvSpPr>
      </xdr:nvSpPr>
      <xdr:spPr>
        <a:xfrm flipH="1" flipV="1">
          <a:off x="41852850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45</xdr:row>
      <xdr:rowOff>28575</xdr:rowOff>
    </xdr:to>
    <xdr:sp>
      <xdr:nvSpPr>
        <xdr:cNvPr id="30" name="Line 46"/>
        <xdr:cNvSpPr>
          <a:spLocks/>
        </xdr:cNvSpPr>
      </xdr:nvSpPr>
      <xdr:spPr>
        <a:xfrm flipH="1" flipV="1">
          <a:off x="47625" y="13611225"/>
          <a:ext cx="14763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31" name="Line 47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32" name="Line 48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33" name="Line 50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34" name="Line 51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35" name="Line 53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36" name="Line 54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37" name="Line 56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38" name="Line 57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39" name="Line 59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40" name="Line 60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41" name="Line 62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42" name="Line 63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29</xdr:row>
      <xdr:rowOff>142875</xdr:rowOff>
    </xdr:to>
    <xdr:sp>
      <xdr:nvSpPr>
        <xdr:cNvPr id="43" name="Line 64"/>
        <xdr:cNvSpPr>
          <a:spLocks/>
        </xdr:cNvSpPr>
      </xdr:nvSpPr>
      <xdr:spPr>
        <a:xfrm flipH="1" flipV="1">
          <a:off x="22526625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40</xdr:col>
      <xdr:colOff>0</xdr:colOff>
      <xdr:row>29</xdr:row>
      <xdr:rowOff>142875</xdr:rowOff>
    </xdr:to>
    <xdr:sp>
      <xdr:nvSpPr>
        <xdr:cNvPr id="44" name="Line 65"/>
        <xdr:cNvSpPr>
          <a:spLocks/>
        </xdr:cNvSpPr>
      </xdr:nvSpPr>
      <xdr:spPr>
        <a:xfrm flipH="1" flipV="1">
          <a:off x="41852850" y="8658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45" name="Line 66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46" name="Line 67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47" name="Line 68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48" name="Line 69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49" name="Line 70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50" name="Line 71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21</xdr:col>
      <xdr:colOff>0</xdr:colOff>
      <xdr:row>44</xdr:row>
      <xdr:rowOff>142875</xdr:rowOff>
    </xdr:to>
    <xdr:sp>
      <xdr:nvSpPr>
        <xdr:cNvPr id="51" name="Line 72"/>
        <xdr:cNvSpPr>
          <a:spLocks/>
        </xdr:cNvSpPr>
      </xdr:nvSpPr>
      <xdr:spPr>
        <a:xfrm flipH="1" flipV="1">
          <a:off x="22526625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40</xdr:col>
      <xdr:colOff>0</xdr:colOff>
      <xdr:row>44</xdr:row>
      <xdr:rowOff>142875</xdr:rowOff>
    </xdr:to>
    <xdr:sp>
      <xdr:nvSpPr>
        <xdr:cNvPr id="52" name="Line 73"/>
        <xdr:cNvSpPr>
          <a:spLocks/>
        </xdr:cNvSpPr>
      </xdr:nvSpPr>
      <xdr:spPr>
        <a:xfrm flipH="1" flipV="1">
          <a:off x="41852850" y="13611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53" name="Line 74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54" name="Line 75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55" name="Line 76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56" name="Line 77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57" name="Line 78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58" name="Line 79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59" name="Line 80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60" name="Line 81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61" name="Line 82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62" name="Line 83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63" name="Line 84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64" name="Line 85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65</xdr:row>
      <xdr:rowOff>142875</xdr:rowOff>
    </xdr:to>
    <xdr:sp>
      <xdr:nvSpPr>
        <xdr:cNvPr id="65" name="Line 86"/>
        <xdr:cNvSpPr>
          <a:spLocks/>
        </xdr:cNvSpPr>
      </xdr:nvSpPr>
      <xdr:spPr>
        <a:xfrm flipH="1" flipV="1">
          <a:off x="22526625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61</xdr:row>
      <xdr:rowOff>0</xdr:rowOff>
    </xdr:from>
    <xdr:to>
      <xdr:col>40</xdr:col>
      <xdr:colOff>0</xdr:colOff>
      <xdr:row>65</xdr:row>
      <xdr:rowOff>142875</xdr:rowOff>
    </xdr:to>
    <xdr:sp>
      <xdr:nvSpPr>
        <xdr:cNvPr id="66" name="Line 87"/>
        <xdr:cNvSpPr>
          <a:spLocks/>
        </xdr:cNvSpPr>
      </xdr:nvSpPr>
      <xdr:spPr>
        <a:xfrm flipH="1" flipV="1">
          <a:off x="41852850" y="21307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67" name="Line 88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68" name="Line 89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69" name="Line 90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0" name="Line 91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1" name="Line 92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2" name="Line 93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3" name="Line 94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4" name="Line 95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5" name="Line 96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6" name="Line 97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7" name="Line 98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78" name="Line 99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79" name="Line 100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0" name="Line 101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81" name="Line 102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2" name="Line 103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83" name="Line 104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4" name="Line 105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21</xdr:col>
      <xdr:colOff>0</xdr:colOff>
      <xdr:row>84</xdr:row>
      <xdr:rowOff>142875</xdr:rowOff>
    </xdr:to>
    <xdr:sp>
      <xdr:nvSpPr>
        <xdr:cNvPr id="85" name="Line 106"/>
        <xdr:cNvSpPr>
          <a:spLocks/>
        </xdr:cNvSpPr>
      </xdr:nvSpPr>
      <xdr:spPr>
        <a:xfrm flipH="1" flipV="1">
          <a:off x="22526625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80</xdr:row>
      <xdr:rowOff>0</xdr:rowOff>
    </xdr:from>
    <xdr:to>
      <xdr:col>40</xdr:col>
      <xdr:colOff>0</xdr:colOff>
      <xdr:row>84</xdr:row>
      <xdr:rowOff>142875</xdr:rowOff>
    </xdr:to>
    <xdr:sp>
      <xdr:nvSpPr>
        <xdr:cNvPr id="86" name="Line 107"/>
        <xdr:cNvSpPr>
          <a:spLocks/>
        </xdr:cNvSpPr>
      </xdr:nvSpPr>
      <xdr:spPr>
        <a:xfrm flipH="1" flipV="1">
          <a:off x="41852850" y="28089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87" name="Line 108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88" name="Line 109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89" name="Line 110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0" name="Line 111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1" name="Line 112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2" name="Line 113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3" name="Line 114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4" name="Line 115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5" name="Line 116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6" name="Line 117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7" name="Line 118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98" name="Line 119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99" name="Line 120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0" name="Line 121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1" name="Line 122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2" name="Line 123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3" name="Line 124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4" name="Line 125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5" name="Line 126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6" name="Line 127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7" name="Line 128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08" name="Line 129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09" name="Line 130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10" name="Line 131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95</xdr:row>
      <xdr:rowOff>142875</xdr:rowOff>
    </xdr:to>
    <xdr:sp>
      <xdr:nvSpPr>
        <xdr:cNvPr id="111" name="Line 132"/>
        <xdr:cNvSpPr>
          <a:spLocks/>
        </xdr:cNvSpPr>
      </xdr:nvSpPr>
      <xdr:spPr>
        <a:xfrm flipH="1" flipV="1">
          <a:off x="22526625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91</xdr:row>
      <xdr:rowOff>0</xdr:rowOff>
    </xdr:from>
    <xdr:to>
      <xdr:col>40</xdr:col>
      <xdr:colOff>0</xdr:colOff>
      <xdr:row>95</xdr:row>
      <xdr:rowOff>142875</xdr:rowOff>
    </xdr:to>
    <xdr:sp>
      <xdr:nvSpPr>
        <xdr:cNvPr id="112" name="Line 133"/>
        <xdr:cNvSpPr>
          <a:spLocks/>
        </xdr:cNvSpPr>
      </xdr:nvSpPr>
      <xdr:spPr>
        <a:xfrm flipH="1" flipV="1">
          <a:off x="41852850" y="312134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13" name="Line 134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14" name="Line 135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15" name="Line 136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16" name="Line 137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17" name="Line 138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18" name="Line 139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19" name="Line 140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0" name="Line 141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1" name="Line 142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2" name="Line 143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3" name="Line 144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4" name="Line 145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5" name="Line 146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6" name="Line 147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7" name="Line 148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28" name="Line 149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29" name="Line 150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0" name="Line 151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1" name="Line 152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2" name="Line 153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3" name="Line 154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4" name="Line 155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5" name="Line 156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6" name="Line 157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7" name="Line 158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38" name="Line 159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39" name="Line 160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40" name="Line 161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41" name="Line 162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42" name="Line 163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103</xdr:row>
      <xdr:rowOff>0</xdr:rowOff>
    </xdr:from>
    <xdr:to>
      <xdr:col>21</xdr:col>
      <xdr:colOff>0</xdr:colOff>
      <xdr:row>107</xdr:row>
      <xdr:rowOff>142875</xdr:rowOff>
    </xdr:to>
    <xdr:sp>
      <xdr:nvSpPr>
        <xdr:cNvPr id="143" name="Line 164"/>
        <xdr:cNvSpPr>
          <a:spLocks/>
        </xdr:cNvSpPr>
      </xdr:nvSpPr>
      <xdr:spPr>
        <a:xfrm flipH="1" flipV="1">
          <a:off x="22526625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40</xdr:col>
      <xdr:colOff>0</xdr:colOff>
      <xdr:row>107</xdr:row>
      <xdr:rowOff>142875</xdr:rowOff>
    </xdr:to>
    <xdr:sp>
      <xdr:nvSpPr>
        <xdr:cNvPr id="144" name="Line 165"/>
        <xdr:cNvSpPr>
          <a:spLocks/>
        </xdr:cNvSpPr>
      </xdr:nvSpPr>
      <xdr:spPr>
        <a:xfrm flipH="1" flipV="1">
          <a:off x="41852850" y="3479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8</xdr:row>
      <xdr:rowOff>19050</xdr:rowOff>
    </xdr:to>
    <xdr:sp>
      <xdr:nvSpPr>
        <xdr:cNvPr id="145" name="Line 166"/>
        <xdr:cNvSpPr>
          <a:spLocks/>
        </xdr:cNvSpPr>
      </xdr:nvSpPr>
      <xdr:spPr>
        <a:xfrm flipH="1" flipV="1">
          <a:off x="57150" y="714375"/>
          <a:ext cx="14763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9525</xdr:rowOff>
    </xdr:from>
    <xdr:to>
      <xdr:col>1</xdr:col>
      <xdr:colOff>1466850</xdr:colOff>
      <xdr:row>66</xdr:row>
      <xdr:rowOff>0</xdr:rowOff>
    </xdr:to>
    <xdr:sp>
      <xdr:nvSpPr>
        <xdr:cNvPr id="146" name="Line 167"/>
        <xdr:cNvSpPr>
          <a:spLocks/>
        </xdr:cNvSpPr>
      </xdr:nvSpPr>
      <xdr:spPr>
        <a:xfrm flipH="1" flipV="1">
          <a:off x="38100" y="2131695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80</xdr:row>
      <xdr:rowOff>9525</xdr:rowOff>
    </xdr:from>
    <xdr:to>
      <xdr:col>1</xdr:col>
      <xdr:colOff>1466850</xdr:colOff>
      <xdr:row>85</xdr:row>
      <xdr:rowOff>0</xdr:rowOff>
    </xdr:to>
    <xdr:sp>
      <xdr:nvSpPr>
        <xdr:cNvPr id="147" name="Line 168"/>
        <xdr:cNvSpPr>
          <a:spLocks/>
        </xdr:cNvSpPr>
      </xdr:nvSpPr>
      <xdr:spPr>
        <a:xfrm flipH="1" flipV="1">
          <a:off x="38100" y="28098750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91</xdr:row>
      <xdr:rowOff>0</xdr:rowOff>
    </xdr:from>
    <xdr:to>
      <xdr:col>1</xdr:col>
      <xdr:colOff>1466850</xdr:colOff>
      <xdr:row>95</xdr:row>
      <xdr:rowOff>219075</xdr:rowOff>
    </xdr:to>
    <xdr:sp>
      <xdr:nvSpPr>
        <xdr:cNvPr id="148" name="Line 169"/>
        <xdr:cNvSpPr>
          <a:spLocks/>
        </xdr:cNvSpPr>
      </xdr:nvSpPr>
      <xdr:spPr>
        <a:xfrm flipH="1" flipV="1">
          <a:off x="38100" y="31213425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103</xdr:row>
      <xdr:rowOff>0</xdr:rowOff>
    </xdr:from>
    <xdr:to>
      <xdr:col>1</xdr:col>
      <xdr:colOff>1466850</xdr:colOff>
      <xdr:row>107</xdr:row>
      <xdr:rowOff>219075</xdr:rowOff>
    </xdr:to>
    <xdr:sp>
      <xdr:nvSpPr>
        <xdr:cNvPr id="149" name="Line 170"/>
        <xdr:cNvSpPr>
          <a:spLocks/>
        </xdr:cNvSpPr>
      </xdr:nvSpPr>
      <xdr:spPr>
        <a:xfrm flipH="1" flipV="1">
          <a:off x="38100" y="34794825"/>
          <a:ext cx="14763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95325"/>
          <a:ext cx="13430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2</xdr:col>
      <xdr:colOff>9525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7239000"/>
          <a:ext cx="1352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112680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8100" y="175926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8100" y="231552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</xdr:col>
      <xdr:colOff>0</xdr:colOff>
      <xdr:row>86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8100" y="256698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0</xdr:rowOff>
    </xdr:from>
    <xdr:to>
      <xdr:col>2</xdr:col>
      <xdr:colOff>0</xdr:colOff>
      <xdr:row>96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8100" y="28565475"/>
          <a:ext cx="1343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95325"/>
          <a:ext cx="13811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9525</xdr:rowOff>
    </xdr:from>
    <xdr:to>
      <xdr:col>2</xdr:col>
      <xdr:colOff>9525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7467600"/>
          <a:ext cx="13906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8100" y="11725275"/>
          <a:ext cx="138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8100" y="18278475"/>
          <a:ext cx="138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8100" y="24069675"/>
          <a:ext cx="138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8100" y="26812875"/>
          <a:ext cx="13811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0</xdr:colOff>
      <xdr:row>107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8100" y="29937075"/>
          <a:ext cx="138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13"/>
  <sheetViews>
    <sheetView showGridLines="0" tabSelected="1" zoomScaleSheetLayoutView="75" zoomScalePageLayoutView="0" workbookViewId="0" topLeftCell="A1">
      <selection activeCell="A104" sqref="A104:IV104"/>
    </sheetView>
  </sheetViews>
  <sheetFormatPr defaultColWidth="12.00390625" defaultRowHeight="15" customHeight="1"/>
  <cols>
    <col min="1" max="1" width="0.6171875" style="5" customWidth="1"/>
    <col min="2" max="2" width="19.375" style="5" customWidth="1"/>
    <col min="3" max="4" width="13.875" style="5" customWidth="1"/>
    <col min="5" max="7" width="15.875" style="65" customWidth="1"/>
    <col min="8" max="15" width="13.875" style="65" customWidth="1"/>
    <col min="16" max="17" width="18.875" style="65" customWidth="1"/>
    <col min="18" max="21" width="12.875" style="65" customWidth="1"/>
    <col min="22" max="22" width="12.875" style="5" customWidth="1"/>
    <col min="23" max="27" width="9.875" style="65" customWidth="1"/>
    <col min="28" max="30" width="13.625" style="65" customWidth="1"/>
    <col min="31" max="34" width="18.875" style="65" customWidth="1"/>
    <col min="35" max="35" width="12.875" style="66" customWidth="1"/>
    <col min="36" max="37" width="11.875" style="65" customWidth="1"/>
    <col min="38" max="38" width="13.625" style="65" customWidth="1"/>
    <col min="39" max="39" width="8.875" style="65" customWidth="1"/>
    <col min="40" max="40" width="15.875" style="65" customWidth="1"/>
    <col min="41" max="41" width="14.125" style="5" customWidth="1"/>
    <col min="42" max="42" width="12.875" style="5" customWidth="1"/>
    <col min="43" max="43" width="15.875" style="5" customWidth="1"/>
    <col min="44" max="44" width="13.875" style="5" customWidth="1"/>
    <col min="45" max="46" width="12.875" style="65" customWidth="1"/>
    <col min="47" max="48" width="13.875" style="65" customWidth="1"/>
    <col min="49" max="50" width="16.875" style="65" customWidth="1"/>
    <col min="51" max="51" width="13.875" style="5" customWidth="1"/>
    <col min="52" max="53" width="10.875" style="65" customWidth="1"/>
    <col min="54" max="54" width="11.375" style="65" customWidth="1"/>
    <col min="55" max="55" width="13.875" style="5" customWidth="1"/>
    <col min="56" max="58" width="9.875" style="65" customWidth="1"/>
    <col min="59" max="65" width="18.50390625" style="65" customWidth="1"/>
    <col min="66" max="16384" width="12.00390625" style="65" customWidth="1"/>
  </cols>
  <sheetData>
    <row r="1" spans="3:35" s="5" customFormat="1" ht="18" customHeight="1">
      <c r="C1" s="6" t="s">
        <v>296</v>
      </c>
      <c r="AI1" s="7"/>
    </row>
    <row r="2" spans="2:35" s="8" customFormat="1" ht="18" customHeight="1">
      <c r="B2" s="9"/>
      <c r="C2" s="10" t="s">
        <v>373</v>
      </c>
      <c r="AI2" s="11"/>
    </row>
    <row r="3" spans="2:35" s="8" customFormat="1" ht="18" customHeight="1" thickBot="1">
      <c r="B3" s="9"/>
      <c r="C3" s="10" t="s">
        <v>312</v>
      </c>
      <c r="AI3" s="11"/>
    </row>
    <row r="4" spans="2:58" s="12" customFormat="1" ht="18" customHeight="1">
      <c r="B4" s="13" t="s">
        <v>0</v>
      </c>
      <c r="C4" s="14" t="s">
        <v>108</v>
      </c>
      <c r="D4" s="15">
        <v>2</v>
      </c>
      <c r="E4" s="204" t="s">
        <v>721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 t="s">
        <v>722</v>
      </c>
      <c r="Q4" s="204"/>
      <c r="R4" s="204" t="s">
        <v>723</v>
      </c>
      <c r="S4" s="204"/>
      <c r="T4" s="204"/>
      <c r="U4" s="204"/>
      <c r="V4" s="14" t="s">
        <v>109</v>
      </c>
      <c r="W4" s="205" t="s">
        <v>724</v>
      </c>
      <c r="X4" s="203"/>
      <c r="Y4" s="203"/>
      <c r="Z4" s="203"/>
      <c r="AA4" s="203"/>
      <c r="AB4" s="203"/>
      <c r="AC4" s="203"/>
      <c r="AD4" s="207"/>
      <c r="AE4" s="205" t="s">
        <v>724</v>
      </c>
      <c r="AF4" s="203"/>
      <c r="AG4" s="203"/>
      <c r="AH4" s="203"/>
      <c r="AI4" s="203"/>
      <c r="AJ4" s="203"/>
      <c r="AK4" s="203"/>
      <c r="AL4" s="207"/>
      <c r="AM4" s="204" t="s">
        <v>725</v>
      </c>
      <c r="AN4" s="204"/>
      <c r="AO4" s="205" t="s">
        <v>726</v>
      </c>
      <c r="AP4" s="203"/>
      <c r="AQ4" s="203"/>
      <c r="AR4" s="203"/>
      <c r="AS4" s="203"/>
      <c r="AT4" s="203" t="s">
        <v>727</v>
      </c>
      <c r="AU4" s="203"/>
      <c r="AV4" s="203"/>
      <c r="AW4" s="203"/>
      <c r="AX4" s="203"/>
      <c r="AY4" s="204" t="s">
        <v>728</v>
      </c>
      <c r="AZ4" s="204"/>
      <c r="BA4" s="204"/>
      <c r="BB4" s="204"/>
      <c r="BC4" s="204"/>
      <c r="BD4" s="204" t="s">
        <v>729</v>
      </c>
      <c r="BE4" s="204"/>
      <c r="BF4" s="206"/>
    </row>
    <row r="5" spans="2:58" s="12" customFormat="1" ht="18" customHeight="1">
      <c r="B5" s="16"/>
      <c r="C5" s="17" t="s">
        <v>1</v>
      </c>
      <c r="D5" s="17" t="s">
        <v>2</v>
      </c>
      <c r="E5" s="18" t="s">
        <v>110</v>
      </c>
      <c r="F5" s="18" t="s">
        <v>111</v>
      </c>
      <c r="G5" s="18" t="s">
        <v>112</v>
      </c>
      <c r="H5" s="18" t="s">
        <v>113</v>
      </c>
      <c r="I5" s="18" t="s">
        <v>114</v>
      </c>
      <c r="J5" s="18" t="s">
        <v>115</v>
      </c>
      <c r="K5" s="18" t="s">
        <v>116</v>
      </c>
      <c r="L5" s="18" t="s">
        <v>117</v>
      </c>
      <c r="M5" s="18" t="s">
        <v>118</v>
      </c>
      <c r="N5" s="18" t="s">
        <v>119</v>
      </c>
      <c r="O5" s="18" t="s">
        <v>120</v>
      </c>
      <c r="P5" s="19" t="s">
        <v>110</v>
      </c>
      <c r="Q5" s="18" t="s">
        <v>111</v>
      </c>
      <c r="R5" s="18" t="s">
        <v>110</v>
      </c>
      <c r="S5" s="208" t="s">
        <v>3</v>
      </c>
      <c r="T5" s="208"/>
      <c r="U5" s="208"/>
      <c r="V5" s="20" t="s">
        <v>4</v>
      </c>
      <c r="W5" s="18" t="s">
        <v>121</v>
      </c>
      <c r="X5" s="208" t="s">
        <v>5</v>
      </c>
      <c r="Y5" s="208"/>
      <c r="Z5" s="208"/>
      <c r="AA5" s="208"/>
      <c r="AB5" s="18" t="s">
        <v>122</v>
      </c>
      <c r="AC5" s="18" t="s">
        <v>123</v>
      </c>
      <c r="AD5" s="18" t="s">
        <v>124</v>
      </c>
      <c r="AE5" s="18" t="s">
        <v>125</v>
      </c>
      <c r="AF5" s="208" t="s">
        <v>6</v>
      </c>
      <c r="AG5" s="208"/>
      <c r="AH5" s="18" t="s">
        <v>8</v>
      </c>
      <c r="AI5" s="18" t="s">
        <v>9</v>
      </c>
      <c r="AJ5" s="208" t="s">
        <v>7</v>
      </c>
      <c r="AK5" s="208"/>
      <c r="AL5" s="18" t="s">
        <v>126</v>
      </c>
      <c r="AM5" s="18" t="s">
        <v>127</v>
      </c>
      <c r="AN5" s="18" t="s">
        <v>128</v>
      </c>
      <c r="AO5" s="19" t="s">
        <v>127</v>
      </c>
      <c r="AP5" s="18" t="s">
        <v>128</v>
      </c>
      <c r="AQ5" s="18" t="s">
        <v>129</v>
      </c>
      <c r="AR5" s="18" t="s">
        <v>130</v>
      </c>
      <c r="AS5" s="200" t="s">
        <v>293</v>
      </c>
      <c r="AT5" s="201"/>
      <c r="AU5" s="201"/>
      <c r="AV5" s="201"/>
      <c r="AW5" s="201"/>
      <c r="AX5" s="202"/>
      <c r="AY5" s="18" t="s">
        <v>131</v>
      </c>
      <c r="AZ5" s="208" t="s">
        <v>10</v>
      </c>
      <c r="BA5" s="208"/>
      <c r="BB5" s="18" t="s">
        <v>132</v>
      </c>
      <c r="BC5" s="18" t="s">
        <v>133</v>
      </c>
      <c r="BD5" s="18" t="s">
        <v>134</v>
      </c>
      <c r="BE5" s="18" t="s">
        <v>135</v>
      </c>
      <c r="BF5" s="21"/>
    </row>
    <row r="6" spans="2:58" s="12" customFormat="1" ht="18" customHeight="1">
      <c r="B6" s="16"/>
      <c r="C6" s="17"/>
      <c r="D6" s="17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369</v>
      </c>
      <c r="K6" s="20" t="s">
        <v>16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17</v>
      </c>
      <c r="Q6" s="20" t="s">
        <v>18</v>
      </c>
      <c r="R6" s="20" t="s">
        <v>19</v>
      </c>
      <c r="S6" s="18" t="s">
        <v>136</v>
      </c>
      <c r="T6" s="18" t="s">
        <v>137</v>
      </c>
      <c r="U6" s="18" t="s">
        <v>138</v>
      </c>
      <c r="V6" s="19"/>
      <c r="W6" s="20" t="s">
        <v>20</v>
      </c>
      <c r="X6" s="20" t="s">
        <v>21</v>
      </c>
      <c r="Y6" s="20" t="s">
        <v>22</v>
      </c>
      <c r="Z6" s="20" t="s">
        <v>23</v>
      </c>
      <c r="AA6" s="20" t="s">
        <v>24</v>
      </c>
      <c r="AB6" s="20" t="s">
        <v>25</v>
      </c>
      <c r="AC6" s="20" t="s">
        <v>26</v>
      </c>
      <c r="AD6" s="20" t="s">
        <v>27</v>
      </c>
      <c r="AE6" s="20" t="s">
        <v>28</v>
      </c>
      <c r="AF6" s="20" t="s">
        <v>29</v>
      </c>
      <c r="AG6" s="20" t="s">
        <v>30</v>
      </c>
      <c r="AH6" s="20" t="s">
        <v>31</v>
      </c>
      <c r="AI6" s="20" t="s">
        <v>32</v>
      </c>
      <c r="AJ6" s="22" t="s">
        <v>139</v>
      </c>
      <c r="AK6" s="22" t="s">
        <v>140</v>
      </c>
      <c r="AL6" s="20" t="s">
        <v>33</v>
      </c>
      <c r="AM6" s="20" t="s">
        <v>141</v>
      </c>
      <c r="AN6" s="20" t="s">
        <v>34</v>
      </c>
      <c r="AO6" s="20" t="s">
        <v>35</v>
      </c>
      <c r="AP6" s="20" t="s">
        <v>36</v>
      </c>
      <c r="AQ6" s="20" t="s">
        <v>37</v>
      </c>
      <c r="AR6" s="20" t="s">
        <v>38</v>
      </c>
      <c r="AS6" s="20" t="s">
        <v>39</v>
      </c>
      <c r="AT6" s="20" t="s">
        <v>40</v>
      </c>
      <c r="AU6" s="20" t="s">
        <v>41</v>
      </c>
      <c r="AV6" s="20" t="s">
        <v>42</v>
      </c>
      <c r="AW6" s="20" t="s">
        <v>43</v>
      </c>
      <c r="AX6" s="20" t="s">
        <v>44</v>
      </c>
      <c r="AY6" s="20" t="s">
        <v>45</v>
      </c>
      <c r="AZ6" s="19" t="s">
        <v>142</v>
      </c>
      <c r="BA6" s="19" t="s">
        <v>143</v>
      </c>
      <c r="BB6" s="20" t="s">
        <v>384</v>
      </c>
      <c r="BC6" s="20" t="s">
        <v>46</v>
      </c>
      <c r="BD6" s="20" t="s">
        <v>47</v>
      </c>
      <c r="BE6" s="20" t="s">
        <v>48</v>
      </c>
      <c r="BF6" s="23" t="s">
        <v>49</v>
      </c>
    </row>
    <row r="7" spans="2:58" s="12" customFormat="1" ht="18" customHeight="1">
      <c r="B7" s="16"/>
      <c r="C7" s="20" t="s">
        <v>50</v>
      </c>
      <c r="D7" s="17" t="s">
        <v>51</v>
      </c>
      <c r="E7" s="20" t="s">
        <v>282</v>
      </c>
      <c r="F7" s="20" t="s">
        <v>283</v>
      </c>
      <c r="G7" s="20" t="s">
        <v>284</v>
      </c>
      <c r="H7" s="20" t="s">
        <v>52</v>
      </c>
      <c r="I7" s="20" t="s">
        <v>52</v>
      </c>
      <c r="J7" s="20" t="s">
        <v>53</v>
      </c>
      <c r="K7" s="20" t="s">
        <v>285</v>
      </c>
      <c r="L7" s="20" t="s">
        <v>285</v>
      </c>
      <c r="M7" s="20" t="s">
        <v>285</v>
      </c>
      <c r="N7" s="20" t="s">
        <v>54</v>
      </c>
      <c r="O7" s="20" t="s">
        <v>54</v>
      </c>
      <c r="P7" s="19"/>
      <c r="Q7" s="20"/>
      <c r="R7" s="20" t="s">
        <v>55</v>
      </c>
      <c r="S7" s="20" t="s">
        <v>56</v>
      </c>
      <c r="T7" s="20" t="s">
        <v>57</v>
      </c>
      <c r="U7" s="20" t="s">
        <v>58</v>
      </c>
      <c r="V7" s="19"/>
      <c r="W7" s="20" t="s">
        <v>59</v>
      </c>
      <c r="X7" s="20" t="s">
        <v>60</v>
      </c>
      <c r="Y7" s="20" t="s">
        <v>60</v>
      </c>
      <c r="Z7" s="20" t="s">
        <v>60</v>
      </c>
      <c r="AA7" s="20" t="s">
        <v>61</v>
      </c>
      <c r="AB7" s="20" t="s">
        <v>62</v>
      </c>
      <c r="AC7" s="19" t="s">
        <v>63</v>
      </c>
      <c r="AD7" s="19" t="s">
        <v>64</v>
      </c>
      <c r="AE7" s="20" t="s">
        <v>64</v>
      </c>
      <c r="AF7" s="20" t="s">
        <v>63</v>
      </c>
      <c r="AG7" s="20" t="s">
        <v>64</v>
      </c>
      <c r="AH7" s="20" t="s">
        <v>65</v>
      </c>
      <c r="AI7" s="20" t="s">
        <v>144</v>
      </c>
      <c r="AJ7" s="20" t="s">
        <v>66</v>
      </c>
      <c r="AK7" s="20" t="s">
        <v>383</v>
      </c>
      <c r="AL7" s="19" t="s">
        <v>67</v>
      </c>
      <c r="AM7" s="20" t="s">
        <v>68</v>
      </c>
      <c r="AN7" s="20" t="s">
        <v>69</v>
      </c>
      <c r="AO7" s="20" t="s">
        <v>70</v>
      </c>
      <c r="AP7" s="20" t="s">
        <v>71</v>
      </c>
      <c r="AQ7" s="20"/>
      <c r="AR7" s="20" t="s">
        <v>72</v>
      </c>
      <c r="AS7" s="24" t="s">
        <v>149</v>
      </c>
      <c r="AT7" s="24" t="s">
        <v>150</v>
      </c>
      <c r="AU7" s="24" t="s">
        <v>151</v>
      </c>
      <c r="AV7" s="24" t="s">
        <v>152</v>
      </c>
      <c r="AW7" s="24" t="s">
        <v>153</v>
      </c>
      <c r="AX7" s="24" t="s">
        <v>154</v>
      </c>
      <c r="AY7" s="20" t="s">
        <v>74</v>
      </c>
      <c r="AZ7" s="20" t="s">
        <v>385</v>
      </c>
      <c r="BA7" s="20" t="s">
        <v>75</v>
      </c>
      <c r="BB7" s="20" t="s">
        <v>73</v>
      </c>
      <c r="BC7" s="20" t="s">
        <v>72</v>
      </c>
      <c r="BD7" s="20" t="s">
        <v>76</v>
      </c>
      <c r="BE7" s="20" t="s">
        <v>76</v>
      </c>
      <c r="BF7" s="23"/>
    </row>
    <row r="8" spans="2:58" s="12" customFormat="1" ht="39.75" customHeight="1">
      <c r="B8" s="25" t="s">
        <v>77</v>
      </c>
      <c r="C8" s="26"/>
      <c r="D8" s="26"/>
      <c r="E8" s="27" t="s">
        <v>78</v>
      </c>
      <c r="F8" s="27" t="s">
        <v>78</v>
      </c>
      <c r="G8" s="27" t="s">
        <v>78</v>
      </c>
      <c r="H8" s="27" t="s">
        <v>78</v>
      </c>
      <c r="I8" s="27" t="s">
        <v>78</v>
      </c>
      <c r="J8" s="27" t="s">
        <v>78</v>
      </c>
      <c r="K8" s="27" t="s">
        <v>145</v>
      </c>
      <c r="L8" s="27" t="s">
        <v>145</v>
      </c>
      <c r="M8" s="27" t="s">
        <v>145</v>
      </c>
      <c r="N8" s="27" t="s">
        <v>145</v>
      </c>
      <c r="O8" s="27" t="s">
        <v>145</v>
      </c>
      <c r="P8" s="27" t="s">
        <v>79</v>
      </c>
      <c r="Q8" s="27" t="s">
        <v>79</v>
      </c>
      <c r="R8" s="27" t="s">
        <v>146</v>
      </c>
      <c r="S8" s="27" t="s">
        <v>146</v>
      </c>
      <c r="T8" s="27" t="s">
        <v>146</v>
      </c>
      <c r="U8" s="27" t="s">
        <v>146</v>
      </c>
      <c r="V8" s="27"/>
      <c r="W8" s="27" t="s">
        <v>80</v>
      </c>
      <c r="X8" s="27" t="s">
        <v>80</v>
      </c>
      <c r="Y8" s="27" t="s">
        <v>80</v>
      </c>
      <c r="Z8" s="27" t="s">
        <v>80</v>
      </c>
      <c r="AA8" s="27" t="s">
        <v>80</v>
      </c>
      <c r="AB8" s="27" t="s">
        <v>155</v>
      </c>
      <c r="AC8" s="27" t="s">
        <v>155</v>
      </c>
      <c r="AD8" s="27" t="s">
        <v>155</v>
      </c>
      <c r="AE8" s="27" t="s">
        <v>313</v>
      </c>
      <c r="AF8" s="27" t="s">
        <v>313</v>
      </c>
      <c r="AG8" s="27" t="s">
        <v>313</v>
      </c>
      <c r="AH8" s="27" t="s">
        <v>313</v>
      </c>
      <c r="AI8" s="27" t="s">
        <v>147</v>
      </c>
      <c r="AJ8" s="27" t="s">
        <v>155</v>
      </c>
      <c r="AK8" s="27" t="s">
        <v>148</v>
      </c>
      <c r="AL8" s="27" t="s">
        <v>156</v>
      </c>
      <c r="AM8" s="27" t="s">
        <v>80</v>
      </c>
      <c r="AN8" s="27" t="s">
        <v>155</v>
      </c>
      <c r="AO8" s="26"/>
      <c r="AP8" s="26"/>
      <c r="AQ8" s="26"/>
      <c r="AR8" s="26"/>
      <c r="AS8" s="27" t="s">
        <v>81</v>
      </c>
      <c r="AT8" s="27" t="s">
        <v>81</v>
      </c>
      <c r="AU8" s="27" t="s">
        <v>81</v>
      </c>
      <c r="AV8" s="27" t="s">
        <v>81</v>
      </c>
      <c r="AW8" s="27" t="s">
        <v>81</v>
      </c>
      <c r="AX8" s="27" t="s">
        <v>81</v>
      </c>
      <c r="AY8" s="26"/>
      <c r="AZ8" s="26"/>
      <c r="BA8" s="26"/>
      <c r="BB8" s="27" t="s">
        <v>81</v>
      </c>
      <c r="BC8" s="27"/>
      <c r="BD8" s="27" t="s">
        <v>78</v>
      </c>
      <c r="BE8" s="27" t="s">
        <v>78</v>
      </c>
      <c r="BF8" s="28"/>
    </row>
    <row r="9" spans="2:58" s="29" customFormat="1" ht="39.75" customHeight="1" hidden="1">
      <c r="B9" s="30"/>
      <c r="C9" s="4" t="s">
        <v>157</v>
      </c>
      <c r="D9" s="4" t="s">
        <v>158</v>
      </c>
      <c r="E9" s="88" t="s">
        <v>159</v>
      </c>
      <c r="F9" s="88" t="s">
        <v>160</v>
      </c>
      <c r="G9" s="88" t="s">
        <v>161</v>
      </c>
      <c r="H9" s="88" t="s">
        <v>162</v>
      </c>
      <c r="I9" s="88" t="s">
        <v>163</v>
      </c>
      <c r="J9" s="88" t="s">
        <v>164</v>
      </c>
      <c r="K9" s="88" t="s">
        <v>165</v>
      </c>
      <c r="L9" s="88" t="s">
        <v>166</v>
      </c>
      <c r="M9" s="88" t="s">
        <v>167</v>
      </c>
      <c r="N9" s="88" t="s">
        <v>168</v>
      </c>
      <c r="O9" s="88" t="s">
        <v>169</v>
      </c>
      <c r="P9" s="88" t="s">
        <v>170</v>
      </c>
      <c r="Q9" s="88" t="s">
        <v>171</v>
      </c>
      <c r="R9" s="88" t="s">
        <v>172</v>
      </c>
      <c r="S9" s="88" t="s">
        <v>173</v>
      </c>
      <c r="T9" s="88" t="s">
        <v>174</v>
      </c>
      <c r="U9" s="88" t="s">
        <v>175</v>
      </c>
      <c r="V9" s="4"/>
      <c r="W9" s="88" t="s">
        <v>176</v>
      </c>
      <c r="X9" s="88" t="s">
        <v>177</v>
      </c>
      <c r="Y9" s="88" t="s">
        <v>178</v>
      </c>
      <c r="Z9" s="88" t="s">
        <v>179</v>
      </c>
      <c r="AA9" s="88" t="s">
        <v>180</v>
      </c>
      <c r="AB9" s="88" t="s">
        <v>181</v>
      </c>
      <c r="AC9" s="88" t="s">
        <v>182</v>
      </c>
      <c r="AD9" s="88" t="s">
        <v>183</v>
      </c>
      <c r="AE9" s="88" t="s">
        <v>184</v>
      </c>
      <c r="AF9" s="88" t="s">
        <v>185</v>
      </c>
      <c r="AG9" s="88" t="s">
        <v>186</v>
      </c>
      <c r="AH9" s="88" t="s">
        <v>187</v>
      </c>
      <c r="AI9" s="31"/>
      <c r="AJ9" s="88" t="s">
        <v>188</v>
      </c>
      <c r="AK9" s="88" t="s">
        <v>189</v>
      </c>
      <c r="AL9" s="88" t="s">
        <v>190</v>
      </c>
      <c r="AM9" s="88" t="s">
        <v>191</v>
      </c>
      <c r="AN9" s="88" t="s">
        <v>192</v>
      </c>
      <c r="AO9" s="4" t="s">
        <v>196</v>
      </c>
      <c r="AP9" s="4" t="s">
        <v>197</v>
      </c>
      <c r="AQ9" s="4" t="s">
        <v>366</v>
      </c>
      <c r="AR9" s="4" t="s">
        <v>198</v>
      </c>
      <c r="AS9" s="88" t="s">
        <v>199</v>
      </c>
      <c r="AT9" s="88" t="s">
        <v>200</v>
      </c>
      <c r="AU9" s="88" t="s">
        <v>201</v>
      </c>
      <c r="AV9" s="88" t="s">
        <v>202</v>
      </c>
      <c r="AW9" s="88" t="s">
        <v>203</v>
      </c>
      <c r="AX9" s="88" t="s">
        <v>204</v>
      </c>
      <c r="AY9" s="4" t="s">
        <v>205</v>
      </c>
      <c r="AZ9" s="88" t="s">
        <v>206</v>
      </c>
      <c r="BA9" s="88" t="s">
        <v>207</v>
      </c>
      <c r="BB9" s="88" t="s">
        <v>208</v>
      </c>
      <c r="BC9" s="4" t="s">
        <v>209</v>
      </c>
      <c r="BD9" s="88" t="s">
        <v>193</v>
      </c>
      <c r="BE9" s="88" t="s">
        <v>194</v>
      </c>
      <c r="BF9" s="32" t="s">
        <v>195</v>
      </c>
    </row>
    <row r="10" spans="1:71" s="40" customFormat="1" ht="36" customHeight="1">
      <c r="A10" s="33" t="s">
        <v>85</v>
      </c>
      <c r="B10" s="34" t="s">
        <v>88</v>
      </c>
      <c r="C10" s="76" t="s">
        <v>214</v>
      </c>
      <c r="D10" s="76" t="s">
        <v>215</v>
      </c>
      <c r="E10" s="69">
        <v>53930</v>
      </c>
      <c r="F10" s="69">
        <v>19350</v>
      </c>
      <c r="G10" s="69">
        <v>27090</v>
      </c>
      <c r="H10" s="69">
        <v>18953</v>
      </c>
      <c r="I10" s="69">
        <v>18953</v>
      </c>
      <c r="J10" s="69">
        <v>16771</v>
      </c>
      <c r="K10" s="69">
        <v>69879</v>
      </c>
      <c r="L10" s="69">
        <v>617</v>
      </c>
      <c r="M10" s="69">
        <v>1190</v>
      </c>
      <c r="N10" s="69">
        <v>556</v>
      </c>
      <c r="O10" s="69">
        <v>556</v>
      </c>
      <c r="P10" s="69">
        <v>34479524</v>
      </c>
      <c r="Q10" s="69">
        <v>22426164</v>
      </c>
      <c r="R10" s="69">
        <v>130</v>
      </c>
      <c r="S10" s="69">
        <v>121</v>
      </c>
      <c r="T10" s="69">
        <v>9</v>
      </c>
      <c r="U10" s="69">
        <v>0</v>
      </c>
      <c r="V10" s="35" t="s">
        <v>82</v>
      </c>
      <c r="W10" s="69">
        <v>1</v>
      </c>
      <c r="X10" s="69">
        <v>0</v>
      </c>
      <c r="Y10" s="69">
        <v>1</v>
      </c>
      <c r="Z10" s="69">
        <v>0</v>
      </c>
      <c r="AA10" s="69">
        <v>0</v>
      </c>
      <c r="AB10" s="69">
        <v>14400</v>
      </c>
      <c r="AC10" s="69">
        <v>7291</v>
      </c>
      <c r="AD10" s="69">
        <v>6483</v>
      </c>
      <c r="AE10" s="69">
        <v>2266191</v>
      </c>
      <c r="AF10" s="69">
        <v>2266191</v>
      </c>
      <c r="AG10" s="69">
        <v>0</v>
      </c>
      <c r="AH10" s="69">
        <v>2235085</v>
      </c>
      <c r="AI10" s="36">
        <f aca="true" t="shared" si="0" ref="AI10:AI21">ROUND(AH10/AF10*100,1)</f>
        <v>98.6</v>
      </c>
      <c r="AJ10" s="69">
        <v>94</v>
      </c>
      <c r="AK10" s="69">
        <v>97</v>
      </c>
      <c r="AL10" s="69">
        <v>9975</v>
      </c>
      <c r="AM10" s="69">
        <v>1</v>
      </c>
      <c r="AN10" s="69">
        <v>5011</v>
      </c>
      <c r="AO10" s="3" t="s">
        <v>213</v>
      </c>
      <c r="AP10" s="3" t="s">
        <v>301</v>
      </c>
      <c r="AQ10" s="3" t="s">
        <v>298</v>
      </c>
      <c r="AR10" s="76" t="s">
        <v>395</v>
      </c>
      <c r="AS10" s="69">
        <v>2835</v>
      </c>
      <c r="AT10" s="69">
        <v>17692</v>
      </c>
      <c r="AU10" s="89">
        <v>97492</v>
      </c>
      <c r="AV10" s="89">
        <v>197242</v>
      </c>
      <c r="AW10" s="69">
        <v>995242</v>
      </c>
      <c r="AX10" s="69">
        <v>1992742</v>
      </c>
      <c r="AY10" s="76" t="s">
        <v>349</v>
      </c>
      <c r="AZ10" s="78">
        <v>20</v>
      </c>
      <c r="BA10" s="78">
        <v>71.7</v>
      </c>
      <c r="BB10" s="69">
        <v>216</v>
      </c>
      <c r="BC10" s="76" t="s">
        <v>276</v>
      </c>
      <c r="BD10" s="69">
        <v>10</v>
      </c>
      <c r="BE10" s="72">
        <v>3</v>
      </c>
      <c r="BF10" s="79">
        <f aca="true" t="shared" si="1" ref="BF10:BF20">BD10+BE10</f>
        <v>13</v>
      </c>
      <c r="BG10" s="37"/>
      <c r="BH10" s="38"/>
      <c r="BI10" s="38"/>
      <c r="BJ10" s="39"/>
      <c r="BK10" s="39"/>
      <c r="BL10" s="37"/>
      <c r="BM10" s="37"/>
      <c r="BN10" s="37"/>
      <c r="BO10" s="37"/>
      <c r="BP10" s="37"/>
      <c r="BQ10" s="37"/>
      <c r="BR10" s="37"/>
      <c r="BS10" s="37"/>
    </row>
    <row r="11" spans="1:71" s="40" customFormat="1" ht="36" customHeight="1">
      <c r="A11" s="33" t="s">
        <v>85</v>
      </c>
      <c r="B11" s="34" t="s">
        <v>90</v>
      </c>
      <c r="C11" s="76" t="s">
        <v>216</v>
      </c>
      <c r="D11" s="76" t="s">
        <v>217</v>
      </c>
      <c r="E11" s="69">
        <v>56336</v>
      </c>
      <c r="F11" s="69">
        <v>25933</v>
      </c>
      <c r="G11" s="69">
        <v>48400</v>
      </c>
      <c r="H11" s="69">
        <v>44214</v>
      </c>
      <c r="I11" s="69">
        <v>44214</v>
      </c>
      <c r="J11" s="69">
        <v>42635</v>
      </c>
      <c r="K11" s="69">
        <v>8944</v>
      </c>
      <c r="L11" s="69">
        <v>991</v>
      </c>
      <c r="M11" s="69">
        <v>1466</v>
      </c>
      <c r="N11" s="69">
        <v>1090</v>
      </c>
      <c r="O11" s="69">
        <v>1090</v>
      </c>
      <c r="P11" s="69">
        <v>27840363</v>
      </c>
      <c r="Q11" s="69">
        <v>19847034</v>
      </c>
      <c r="R11" s="69">
        <v>245</v>
      </c>
      <c r="S11" s="69">
        <v>186</v>
      </c>
      <c r="T11" s="69">
        <v>35</v>
      </c>
      <c r="U11" s="69">
        <v>24</v>
      </c>
      <c r="V11" s="35" t="s">
        <v>294</v>
      </c>
      <c r="W11" s="69">
        <v>1</v>
      </c>
      <c r="X11" s="69">
        <v>0</v>
      </c>
      <c r="Y11" s="69">
        <v>1</v>
      </c>
      <c r="Z11" s="69">
        <v>0</v>
      </c>
      <c r="AA11" s="69">
        <v>0</v>
      </c>
      <c r="AB11" s="69">
        <v>24200</v>
      </c>
      <c r="AC11" s="69">
        <v>21268</v>
      </c>
      <c r="AD11" s="69">
        <v>17905</v>
      </c>
      <c r="AE11" s="69">
        <v>8144804</v>
      </c>
      <c r="AF11" s="69">
        <v>6971680</v>
      </c>
      <c r="AG11" s="69">
        <v>1173124</v>
      </c>
      <c r="AH11" s="69">
        <v>4977955</v>
      </c>
      <c r="AI11" s="36">
        <f t="shared" si="0"/>
        <v>71.4</v>
      </c>
      <c r="AJ11" s="69">
        <v>76</v>
      </c>
      <c r="AK11" s="69">
        <v>95</v>
      </c>
      <c r="AL11" s="69">
        <v>23322</v>
      </c>
      <c r="AM11" s="69">
        <v>4</v>
      </c>
      <c r="AN11" s="69">
        <v>20160</v>
      </c>
      <c r="AO11" s="3" t="s">
        <v>213</v>
      </c>
      <c r="AP11" s="3" t="s">
        <v>301</v>
      </c>
      <c r="AQ11" s="91" t="s">
        <v>394</v>
      </c>
      <c r="AR11" s="76" t="s">
        <v>291</v>
      </c>
      <c r="AS11" s="69">
        <v>2100</v>
      </c>
      <c r="AT11" s="69">
        <v>14647</v>
      </c>
      <c r="AU11" s="89">
        <v>79747</v>
      </c>
      <c r="AV11" s="89">
        <v>161122</v>
      </c>
      <c r="AW11" s="69">
        <v>812122</v>
      </c>
      <c r="AX11" s="69">
        <v>1625872</v>
      </c>
      <c r="AY11" s="76" t="s">
        <v>350</v>
      </c>
      <c r="AZ11" s="78">
        <v>0</v>
      </c>
      <c r="BA11" s="78">
        <v>43.5</v>
      </c>
      <c r="BB11" s="69">
        <v>250</v>
      </c>
      <c r="BC11" s="76" t="s">
        <v>279</v>
      </c>
      <c r="BD11" s="69">
        <v>5</v>
      </c>
      <c r="BE11" s="72">
        <v>7</v>
      </c>
      <c r="BF11" s="79">
        <f t="shared" si="1"/>
        <v>12</v>
      </c>
      <c r="BG11" s="37"/>
      <c r="BH11" s="38"/>
      <c r="BI11" s="38"/>
      <c r="BJ11" s="39"/>
      <c r="BK11" s="39"/>
      <c r="BL11" s="37"/>
      <c r="BM11" s="37"/>
      <c r="BN11" s="37"/>
      <c r="BO11" s="37"/>
      <c r="BP11" s="37"/>
      <c r="BQ11" s="37"/>
      <c r="BR11" s="37"/>
      <c r="BS11" s="37"/>
    </row>
    <row r="12" spans="1:71" s="40" customFormat="1" ht="36" customHeight="1">
      <c r="A12" s="33" t="s">
        <v>85</v>
      </c>
      <c r="B12" s="34" t="s">
        <v>91</v>
      </c>
      <c r="C12" s="76" t="s">
        <v>218</v>
      </c>
      <c r="D12" s="76" t="s">
        <v>219</v>
      </c>
      <c r="E12" s="69">
        <v>145428</v>
      </c>
      <c r="F12" s="69">
        <v>69391</v>
      </c>
      <c r="G12" s="69">
        <v>113415</v>
      </c>
      <c r="H12" s="69">
        <v>43514</v>
      </c>
      <c r="I12" s="69">
        <v>43514</v>
      </c>
      <c r="J12" s="69">
        <v>40057</v>
      </c>
      <c r="K12" s="69">
        <v>87385</v>
      </c>
      <c r="L12" s="69">
        <v>2677</v>
      </c>
      <c r="M12" s="69">
        <v>3238</v>
      </c>
      <c r="N12" s="69">
        <v>983</v>
      </c>
      <c r="O12" s="69">
        <v>983</v>
      </c>
      <c r="P12" s="69">
        <v>72624675</v>
      </c>
      <c r="Q12" s="69">
        <v>54091294</v>
      </c>
      <c r="R12" s="69">
        <v>265</v>
      </c>
      <c r="S12" s="69">
        <v>173</v>
      </c>
      <c r="T12" s="69">
        <v>7</v>
      </c>
      <c r="U12" s="69">
        <v>85</v>
      </c>
      <c r="V12" s="35" t="s">
        <v>294</v>
      </c>
      <c r="W12" s="69">
        <v>3</v>
      </c>
      <c r="X12" s="69">
        <v>1</v>
      </c>
      <c r="Y12" s="69">
        <v>2</v>
      </c>
      <c r="Z12" s="69">
        <v>0</v>
      </c>
      <c r="AA12" s="69">
        <v>0</v>
      </c>
      <c r="AB12" s="69">
        <v>37220</v>
      </c>
      <c r="AC12" s="69">
        <v>63785</v>
      </c>
      <c r="AD12" s="69">
        <v>37246</v>
      </c>
      <c r="AE12" s="69">
        <v>10263441</v>
      </c>
      <c r="AF12" s="69">
        <v>8242270</v>
      </c>
      <c r="AG12" s="69">
        <v>2021171</v>
      </c>
      <c r="AH12" s="69">
        <v>4773134</v>
      </c>
      <c r="AI12" s="36">
        <f t="shared" si="0"/>
        <v>57.9</v>
      </c>
      <c r="AJ12" s="69">
        <v>246</v>
      </c>
      <c r="AK12" s="69">
        <v>98</v>
      </c>
      <c r="AL12" s="69">
        <v>46979</v>
      </c>
      <c r="AM12" s="69">
        <v>3</v>
      </c>
      <c r="AN12" s="69">
        <v>267840</v>
      </c>
      <c r="AO12" s="3" t="s">
        <v>213</v>
      </c>
      <c r="AP12" s="3" t="s">
        <v>301</v>
      </c>
      <c r="AQ12" s="3" t="s">
        <v>298</v>
      </c>
      <c r="AR12" s="76" t="s">
        <v>388</v>
      </c>
      <c r="AS12" s="69">
        <v>2835</v>
      </c>
      <c r="AT12" s="69">
        <v>16485</v>
      </c>
      <c r="AU12" s="89">
        <v>92085</v>
      </c>
      <c r="AV12" s="89">
        <v>186585</v>
      </c>
      <c r="AW12" s="69">
        <v>942585</v>
      </c>
      <c r="AX12" s="69">
        <v>1887585</v>
      </c>
      <c r="AY12" s="76" t="s">
        <v>351</v>
      </c>
      <c r="AZ12" s="78">
        <v>20</v>
      </c>
      <c r="BA12" s="78">
        <v>5.8</v>
      </c>
      <c r="BB12" s="69">
        <v>300</v>
      </c>
      <c r="BC12" s="76" t="s">
        <v>263</v>
      </c>
      <c r="BD12" s="69">
        <v>11</v>
      </c>
      <c r="BE12" s="72">
        <v>5</v>
      </c>
      <c r="BF12" s="79">
        <f t="shared" si="1"/>
        <v>16</v>
      </c>
      <c r="BG12" s="37"/>
      <c r="BH12" s="38"/>
      <c r="BI12" s="38"/>
      <c r="BJ12" s="39"/>
      <c r="BK12" s="39"/>
      <c r="BL12" s="37"/>
      <c r="BM12" s="37"/>
      <c r="BN12" s="37"/>
      <c r="BO12" s="37"/>
      <c r="BP12" s="37"/>
      <c r="BQ12" s="37"/>
      <c r="BR12" s="37"/>
      <c r="BS12" s="37"/>
    </row>
    <row r="13" spans="1:71" s="40" customFormat="1" ht="36" customHeight="1">
      <c r="A13" s="33" t="s">
        <v>85</v>
      </c>
      <c r="B13" s="34" t="s">
        <v>92</v>
      </c>
      <c r="C13" s="76" t="s">
        <v>222</v>
      </c>
      <c r="D13" s="76" t="s">
        <v>223</v>
      </c>
      <c r="E13" s="69">
        <v>53946</v>
      </c>
      <c r="F13" s="69">
        <v>26706</v>
      </c>
      <c r="G13" s="69">
        <v>51200</v>
      </c>
      <c r="H13" s="69">
        <v>41133</v>
      </c>
      <c r="I13" s="69">
        <v>41133</v>
      </c>
      <c r="J13" s="69">
        <v>38665</v>
      </c>
      <c r="K13" s="69">
        <v>9194</v>
      </c>
      <c r="L13" s="69">
        <v>993</v>
      </c>
      <c r="M13" s="69">
        <v>1595</v>
      </c>
      <c r="N13" s="69">
        <v>906</v>
      </c>
      <c r="O13" s="69">
        <v>906</v>
      </c>
      <c r="P13" s="69">
        <v>36384554</v>
      </c>
      <c r="Q13" s="69">
        <v>19173546</v>
      </c>
      <c r="R13" s="69">
        <v>236</v>
      </c>
      <c r="S13" s="69">
        <v>235</v>
      </c>
      <c r="T13" s="69">
        <v>1</v>
      </c>
      <c r="U13" s="69">
        <v>0</v>
      </c>
      <c r="V13" s="35" t="s">
        <v>82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41285</v>
      </c>
      <c r="AD13" s="69">
        <v>21064</v>
      </c>
      <c r="AE13" s="69">
        <v>4236981</v>
      </c>
      <c r="AF13" s="69">
        <v>4236981</v>
      </c>
      <c r="AG13" s="69">
        <v>0</v>
      </c>
      <c r="AH13" s="69">
        <v>4093460</v>
      </c>
      <c r="AI13" s="36">
        <f t="shared" si="0"/>
        <v>96.6</v>
      </c>
      <c r="AJ13" s="69">
        <v>0</v>
      </c>
      <c r="AK13" s="69">
        <v>0</v>
      </c>
      <c r="AL13" s="69">
        <v>0</v>
      </c>
      <c r="AM13" s="69">
        <v>2</v>
      </c>
      <c r="AN13" s="69">
        <v>13824</v>
      </c>
      <c r="AO13" s="41" t="s">
        <v>211</v>
      </c>
      <c r="AP13" s="3" t="s">
        <v>301</v>
      </c>
      <c r="AQ13" s="3" t="s">
        <v>298</v>
      </c>
      <c r="AR13" s="76" t="s">
        <v>389</v>
      </c>
      <c r="AS13" s="69">
        <v>3150</v>
      </c>
      <c r="AT13" s="69">
        <v>8920</v>
      </c>
      <c r="AU13" s="89">
        <v>38320</v>
      </c>
      <c r="AV13" s="89">
        <v>75070</v>
      </c>
      <c r="AW13" s="69">
        <v>369070</v>
      </c>
      <c r="AX13" s="69">
        <v>736570</v>
      </c>
      <c r="AY13" s="76" t="s">
        <v>352</v>
      </c>
      <c r="AZ13" s="78">
        <v>0</v>
      </c>
      <c r="BA13" s="78">
        <v>0.4</v>
      </c>
      <c r="BB13" s="69">
        <v>250</v>
      </c>
      <c r="BC13" s="76" t="s">
        <v>322</v>
      </c>
      <c r="BD13" s="69">
        <v>8</v>
      </c>
      <c r="BE13" s="72">
        <v>4</v>
      </c>
      <c r="BF13" s="79">
        <f t="shared" si="1"/>
        <v>12</v>
      </c>
      <c r="BG13" s="37"/>
      <c r="BH13" s="38"/>
      <c r="BI13" s="38"/>
      <c r="BJ13" s="39"/>
      <c r="BK13" s="39"/>
      <c r="BL13" s="37"/>
      <c r="BM13" s="37"/>
      <c r="BN13" s="37"/>
      <c r="BO13" s="37"/>
      <c r="BP13" s="37"/>
      <c r="BQ13" s="37"/>
      <c r="BR13" s="37"/>
      <c r="BS13" s="37"/>
    </row>
    <row r="14" spans="1:71" s="40" customFormat="1" ht="36" customHeight="1">
      <c r="A14" s="33" t="s">
        <v>85</v>
      </c>
      <c r="B14" s="34" t="s">
        <v>93</v>
      </c>
      <c r="C14" s="76" t="s">
        <v>224</v>
      </c>
      <c r="D14" s="76" t="s">
        <v>225</v>
      </c>
      <c r="E14" s="69">
        <v>38513</v>
      </c>
      <c r="F14" s="69">
        <v>0</v>
      </c>
      <c r="G14" s="69">
        <v>20130</v>
      </c>
      <c r="H14" s="69">
        <v>16048</v>
      </c>
      <c r="I14" s="69">
        <v>16048</v>
      </c>
      <c r="J14" s="69">
        <v>14604</v>
      </c>
      <c r="K14" s="69">
        <v>35794</v>
      </c>
      <c r="L14" s="69">
        <v>0</v>
      </c>
      <c r="M14" s="69">
        <v>790</v>
      </c>
      <c r="N14" s="69">
        <v>632</v>
      </c>
      <c r="O14" s="69">
        <v>632</v>
      </c>
      <c r="P14" s="69">
        <v>17746682</v>
      </c>
      <c r="Q14" s="69">
        <v>11333215</v>
      </c>
      <c r="R14" s="69">
        <v>110</v>
      </c>
      <c r="S14" s="69">
        <v>99</v>
      </c>
      <c r="T14" s="69">
        <v>9</v>
      </c>
      <c r="U14" s="69">
        <v>2</v>
      </c>
      <c r="V14" s="35" t="s">
        <v>294</v>
      </c>
      <c r="W14" s="69">
        <v>2</v>
      </c>
      <c r="X14" s="69">
        <v>0</v>
      </c>
      <c r="Y14" s="69">
        <v>2</v>
      </c>
      <c r="Z14" s="69">
        <v>0</v>
      </c>
      <c r="AA14" s="69">
        <v>0</v>
      </c>
      <c r="AB14" s="69">
        <v>15676</v>
      </c>
      <c r="AC14" s="69">
        <v>14401</v>
      </c>
      <c r="AD14" s="69">
        <v>10380</v>
      </c>
      <c r="AE14" s="69">
        <v>3964080</v>
      </c>
      <c r="AF14" s="69">
        <v>3964080</v>
      </c>
      <c r="AG14" s="69">
        <v>0</v>
      </c>
      <c r="AH14" s="69">
        <v>2486435</v>
      </c>
      <c r="AI14" s="36">
        <f t="shared" si="0"/>
        <v>62.7</v>
      </c>
      <c r="AJ14" s="69">
        <v>79</v>
      </c>
      <c r="AK14" s="69">
        <v>97</v>
      </c>
      <c r="AL14" s="69">
        <v>19668</v>
      </c>
      <c r="AM14" s="69">
        <v>5</v>
      </c>
      <c r="AN14" s="69">
        <v>14400</v>
      </c>
      <c r="AO14" s="3" t="s">
        <v>213</v>
      </c>
      <c r="AP14" s="3" t="s">
        <v>301</v>
      </c>
      <c r="AQ14" s="91" t="s">
        <v>393</v>
      </c>
      <c r="AR14" s="76" t="s">
        <v>396</v>
      </c>
      <c r="AS14" s="69">
        <v>2620</v>
      </c>
      <c r="AT14" s="69">
        <v>13170</v>
      </c>
      <c r="AU14" s="89">
        <v>65670</v>
      </c>
      <c r="AV14" s="89">
        <v>136500</v>
      </c>
      <c r="AW14" s="69">
        <v>681130</v>
      </c>
      <c r="AX14" s="69">
        <v>1365000</v>
      </c>
      <c r="AY14" s="76" t="s">
        <v>353</v>
      </c>
      <c r="AZ14" s="78">
        <v>20</v>
      </c>
      <c r="BA14" s="78">
        <v>22.4</v>
      </c>
      <c r="BB14" s="69">
        <v>230</v>
      </c>
      <c r="BC14" s="76" t="s">
        <v>263</v>
      </c>
      <c r="BD14" s="69">
        <v>11</v>
      </c>
      <c r="BE14" s="72">
        <v>4</v>
      </c>
      <c r="BF14" s="79">
        <f t="shared" si="1"/>
        <v>15</v>
      </c>
      <c r="BG14" s="37"/>
      <c r="BH14" s="38"/>
      <c r="BI14" s="38"/>
      <c r="BJ14" s="39"/>
      <c r="BK14" s="39"/>
      <c r="BL14" s="37"/>
      <c r="BM14" s="37"/>
      <c r="BN14" s="37"/>
      <c r="BO14" s="37"/>
      <c r="BP14" s="37"/>
      <c r="BQ14" s="37"/>
      <c r="BR14" s="37"/>
      <c r="BS14" s="37"/>
    </row>
    <row r="15" spans="1:71" s="40" customFormat="1" ht="36" customHeight="1">
      <c r="A15" s="33" t="s">
        <v>85</v>
      </c>
      <c r="B15" s="34" t="s">
        <v>94</v>
      </c>
      <c r="C15" s="76" t="s">
        <v>226</v>
      </c>
      <c r="D15" s="76" t="s">
        <v>248</v>
      </c>
      <c r="E15" s="69">
        <v>35022</v>
      </c>
      <c r="F15" s="69">
        <v>9660</v>
      </c>
      <c r="G15" s="69">
        <v>17506</v>
      </c>
      <c r="H15" s="69">
        <v>7655</v>
      </c>
      <c r="I15" s="69">
        <v>7655</v>
      </c>
      <c r="J15" s="69">
        <v>6515</v>
      </c>
      <c r="K15" s="69">
        <v>13990</v>
      </c>
      <c r="L15" s="69">
        <v>452</v>
      </c>
      <c r="M15" s="69">
        <v>840</v>
      </c>
      <c r="N15" s="69">
        <v>223</v>
      </c>
      <c r="O15" s="69">
        <v>223</v>
      </c>
      <c r="P15" s="69">
        <v>20564941</v>
      </c>
      <c r="Q15" s="69">
        <v>13150229</v>
      </c>
      <c r="R15" s="69">
        <v>56</v>
      </c>
      <c r="S15" s="69">
        <v>55</v>
      </c>
      <c r="T15" s="69">
        <v>1</v>
      </c>
      <c r="U15" s="69">
        <v>0</v>
      </c>
      <c r="V15" s="35" t="s">
        <v>82</v>
      </c>
      <c r="W15" s="69">
        <v>1</v>
      </c>
      <c r="X15" s="69">
        <v>0</v>
      </c>
      <c r="Y15" s="69">
        <v>1</v>
      </c>
      <c r="Z15" s="69">
        <v>0</v>
      </c>
      <c r="AA15" s="69">
        <v>0</v>
      </c>
      <c r="AB15" s="69">
        <v>5700</v>
      </c>
      <c r="AC15" s="69">
        <v>3670</v>
      </c>
      <c r="AD15" s="69">
        <v>2932</v>
      </c>
      <c r="AE15" s="69">
        <v>851050</v>
      </c>
      <c r="AF15" s="69">
        <v>851050</v>
      </c>
      <c r="AG15" s="69">
        <v>0</v>
      </c>
      <c r="AH15" s="69">
        <v>711005</v>
      </c>
      <c r="AI15" s="36">
        <f t="shared" si="0"/>
        <v>83.5</v>
      </c>
      <c r="AJ15" s="69">
        <v>9</v>
      </c>
      <c r="AK15" s="69">
        <v>97</v>
      </c>
      <c r="AL15" s="69">
        <v>3248</v>
      </c>
      <c r="AM15" s="69">
        <v>2</v>
      </c>
      <c r="AN15" s="69">
        <v>0</v>
      </c>
      <c r="AO15" s="41" t="s">
        <v>211</v>
      </c>
      <c r="AP15" s="3" t="s">
        <v>302</v>
      </c>
      <c r="AQ15" s="42" t="s">
        <v>295</v>
      </c>
      <c r="AR15" s="76" t="s">
        <v>288</v>
      </c>
      <c r="AS15" s="69">
        <v>3040</v>
      </c>
      <c r="AT15" s="69">
        <v>8920</v>
      </c>
      <c r="AU15" s="89">
        <v>38320</v>
      </c>
      <c r="AV15" s="89">
        <v>75070</v>
      </c>
      <c r="AW15" s="69">
        <v>369700</v>
      </c>
      <c r="AX15" s="69">
        <v>736570</v>
      </c>
      <c r="AY15" s="76" t="s">
        <v>316</v>
      </c>
      <c r="AZ15" s="78">
        <v>0</v>
      </c>
      <c r="BA15" s="78">
        <v>13.6</v>
      </c>
      <c r="BB15" s="69">
        <v>400</v>
      </c>
      <c r="BC15" s="76" t="s">
        <v>248</v>
      </c>
      <c r="BD15" s="69">
        <v>4</v>
      </c>
      <c r="BE15" s="72">
        <v>4</v>
      </c>
      <c r="BF15" s="79">
        <f t="shared" si="1"/>
        <v>8</v>
      </c>
      <c r="BG15" s="37"/>
      <c r="BH15" s="38"/>
      <c r="BI15" s="38"/>
      <c r="BJ15" s="39"/>
      <c r="BK15" s="39"/>
      <c r="BL15" s="37"/>
      <c r="BM15" s="37"/>
      <c r="BN15" s="37"/>
      <c r="BO15" s="37"/>
      <c r="BP15" s="37"/>
      <c r="BQ15" s="37"/>
      <c r="BR15" s="37"/>
      <c r="BS15" s="37"/>
    </row>
    <row r="16" spans="1:71" s="40" customFormat="1" ht="36" customHeight="1">
      <c r="A16" s="33" t="s">
        <v>85</v>
      </c>
      <c r="B16" s="34" t="s">
        <v>368</v>
      </c>
      <c r="C16" s="76" t="s">
        <v>220</v>
      </c>
      <c r="D16" s="76" t="s">
        <v>221</v>
      </c>
      <c r="E16" s="69">
        <v>65740</v>
      </c>
      <c r="F16" s="69">
        <v>19798</v>
      </c>
      <c r="G16" s="69">
        <v>48930</v>
      </c>
      <c r="H16" s="69">
        <v>32778</v>
      </c>
      <c r="I16" s="69">
        <v>32778</v>
      </c>
      <c r="J16" s="69">
        <v>29032</v>
      </c>
      <c r="K16" s="69">
        <v>13299</v>
      </c>
      <c r="L16" s="69">
        <v>757</v>
      </c>
      <c r="M16" s="69">
        <v>2845</v>
      </c>
      <c r="N16" s="69">
        <v>976</v>
      </c>
      <c r="O16" s="69">
        <v>976</v>
      </c>
      <c r="P16" s="69">
        <v>59324606</v>
      </c>
      <c r="Q16" s="69">
        <v>36929602</v>
      </c>
      <c r="R16" s="69">
        <v>210</v>
      </c>
      <c r="S16" s="69">
        <v>189</v>
      </c>
      <c r="T16" s="69">
        <v>9</v>
      </c>
      <c r="U16" s="69">
        <v>12</v>
      </c>
      <c r="V16" s="35" t="s">
        <v>294</v>
      </c>
      <c r="W16" s="69">
        <v>2</v>
      </c>
      <c r="X16" s="69">
        <v>1</v>
      </c>
      <c r="Y16" s="69">
        <v>1</v>
      </c>
      <c r="Z16" s="69">
        <v>0</v>
      </c>
      <c r="AA16" s="69">
        <v>0</v>
      </c>
      <c r="AB16" s="69">
        <v>17380</v>
      </c>
      <c r="AC16" s="69">
        <v>13901</v>
      </c>
      <c r="AD16" s="69">
        <v>10068</v>
      </c>
      <c r="AE16" s="69">
        <v>4038750</v>
      </c>
      <c r="AF16" s="69">
        <v>3721396</v>
      </c>
      <c r="AG16" s="69">
        <v>317354</v>
      </c>
      <c r="AH16" s="69">
        <v>3173442</v>
      </c>
      <c r="AI16" s="36">
        <f t="shared" si="0"/>
        <v>85.3</v>
      </c>
      <c r="AJ16" s="69">
        <v>137</v>
      </c>
      <c r="AK16" s="69">
        <v>82</v>
      </c>
      <c r="AL16" s="69">
        <v>22814</v>
      </c>
      <c r="AM16" s="69">
        <v>4</v>
      </c>
      <c r="AN16" s="69">
        <v>596736</v>
      </c>
      <c r="AO16" s="3" t="s">
        <v>213</v>
      </c>
      <c r="AP16" s="3" t="s">
        <v>301</v>
      </c>
      <c r="AQ16" s="3" t="s">
        <v>298</v>
      </c>
      <c r="AR16" s="76" t="s">
        <v>380</v>
      </c>
      <c r="AS16" s="69">
        <v>2992</v>
      </c>
      <c r="AT16" s="69">
        <v>21367</v>
      </c>
      <c r="AU16" s="89">
        <v>117967</v>
      </c>
      <c r="AV16" s="89">
        <v>238717</v>
      </c>
      <c r="AW16" s="69">
        <v>1204717</v>
      </c>
      <c r="AX16" s="69">
        <v>2412217</v>
      </c>
      <c r="AY16" s="76" t="s">
        <v>354</v>
      </c>
      <c r="AZ16" s="78">
        <v>2</v>
      </c>
      <c r="BA16" s="78">
        <v>40.6</v>
      </c>
      <c r="BB16" s="69">
        <v>260</v>
      </c>
      <c r="BC16" s="76" t="s">
        <v>286</v>
      </c>
      <c r="BD16" s="69">
        <v>9</v>
      </c>
      <c r="BE16" s="72">
        <v>8</v>
      </c>
      <c r="BF16" s="79">
        <f t="shared" si="1"/>
        <v>17</v>
      </c>
      <c r="BG16" s="37"/>
      <c r="BH16" s="38"/>
      <c r="BI16" s="38"/>
      <c r="BJ16" s="39"/>
      <c r="BK16" s="39"/>
      <c r="BL16" s="37"/>
      <c r="BM16" s="37"/>
      <c r="BN16" s="37"/>
      <c r="BO16" s="37"/>
      <c r="BP16" s="37"/>
      <c r="BQ16" s="37"/>
      <c r="BR16" s="37"/>
      <c r="BS16" s="37"/>
    </row>
    <row r="17" spans="1:71" s="40" customFormat="1" ht="36" customHeight="1">
      <c r="A17" s="33" t="s">
        <v>85</v>
      </c>
      <c r="B17" s="34" t="s">
        <v>96</v>
      </c>
      <c r="C17" s="76" t="s">
        <v>227</v>
      </c>
      <c r="D17" s="76" t="s">
        <v>228</v>
      </c>
      <c r="E17" s="69">
        <v>6589</v>
      </c>
      <c r="F17" s="69">
        <v>6557</v>
      </c>
      <c r="G17" s="69">
        <v>7160</v>
      </c>
      <c r="H17" s="69">
        <v>6557</v>
      </c>
      <c r="I17" s="69">
        <v>6557</v>
      </c>
      <c r="J17" s="69">
        <v>6557</v>
      </c>
      <c r="K17" s="69">
        <v>1056</v>
      </c>
      <c r="L17" s="69">
        <v>238</v>
      </c>
      <c r="M17" s="69">
        <v>164</v>
      </c>
      <c r="N17" s="69">
        <v>164</v>
      </c>
      <c r="O17" s="69">
        <v>164</v>
      </c>
      <c r="P17" s="69">
        <v>5682281</v>
      </c>
      <c r="Q17" s="69">
        <v>2912033</v>
      </c>
      <c r="R17" s="69">
        <v>60</v>
      </c>
      <c r="S17" s="69">
        <v>35</v>
      </c>
      <c r="T17" s="69">
        <v>18</v>
      </c>
      <c r="U17" s="69">
        <v>7</v>
      </c>
      <c r="V17" s="35" t="s">
        <v>294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2114122</v>
      </c>
      <c r="AF17" s="69">
        <v>1189713</v>
      </c>
      <c r="AG17" s="69">
        <v>924409</v>
      </c>
      <c r="AH17" s="69">
        <v>634053</v>
      </c>
      <c r="AI17" s="36">
        <f t="shared" si="0"/>
        <v>53.3</v>
      </c>
      <c r="AJ17" s="69">
        <v>0</v>
      </c>
      <c r="AK17" s="69">
        <v>0</v>
      </c>
      <c r="AL17" s="69">
        <v>0</v>
      </c>
      <c r="AM17" s="69">
        <v>4</v>
      </c>
      <c r="AN17" s="69">
        <v>0</v>
      </c>
      <c r="AO17" s="3" t="s">
        <v>213</v>
      </c>
      <c r="AP17" s="3" t="s">
        <v>301</v>
      </c>
      <c r="AQ17" s="3" t="s">
        <v>298</v>
      </c>
      <c r="AR17" s="76" t="s">
        <v>381</v>
      </c>
      <c r="AS17" s="69">
        <v>2625</v>
      </c>
      <c r="AT17" s="69">
        <v>17105</v>
      </c>
      <c r="AU17" s="89">
        <v>112305</v>
      </c>
      <c r="AV17" s="89">
        <v>231305</v>
      </c>
      <c r="AW17" s="69">
        <v>1279305</v>
      </c>
      <c r="AX17" s="69">
        <v>2589305</v>
      </c>
      <c r="AY17" s="76" t="s">
        <v>355</v>
      </c>
      <c r="AZ17" s="78">
        <v>20</v>
      </c>
      <c r="BA17" s="78">
        <v>0.6</v>
      </c>
      <c r="BB17" s="69">
        <v>156</v>
      </c>
      <c r="BC17" s="76" t="s">
        <v>280</v>
      </c>
      <c r="BD17" s="69">
        <v>0</v>
      </c>
      <c r="BE17" s="72">
        <v>0</v>
      </c>
      <c r="BF17" s="79">
        <f t="shared" si="1"/>
        <v>0</v>
      </c>
      <c r="BG17" s="37"/>
      <c r="BH17" s="38"/>
      <c r="BI17" s="38"/>
      <c r="BJ17" s="39"/>
      <c r="BK17" s="39"/>
      <c r="BL17" s="37"/>
      <c r="BM17" s="37"/>
      <c r="BN17" s="37"/>
      <c r="BO17" s="37"/>
      <c r="BP17" s="37"/>
      <c r="BQ17" s="37"/>
      <c r="BR17" s="37"/>
      <c r="BS17" s="37"/>
    </row>
    <row r="18" spans="1:71" s="40" customFormat="1" ht="36" customHeight="1">
      <c r="A18" s="33" t="s">
        <v>85</v>
      </c>
      <c r="B18" s="34" t="s">
        <v>97</v>
      </c>
      <c r="C18" s="76" t="s">
        <v>231</v>
      </c>
      <c r="D18" s="76" t="s">
        <v>232</v>
      </c>
      <c r="E18" s="69">
        <v>16247</v>
      </c>
      <c r="F18" s="69">
        <v>8643</v>
      </c>
      <c r="G18" s="69">
        <v>10800</v>
      </c>
      <c r="H18" s="69">
        <v>6727</v>
      </c>
      <c r="I18" s="69">
        <v>6727</v>
      </c>
      <c r="J18" s="69">
        <v>6314</v>
      </c>
      <c r="K18" s="69">
        <v>5035</v>
      </c>
      <c r="L18" s="69">
        <v>662</v>
      </c>
      <c r="M18" s="69">
        <v>725</v>
      </c>
      <c r="N18" s="69">
        <v>247</v>
      </c>
      <c r="O18" s="69">
        <v>247</v>
      </c>
      <c r="P18" s="69">
        <v>11290139</v>
      </c>
      <c r="Q18" s="69">
        <v>7475080</v>
      </c>
      <c r="R18" s="69">
        <v>61</v>
      </c>
      <c r="S18" s="69">
        <v>59</v>
      </c>
      <c r="T18" s="69">
        <v>2</v>
      </c>
      <c r="U18" s="69">
        <v>0</v>
      </c>
      <c r="V18" s="35" t="s">
        <v>82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4712</v>
      </c>
      <c r="AD18" s="69">
        <v>3321</v>
      </c>
      <c r="AE18" s="69">
        <v>581913</v>
      </c>
      <c r="AF18" s="69">
        <v>581913</v>
      </c>
      <c r="AG18" s="69">
        <v>0</v>
      </c>
      <c r="AH18" s="69">
        <v>551153</v>
      </c>
      <c r="AI18" s="36">
        <f t="shared" si="0"/>
        <v>94.7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3" t="s">
        <v>213</v>
      </c>
      <c r="AP18" s="3" t="s">
        <v>301</v>
      </c>
      <c r="AQ18" s="91" t="s">
        <v>394</v>
      </c>
      <c r="AR18" s="76" t="s">
        <v>390</v>
      </c>
      <c r="AS18" s="69">
        <v>3759</v>
      </c>
      <c r="AT18" s="69">
        <v>20559</v>
      </c>
      <c r="AU18" s="89">
        <v>104559</v>
      </c>
      <c r="AV18" s="89">
        <v>209559</v>
      </c>
      <c r="AW18" s="69">
        <v>1049559</v>
      </c>
      <c r="AX18" s="69">
        <v>2099559</v>
      </c>
      <c r="AY18" s="76" t="s">
        <v>277</v>
      </c>
      <c r="AZ18" s="78">
        <v>0</v>
      </c>
      <c r="BA18" s="78">
        <v>18.9</v>
      </c>
      <c r="BB18" s="69">
        <v>400</v>
      </c>
      <c r="BC18" s="76" t="s">
        <v>277</v>
      </c>
      <c r="BD18" s="69">
        <v>2</v>
      </c>
      <c r="BE18" s="72">
        <v>3</v>
      </c>
      <c r="BF18" s="79">
        <f t="shared" si="1"/>
        <v>5</v>
      </c>
      <c r="BG18" s="37"/>
      <c r="BH18" s="38"/>
      <c r="BI18" s="38"/>
      <c r="BJ18" s="39"/>
      <c r="BK18" s="39"/>
      <c r="BL18" s="37"/>
      <c r="BM18" s="37"/>
      <c r="BN18" s="37"/>
      <c r="BO18" s="37"/>
      <c r="BP18" s="37"/>
      <c r="BQ18" s="37"/>
      <c r="BR18" s="37"/>
      <c r="BS18" s="37"/>
    </row>
    <row r="19" spans="1:71" s="40" customFormat="1" ht="36" customHeight="1">
      <c r="A19" s="33" t="s">
        <v>85</v>
      </c>
      <c r="B19" s="34" t="s">
        <v>98</v>
      </c>
      <c r="C19" s="76" t="s">
        <v>233</v>
      </c>
      <c r="D19" s="76" t="s">
        <v>232</v>
      </c>
      <c r="E19" s="69">
        <v>13031</v>
      </c>
      <c r="F19" s="69">
        <v>0</v>
      </c>
      <c r="G19" s="69">
        <v>10800</v>
      </c>
      <c r="H19" s="69">
        <v>7202</v>
      </c>
      <c r="I19" s="69">
        <v>7202</v>
      </c>
      <c r="J19" s="69">
        <v>6260</v>
      </c>
      <c r="K19" s="69">
        <v>3447</v>
      </c>
      <c r="L19" s="69">
        <v>0</v>
      </c>
      <c r="M19" s="69">
        <v>861</v>
      </c>
      <c r="N19" s="69">
        <v>251</v>
      </c>
      <c r="O19" s="69">
        <v>251</v>
      </c>
      <c r="P19" s="69">
        <v>9633298</v>
      </c>
      <c r="Q19" s="69">
        <v>5727113</v>
      </c>
      <c r="R19" s="69">
        <v>61</v>
      </c>
      <c r="S19" s="69">
        <v>57</v>
      </c>
      <c r="T19" s="69">
        <v>4</v>
      </c>
      <c r="U19" s="69">
        <v>0</v>
      </c>
      <c r="V19" s="35" t="s">
        <v>82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4712</v>
      </c>
      <c r="AD19" s="69">
        <v>3321</v>
      </c>
      <c r="AE19" s="69">
        <v>633546</v>
      </c>
      <c r="AF19" s="69">
        <v>633546</v>
      </c>
      <c r="AG19" s="69">
        <v>0</v>
      </c>
      <c r="AH19" s="69">
        <v>605703</v>
      </c>
      <c r="AI19" s="36">
        <f t="shared" si="0"/>
        <v>95.6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3" t="s">
        <v>213</v>
      </c>
      <c r="AP19" s="3" t="s">
        <v>301</v>
      </c>
      <c r="AQ19" s="91" t="s">
        <v>394</v>
      </c>
      <c r="AR19" s="76" t="s">
        <v>390</v>
      </c>
      <c r="AS19" s="69">
        <v>3759</v>
      </c>
      <c r="AT19" s="69">
        <v>20559</v>
      </c>
      <c r="AU19" s="89">
        <v>104559</v>
      </c>
      <c r="AV19" s="89">
        <v>209559</v>
      </c>
      <c r="AW19" s="69">
        <v>1049559</v>
      </c>
      <c r="AX19" s="69">
        <v>2099559</v>
      </c>
      <c r="AY19" s="76" t="s">
        <v>286</v>
      </c>
      <c r="AZ19" s="78">
        <v>0</v>
      </c>
      <c r="BA19" s="78">
        <v>11.7</v>
      </c>
      <c r="BB19" s="69">
        <v>400</v>
      </c>
      <c r="BC19" s="76" t="s">
        <v>240</v>
      </c>
      <c r="BD19" s="69">
        <v>1</v>
      </c>
      <c r="BE19" s="72">
        <v>3</v>
      </c>
      <c r="BF19" s="79">
        <f t="shared" si="1"/>
        <v>4</v>
      </c>
      <c r="BG19" s="37"/>
      <c r="BH19" s="38"/>
      <c r="BI19" s="38"/>
      <c r="BJ19" s="39"/>
      <c r="BK19" s="39"/>
      <c r="BL19" s="37"/>
      <c r="BM19" s="37"/>
      <c r="BN19" s="37"/>
      <c r="BO19" s="37"/>
      <c r="BP19" s="37"/>
      <c r="BQ19" s="37"/>
      <c r="BR19" s="37"/>
      <c r="BS19" s="37"/>
    </row>
    <row r="20" spans="1:71" s="40" customFormat="1" ht="36" customHeight="1">
      <c r="A20" s="33" t="s">
        <v>85</v>
      </c>
      <c r="B20" s="67" t="s">
        <v>372</v>
      </c>
      <c r="C20" s="76" t="s">
        <v>234</v>
      </c>
      <c r="D20" s="76" t="s">
        <v>235</v>
      </c>
      <c r="E20" s="70">
        <v>28033</v>
      </c>
      <c r="F20" s="70">
        <v>0</v>
      </c>
      <c r="G20" s="70">
        <v>21300</v>
      </c>
      <c r="H20" s="70">
        <v>11353</v>
      </c>
      <c r="I20" s="70">
        <v>11353</v>
      </c>
      <c r="J20" s="70">
        <v>10002</v>
      </c>
      <c r="K20" s="70">
        <v>3519</v>
      </c>
      <c r="L20" s="70">
        <v>0</v>
      </c>
      <c r="M20" s="70">
        <v>1229</v>
      </c>
      <c r="N20" s="70">
        <v>436</v>
      </c>
      <c r="O20" s="70">
        <v>436</v>
      </c>
      <c r="P20" s="70">
        <v>22415482</v>
      </c>
      <c r="Q20" s="70">
        <v>16264367</v>
      </c>
      <c r="R20" s="70">
        <v>94</v>
      </c>
      <c r="S20" s="70">
        <v>93</v>
      </c>
      <c r="T20" s="70">
        <v>1</v>
      </c>
      <c r="U20" s="70">
        <v>0</v>
      </c>
      <c r="V20" s="35" t="s">
        <v>82</v>
      </c>
      <c r="W20" s="70">
        <v>1</v>
      </c>
      <c r="X20" s="70">
        <v>0</v>
      </c>
      <c r="Y20" s="70">
        <v>1</v>
      </c>
      <c r="Z20" s="70">
        <v>0</v>
      </c>
      <c r="AA20" s="70">
        <v>0</v>
      </c>
      <c r="AB20" s="70">
        <v>4800</v>
      </c>
      <c r="AC20" s="70">
        <v>4008</v>
      </c>
      <c r="AD20" s="70">
        <v>2542</v>
      </c>
      <c r="AE20" s="70">
        <v>1152652</v>
      </c>
      <c r="AF20" s="70">
        <v>1152652</v>
      </c>
      <c r="AG20" s="70">
        <v>0</v>
      </c>
      <c r="AH20" s="70">
        <v>1044740</v>
      </c>
      <c r="AI20" s="36">
        <f t="shared" si="0"/>
        <v>90.6</v>
      </c>
      <c r="AJ20" s="70">
        <v>12</v>
      </c>
      <c r="AK20" s="70">
        <v>76</v>
      </c>
      <c r="AL20" s="70">
        <v>6591</v>
      </c>
      <c r="AM20" s="70">
        <v>3</v>
      </c>
      <c r="AN20" s="70">
        <v>23328</v>
      </c>
      <c r="AO20" s="3" t="s">
        <v>213</v>
      </c>
      <c r="AP20" s="3" t="s">
        <v>301</v>
      </c>
      <c r="AQ20" s="3" t="s">
        <v>298</v>
      </c>
      <c r="AR20" s="76" t="s">
        <v>397</v>
      </c>
      <c r="AS20" s="70">
        <v>2625</v>
      </c>
      <c r="AT20" s="70">
        <v>5145</v>
      </c>
      <c r="AU20" s="90">
        <v>17745</v>
      </c>
      <c r="AV20" s="90">
        <v>33495</v>
      </c>
      <c r="AW20" s="70">
        <v>159495</v>
      </c>
      <c r="AX20" s="70">
        <v>316995</v>
      </c>
      <c r="AY20" s="76" t="s">
        <v>356</v>
      </c>
      <c r="AZ20" s="78">
        <v>0</v>
      </c>
      <c r="BA20" s="78">
        <v>6.7</v>
      </c>
      <c r="BB20" s="70">
        <v>300</v>
      </c>
      <c r="BC20" s="76" t="s">
        <v>278</v>
      </c>
      <c r="BD20" s="70">
        <v>5</v>
      </c>
      <c r="BE20" s="73">
        <v>5</v>
      </c>
      <c r="BF20" s="80">
        <f t="shared" si="1"/>
        <v>10</v>
      </c>
      <c r="BG20" s="37"/>
      <c r="BH20" s="38"/>
      <c r="BI20" s="38"/>
      <c r="BJ20" s="39"/>
      <c r="BK20" s="39"/>
      <c r="BL20" s="37"/>
      <c r="BM20" s="37"/>
      <c r="BN20" s="37"/>
      <c r="BO20" s="37"/>
      <c r="BP20" s="37"/>
      <c r="BQ20" s="37"/>
      <c r="BR20" s="37"/>
      <c r="BS20" s="37"/>
    </row>
    <row r="21" spans="1:71" s="49" customFormat="1" ht="36" customHeight="1" thickBot="1">
      <c r="A21" s="43"/>
      <c r="B21" s="44" t="s">
        <v>107</v>
      </c>
      <c r="C21" s="77"/>
      <c r="D21" s="77"/>
      <c r="E21" s="77">
        <f aca="true" t="shared" si="2" ref="E21:U21">SUM(E10:E20)</f>
        <v>512815</v>
      </c>
      <c r="F21" s="77">
        <f t="shared" si="2"/>
        <v>186038</v>
      </c>
      <c r="G21" s="77">
        <f t="shared" si="2"/>
        <v>376731</v>
      </c>
      <c r="H21" s="77">
        <f t="shared" si="2"/>
        <v>236134</v>
      </c>
      <c r="I21" s="77">
        <f t="shared" si="2"/>
        <v>236134</v>
      </c>
      <c r="J21" s="77">
        <f t="shared" si="2"/>
        <v>217412</v>
      </c>
      <c r="K21" s="77">
        <f t="shared" si="2"/>
        <v>251542</v>
      </c>
      <c r="L21" s="77">
        <f t="shared" si="2"/>
        <v>7387</v>
      </c>
      <c r="M21" s="77">
        <f t="shared" si="2"/>
        <v>14943</v>
      </c>
      <c r="N21" s="77">
        <f t="shared" si="2"/>
        <v>6464</v>
      </c>
      <c r="O21" s="77">
        <f t="shared" si="2"/>
        <v>6464</v>
      </c>
      <c r="P21" s="77">
        <f t="shared" si="2"/>
        <v>317986545</v>
      </c>
      <c r="Q21" s="77">
        <f t="shared" si="2"/>
        <v>209329677</v>
      </c>
      <c r="R21" s="77">
        <f t="shared" si="2"/>
        <v>1528</v>
      </c>
      <c r="S21" s="77">
        <f t="shared" si="2"/>
        <v>1302</v>
      </c>
      <c r="T21" s="77">
        <f t="shared" si="2"/>
        <v>96</v>
      </c>
      <c r="U21" s="77">
        <f t="shared" si="2"/>
        <v>130</v>
      </c>
      <c r="V21" s="45"/>
      <c r="W21" s="77">
        <f aca="true" t="shared" si="3" ref="W21:AH21">SUM(W10:W20)</f>
        <v>11</v>
      </c>
      <c r="X21" s="77">
        <f t="shared" si="3"/>
        <v>2</v>
      </c>
      <c r="Y21" s="77">
        <f t="shared" si="3"/>
        <v>9</v>
      </c>
      <c r="Z21" s="77">
        <f t="shared" si="3"/>
        <v>0</v>
      </c>
      <c r="AA21" s="77">
        <f t="shared" si="3"/>
        <v>0</v>
      </c>
      <c r="AB21" s="77">
        <f t="shared" si="3"/>
        <v>119376</v>
      </c>
      <c r="AC21" s="77">
        <f t="shared" si="3"/>
        <v>179033</v>
      </c>
      <c r="AD21" s="77">
        <f t="shared" si="3"/>
        <v>115262</v>
      </c>
      <c r="AE21" s="77">
        <f t="shared" si="3"/>
        <v>38247530</v>
      </c>
      <c r="AF21" s="77">
        <f t="shared" si="3"/>
        <v>33811472</v>
      </c>
      <c r="AG21" s="77">
        <f t="shared" si="3"/>
        <v>4436058</v>
      </c>
      <c r="AH21" s="77">
        <f t="shared" si="3"/>
        <v>25286165</v>
      </c>
      <c r="AI21" s="46">
        <f t="shared" si="0"/>
        <v>74.8</v>
      </c>
      <c r="AJ21" s="77">
        <f>SUM(AJ10:AJ20)</f>
        <v>653</v>
      </c>
      <c r="AK21" s="77"/>
      <c r="AL21" s="77">
        <f>SUM(AL10:AL20)</f>
        <v>132597</v>
      </c>
      <c r="AM21" s="77">
        <f>SUM(AM10:AM20)</f>
        <v>28</v>
      </c>
      <c r="AN21" s="77">
        <f>SUM(AN10:AN20)</f>
        <v>941299</v>
      </c>
      <c r="AO21" s="1"/>
      <c r="AP21" s="1"/>
      <c r="AQ21" s="1"/>
      <c r="AR21" s="81"/>
      <c r="AS21" s="77"/>
      <c r="AT21" s="77"/>
      <c r="AU21" s="77"/>
      <c r="AV21" s="77"/>
      <c r="AW21" s="77"/>
      <c r="AX21" s="77"/>
      <c r="AY21" s="81"/>
      <c r="AZ21" s="82"/>
      <c r="BA21" s="82"/>
      <c r="BB21" s="77"/>
      <c r="BC21" s="81"/>
      <c r="BD21" s="77">
        <f>SUM(BD10:BD20)</f>
        <v>66</v>
      </c>
      <c r="BE21" s="77">
        <f>SUM(BE10:BE20)</f>
        <v>46</v>
      </c>
      <c r="BF21" s="83">
        <f>SUM(BF10:BF20)</f>
        <v>112</v>
      </c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</row>
    <row r="22" spans="1:71" s="40" customFormat="1" ht="30" customHeight="1">
      <c r="A22" s="33"/>
      <c r="B22" s="50"/>
      <c r="C22" s="2"/>
      <c r="D22" s="2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2"/>
      <c r="AJ22" s="51"/>
      <c r="AK22" s="51"/>
      <c r="AL22" s="51"/>
      <c r="AM22" s="51"/>
      <c r="AN22" s="51"/>
      <c r="AO22" s="2"/>
      <c r="AP22" s="2"/>
      <c r="AQ22" s="2"/>
      <c r="AR22" s="2"/>
      <c r="AS22" s="51"/>
      <c r="AT22" s="51"/>
      <c r="AU22" s="51"/>
      <c r="AV22" s="51"/>
      <c r="AW22" s="51"/>
      <c r="AX22" s="51"/>
      <c r="AY22" s="2"/>
      <c r="AZ22" s="51"/>
      <c r="BA22" s="51"/>
      <c r="BB22" s="51"/>
      <c r="BC22" s="2"/>
      <c r="BD22" s="51"/>
      <c r="BE22" s="51"/>
      <c r="BF22" s="51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</row>
    <row r="23" spans="1:71" s="55" customFormat="1" ht="18" customHeight="1">
      <c r="A23" s="33"/>
      <c r="B23" s="50"/>
      <c r="C23" s="6" t="s">
        <v>297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5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</row>
    <row r="24" spans="2:35" s="8" customFormat="1" ht="18" customHeight="1">
      <c r="B24" s="9"/>
      <c r="C24" s="10" t="s">
        <v>374</v>
      </c>
      <c r="AI24" s="11"/>
    </row>
    <row r="25" spans="2:35" s="8" customFormat="1" ht="18" customHeight="1" thickBot="1">
      <c r="B25" s="9"/>
      <c r="C25" s="10" t="s">
        <v>312</v>
      </c>
      <c r="AI25" s="11"/>
    </row>
    <row r="26" spans="2:58" s="12" customFormat="1" ht="18" customHeight="1">
      <c r="B26" s="13" t="s">
        <v>0</v>
      </c>
      <c r="C26" s="14" t="s">
        <v>108</v>
      </c>
      <c r="D26" s="15">
        <v>2</v>
      </c>
      <c r="E26" s="204" t="s">
        <v>721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 t="s">
        <v>722</v>
      </c>
      <c r="Q26" s="204"/>
      <c r="R26" s="204" t="s">
        <v>723</v>
      </c>
      <c r="S26" s="204"/>
      <c r="T26" s="204"/>
      <c r="U26" s="204"/>
      <c r="V26" s="14" t="s">
        <v>109</v>
      </c>
      <c r="W26" s="205" t="s">
        <v>724</v>
      </c>
      <c r="X26" s="203"/>
      <c r="Y26" s="203"/>
      <c r="Z26" s="203"/>
      <c r="AA26" s="203"/>
      <c r="AB26" s="203"/>
      <c r="AC26" s="203"/>
      <c r="AD26" s="207"/>
      <c r="AE26" s="205" t="s">
        <v>724</v>
      </c>
      <c r="AF26" s="203"/>
      <c r="AG26" s="203"/>
      <c r="AH26" s="203"/>
      <c r="AI26" s="203"/>
      <c r="AJ26" s="203"/>
      <c r="AK26" s="203"/>
      <c r="AL26" s="207"/>
      <c r="AM26" s="204" t="s">
        <v>725</v>
      </c>
      <c r="AN26" s="204"/>
      <c r="AO26" s="205" t="s">
        <v>726</v>
      </c>
      <c r="AP26" s="203"/>
      <c r="AQ26" s="203"/>
      <c r="AR26" s="203"/>
      <c r="AS26" s="203"/>
      <c r="AT26" s="203" t="s">
        <v>727</v>
      </c>
      <c r="AU26" s="203"/>
      <c r="AV26" s="203"/>
      <c r="AW26" s="203"/>
      <c r="AX26" s="203"/>
      <c r="AY26" s="204" t="s">
        <v>728</v>
      </c>
      <c r="AZ26" s="204"/>
      <c r="BA26" s="204"/>
      <c r="BB26" s="204"/>
      <c r="BC26" s="204"/>
      <c r="BD26" s="204" t="s">
        <v>729</v>
      </c>
      <c r="BE26" s="204"/>
      <c r="BF26" s="206"/>
    </row>
    <row r="27" spans="2:58" s="12" customFormat="1" ht="18" customHeight="1">
      <c r="B27" s="16"/>
      <c r="C27" s="17" t="s">
        <v>1</v>
      </c>
      <c r="D27" s="17" t="s">
        <v>2</v>
      </c>
      <c r="E27" s="18" t="s">
        <v>110</v>
      </c>
      <c r="F27" s="18" t="s">
        <v>111</v>
      </c>
      <c r="G27" s="18" t="s">
        <v>112</v>
      </c>
      <c r="H27" s="18" t="s">
        <v>113</v>
      </c>
      <c r="I27" s="18" t="s">
        <v>114</v>
      </c>
      <c r="J27" s="18" t="s">
        <v>115</v>
      </c>
      <c r="K27" s="18" t="s">
        <v>116</v>
      </c>
      <c r="L27" s="18" t="s">
        <v>117</v>
      </c>
      <c r="M27" s="18" t="s">
        <v>118</v>
      </c>
      <c r="N27" s="18" t="s">
        <v>119</v>
      </c>
      <c r="O27" s="18" t="s">
        <v>120</v>
      </c>
      <c r="P27" s="19" t="s">
        <v>110</v>
      </c>
      <c r="Q27" s="18" t="s">
        <v>111</v>
      </c>
      <c r="R27" s="18" t="s">
        <v>110</v>
      </c>
      <c r="S27" s="208" t="s">
        <v>3</v>
      </c>
      <c r="T27" s="208"/>
      <c r="U27" s="208"/>
      <c r="V27" s="20" t="s">
        <v>4</v>
      </c>
      <c r="W27" s="18" t="s">
        <v>121</v>
      </c>
      <c r="X27" s="208" t="s">
        <v>5</v>
      </c>
      <c r="Y27" s="208"/>
      <c r="Z27" s="208"/>
      <c r="AA27" s="208"/>
      <c r="AB27" s="18" t="s">
        <v>122</v>
      </c>
      <c r="AC27" s="18" t="s">
        <v>123</v>
      </c>
      <c r="AD27" s="18" t="s">
        <v>124</v>
      </c>
      <c r="AE27" s="18" t="s">
        <v>125</v>
      </c>
      <c r="AF27" s="208" t="s">
        <v>6</v>
      </c>
      <c r="AG27" s="208"/>
      <c r="AH27" s="18" t="s">
        <v>8</v>
      </c>
      <c r="AI27" s="18" t="s">
        <v>9</v>
      </c>
      <c r="AJ27" s="208" t="s">
        <v>7</v>
      </c>
      <c r="AK27" s="208"/>
      <c r="AL27" s="18" t="s">
        <v>126</v>
      </c>
      <c r="AM27" s="18" t="s">
        <v>127</v>
      </c>
      <c r="AN27" s="18" t="s">
        <v>128</v>
      </c>
      <c r="AO27" s="19" t="s">
        <v>127</v>
      </c>
      <c r="AP27" s="18" t="s">
        <v>128</v>
      </c>
      <c r="AQ27" s="18" t="s">
        <v>129</v>
      </c>
      <c r="AR27" s="18" t="s">
        <v>130</v>
      </c>
      <c r="AS27" s="200" t="s">
        <v>293</v>
      </c>
      <c r="AT27" s="201"/>
      <c r="AU27" s="201"/>
      <c r="AV27" s="201"/>
      <c r="AW27" s="201"/>
      <c r="AX27" s="202"/>
      <c r="AY27" s="18" t="s">
        <v>131</v>
      </c>
      <c r="AZ27" s="208" t="s">
        <v>10</v>
      </c>
      <c r="BA27" s="208"/>
      <c r="BB27" s="18" t="s">
        <v>132</v>
      </c>
      <c r="BC27" s="18" t="s">
        <v>133</v>
      </c>
      <c r="BD27" s="18" t="s">
        <v>134</v>
      </c>
      <c r="BE27" s="18" t="s">
        <v>135</v>
      </c>
      <c r="BF27" s="21"/>
    </row>
    <row r="28" spans="2:58" s="12" customFormat="1" ht="18" customHeight="1">
      <c r="B28" s="16"/>
      <c r="C28" s="17"/>
      <c r="D28" s="17"/>
      <c r="E28" s="20" t="s">
        <v>11</v>
      </c>
      <c r="F28" s="20" t="s">
        <v>12</v>
      </c>
      <c r="G28" s="20" t="s">
        <v>13</v>
      </c>
      <c r="H28" s="20" t="s">
        <v>14</v>
      </c>
      <c r="I28" s="20" t="s">
        <v>15</v>
      </c>
      <c r="J28" s="20" t="s">
        <v>369</v>
      </c>
      <c r="K28" s="20" t="s">
        <v>16</v>
      </c>
      <c r="L28" s="20" t="s">
        <v>12</v>
      </c>
      <c r="M28" s="20" t="s">
        <v>13</v>
      </c>
      <c r="N28" s="20" t="s">
        <v>14</v>
      </c>
      <c r="O28" s="20" t="s">
        <v>15</v>
      </c>
      <c r="P28" s="20" t="s">
        <v>17</v>
      </c>
      <c r="Q28" s="20" t="s">
        <v>18</v>
      </c>
      <c r="R28" s="20" t="s">
        <v>19</v>
      </c>
      <c r="S28" s="18" t="s">
        <v>136</v>
      </c>
      <c r="T28" s="18" t="s">
        <v>137</v>
      </c>
      <c r="U28" s="18" t="s">
        <v>138</v>
      </c>
      <c r="V28" s="19"/>
      <c r="W28" s="20" t="s">
        <v>20</v>
      </c>
      <c r="X28" s="20" t="s">
        <v>21</v>
      </c>
      <c r="Y28" s="20" t="s">
        <v>22</v>
      </c>
      <c r="Z28" s="20" t="s">
        <v>23</v>
      </c>
      <c r="AA28" s="20" t="s">
        <v>24</v>
      </c>
      <c r="AB28" s="20" t="s">
        <v>25</v>
      </c>
      <c r="AC28" s="20" t="s">
        <v>26</v>
      </c>
      <c r="AD28" s="20" t="s">
        <v>27</v>
      </c>
      <c r="AE28" s="20" t="s">
        <v>28</v>
      </c>
      <c r="AF28" s="20" t="s">
        <v>29</v>
      </c>
      <c r="AG28" s="20" t="s">
        <v>30</v>
      </c>
      <c r="AH28" s="20" t="s">
        <v>31</v>
      </c>
      <c r="AI28" s="20" t="s">
        <v>32</v>
      </c>
      <c r="AJ28" s="22" t="s">
        <v>139</v>
      </c>
      <c r="AK28" s="22" t="s">
        <v>140</v>
      </c>
      <c r="AL28" s="20" t="s">
        <v>33</v>
      </c>
      <c r="AM28" s="20" t="s">
        <v>141</v>
      </c>
      <c r="AN28" s="20" t="s">
        <v>34</v>
      </c>
      <c r="AO28" s="20" t="s">
        <v>35</v>
      </c>
      <c r="AP28" s="20" t="s">
        <v>36</v>
      </c>
      <c r="AQ28" s="20" t="s">
        <v>37</v>
      </c>
      <c r="AR28" s="20" t="s">
        <v>38</v>
      </c>
      <c r="AS28" s="20" t="s">
        <v>39</v>
      </c>
      <c r="AT28" s="20" t="s">
        <v>40</v>
      </c>
      <c r="AU28" s="20" t="s">
        <v>41</v>
      </c>
      <c r="AV28" s="20" t="s">
        <v>42</v>
      </c>
      <c r="AW28" s="20" t="s">
        <v>43</v>
      </c>
      <c r="AX28" s="20" t="s">
        <v>44</v>
      </c>
      <c r="AY28" s="20" t="s">
        <v>45</v>
      </c>
      <c r="AZ28" s="19" t="s">
        <v>142</v>
      </c>
      <c r="BA28" s="19" t="s">
        <v>143</v>
      </c>
      <c r="BB28" s="20" t="s">
        <v>384</v>
      </c>
      <c r="BC28" s="20" t="s">
        <v>46</v>
      </c>
      <c r="BD28" s="20" t="s">
        <v>47</v>
      </c>
      <c r="BE28" s="20" t="s">
        <v>48</v>
      </c>
      <c r="BF28" s="23" t="s">
        <v>49</v>
      </c>
    </row>
    <row r="29" spans="2:58" s="12" customFormat="1" ht="18" customHeight="1">
      <c r="B29" s="16"/>
      <c r="C29" s="20" t="s">
        <v>50</v>
      </c>
      <c r="D29" s="17" t="s">
        <v>51</v>
      </c>
      <c r="E29" s="20" t="s">
        <v>282</v>
      </c>
      <c r="F29" s="20" t="s">
        <v>283</v>
      </c>
      <c r="G29" s="20" t="s">
        <v>284</v>
      </c>
      <c r="H29" s="20" t="s">
        <v>52</v>
      </c>
      <c r="I29" s="20" t="s">
        <v>52</v>
      </c>
      <c r="J29" s="20" t="s">
        <v>53</v>
      </c>
      <c r="K29" s="20" t="s">
        <v>285</v>
      </c>
      <c r="L29" s="20" t="s">
        <v>285</v>
      </c>
      <c r="M29" s="20" t="s">
        <v>285</v>
      </c>
      <c r="N29" s="20" t="s">
        <v>54</v>
      </c>
      <c r="O29" s="20" t="s">
        <v>54</v>
      </c>
      <c r="P29" s="19"/>
      <c r="Q29" s="20"/>
      <c r="R29" s="20" t="s">
        <v>55</v>
      </c>
      <c r="S29" s="20" t="s">
        <v>56</v>
      </c>
      <c r="T29" s="20" t="s">
        <v>57</v>
      </c>
      <c r="U29" s="20" t="s">
        <v>58</v>
      </c>
      <c r="V29" s="19"/>
      <c r="W29" s="20" t="s">
        <v>59</v>
      </c>
      <c r="X29" s="20" t="s">
        <v>60</v>
      </c>
      <c r="Y29" s="20" t="s">
        <v>60</v>
      </c>
      <c r="Z29" s="20" t="s">
        <v>60</v>
      </c>
      <c r="AA29" s="20" t="s">
        <v>61</v>
      </c>
      <c r="AB29" s="20" t="s">
        <v>62</v>
      </c>
      <c r="AC29" s="19" t="s">
        <v>63</v>
      </c>
      <c r="AD29" s="19" t="s">
        <v>64</v>
      </c>
      <c r="AE29" s="20" t="s">
        <v>64</v>
      </c>
      <c r="AF29" s="20" t="s">
        <v>63</v>
      </c>
      <c r="AG29" s="20" t="s">
        <v>64</v>
      </c>
      <c r="AH29" s="20" t="s">
        <v>65</v>
      </c>
      <c r="AI29" s="20" t="s">
        <v>144</v>
      </c>
      <c r="AJ29" s="20" t="s">
        <v>66</v>
      </c>
      <c r="AK29" s="20" t="s">
        <v>383</v>
      </c>
      <c r="AL29" s="19" t="s">
        <v>67</v>
      </c>
      <c r="AM29" s="20" t="s">
        <v>68</v>
      </c>
      <c r="AN29" s="20" t="s">
        <v>69</v>
      </c>
      <c r="AO29" s="20" t="s">
        <v>70</v>
      </c>
      <c r="AP29" s="20" t="s">
        <v>71</v>
      </c>
      <c r="AQ29" s="20"/>
      <c r="AR29" s="20" t="s">
        <v>72</v>
      </c>
      <c r="AS29" s="24" t="s">
        <v>149</v>
      </c>
      <c r="AT29" s="24" t="s">
        <v>150</v>
      </c>
      <c r="AU29" s="24" t="s">
        <v>151</v>
      </c>
      <c r="AV29" s="24" t="s">
        <v>152</v>
      </c>
      <c r="AW29" s="24" t="s">
        <v>153</v>
      </c>
      <c r="AX29" s="24" t="s">
        <v>154</v>
      </c>
      <c r="AY29" s="20" t="s">
        <v>74</v>
      </c>
      <c r="AZ29" s="20" t="s">
        <v>385</v>
      </c>
      <c r="BA29" s="20" t="s">
        <v>75</v>
      </c>
      <c r="BB29" s="20" t="s">
        <v>73</v>
      </c>
      <c r="BC29" s="20" t="s">
        <v>72</v>
      </c>
      <c r="BD29" s="20" t="s">
        <v>76</v>
      </c>
      <c r="BE29" s="20" t="s">
        <v>76</v>
      </c>
      <c r="BF29" s="23"/>
    </row>
    <row r="30" spans="2:58" s="12" customFormat="1" ht="18" customHeight="1">
      <c r="B30" s="25" t="s">
        <v>77</v>
      </c>
      <c r="C30" s="26"/>
      <c r="D30" s="26"/>
      <c r="E30" s="27" t="s">
        <v>78</v>
      </c>
      <c r="F30" s="27" t="s">
        <v>78</v>
      </c>
      <c r="G30" s="27" t="s">
        <v>78</v>
      </c>
      <c r="H30" s="27" t="s">
        <v>78</v>
      </c>
      <c r="I30" s="27" t="s">
        <v>78</v>
      </c>
      <c r="J30" s="27" t="s">
        <v>78</v>
      </c>
      <c r="K30" s="27" t="s">
        <v>145</v>
      </c>
      <c r="L30" s="27" t="s">
        <v>145</v>
      </c>
      <c r="M30" s="27" t="s">
        <v>145</v>
      </c>
      <c r="N30" s="27" t="s">
        <v>145</v>
      </c>
      <c r="O30" s="27" t="s">
        <v>145</v>
      </c>
      <c r="P30" s="27" t="s">
        <v>79</v>
      </c>
      <c r="Q30" s="27" t="s">
        <v>79</v>
      </c>
      <c r="R30" s="27" t="s">
        <v>146</v>
      </c>
      <c r="S30" s="27" t="s">
        <v>146</v>
      </c>
      <c r="T30" s="27" t="s">
        <v>146</v>
      </c>
      <c r="U30" s="27" t="s">
        <v>146</v>
      </c>
      <c r="V30" s="27"/>
      <c r="W30" s="27" t="s">
        <v>80</v>
      </c>
      <c r="X30" s="27" t="s">
        <v>80</v>
      </c>
      <c r="Y30" s="27" t="s">
        <v>80</v>
      </c>
      <c r="Z30" s="27" t="s">
        <v>80</v>
      </c>
      <c r="AA30" s="27" t="s">
        <v>80</v>
      </c>
      <c r="AB30" s="27" t="s">
        <v>155</v>
      </c>
      <c r="AC30" s="27" t="s">
        <v>155</v>
      </c>
      <c r="AD30" s="27" t="s">
        <v>155</v>
      </c>
      <c r="AE30" s="27" t="s">
        <v>313</v>
      </c>
      <c r="AF30" s="27" t="s">
        <v>313</v>
      </c>
      <c r="AG30" s="27" t="s">
        <v>313</v>
      </c>
      <c r="AH30" s="27" t="s">
        <v>313</v>
      </c>
      <c r="AI30" s="27" t="s">
        <v>147</v>
      </c>
      <c r="AJ30" s="27" t="s">
        <v>155</v>
      </c>
      <c r="AK30" s="27" t="s">
        <v>148</v>
      </c>
      <c r="AL30" s="27" t="s">
        <v>156</v>
      </c>
      <c r="AM30" s="27" t="s">
        <v>80</v>
      </c>
      <c r="AN30" s="27" t="s">
        <v>155</v>
      </c>
      <c r="AO30" s="26"/>
      <c r="AP30" s="26"/>
      <c r="AQ30" s="26"/>
      <c r="AR30" s="26"/>
      <c r="AS30" s="27" t="s">
        <v>81</v>
      </c>
      <c r="AT30" s="27" t="s">
        <v>81</v>
      </c>
      <c r="AU30" s="27" t="s">
        <v>81</v>
      </c>
      <c r="AV30" s="27" t="s">
        <v>81</v>
      </c>
      <c r="AW30" s="27" t="s">
        <v>81</v>
      </c>
      <c r="AX30" s="27" t="s">
        <v>81</v>
      </c>
      <c r="AY30" s="26"/>
      <c r="AZ30" s="26"/>
      <c r="BA30" s="26"/>
      <c r="BB30" s="27" t="s">
        <v>81</v>
      </c>
      <c r="BC30" s="27"/>
      <c r="BD30" s="27" t="s">
        <v>78</v>
      </c>
      <c r="BE30" s="27" t="s">
        <v>78</v>
      </c>
      <c r="BF30" s="28"/>
    </row>
    <row r="31" spans="1:71" s="40" customFormat="1" ht="36" customHeight="1">
      <c r="A31" s="33" t="s">
        <v>99</v>
      </c>
      <c r="B31" s="34" t="s">
        <v>88</v>
      </c>
      <c r="C31" s="76" t="s">
        <v>324</v>
      </c>
      <c r="D31" s="76" t="s">
        <v>318</v>
      </c>
      <c r="E31" s="69">
        <v>53930</v>
      </c>
      <c r="F31" s="69">
        <v>19350</v>
      </c>
      <c r="G31" s="69">
        <v>1650</v>
      </c>
      <c r="H31" s="69">
        <v>1290</v>
      </c>
      <c r="I31" s="69">
        <v>1290</v>
      </c>
      <c r="J31" s="69">
        <v>1138</v>
      </c>
      <c r="K31" s="69">
        <v>69879</v>
      </c>
      <c r="L31" s="69">
        <v>617</v>
      </c>
      <c r="M31" s="69">
        <v>67</v>
      </c>
      <c r="N31" s="69">
        <v>59</v>
      </c>
      <c r="O31" s="69">
        <v>59</v>
      </c>
      <c r="P31" s="69">
        <v>1337258</v>
      </c>
      <c r="Q31" s="69">
        <v>963970</v>
      </c>
      <c r="R31" s="69">
        <v>13</v>
      </c>
      <c r="S31" s="69">
        <v>13</v>
      </c>
      <c r="T31" s="69">
        <v>0</v>
      </c>
      <c r="U31" s="69">
        <v>0</v>
      </c>
      <c r="V31" s="3" t="s">
        <v>82</v>
      </c>
      <c r="W31" s="69">
        <v>1</v>
      </c>
      <c r="X31" s="69">
        <v>0</v>
      </c>
      <c r="Y31" s="69">
        <v>1</v>
      </c>
      <c r="Z31" s="69">
        <v>0</v>
      </c>
      <c r="AA31" s="69">
        <v>0</v>
      </c>
      <c r="AB31" s="69">
        <v>1300</v>
      </c>
      <c r="AC31" s="69">
        <v>1139</v>
      </c>
      <c r="AD31" s="69">
        <v>403</v>
      </c>
      <c r="AE31" s="69">
        <v>147498</v>
      </c>
      <c r="AF31" s="69">
        <v>147498</v>
      </c>
      <c r="AG31" s="69">
        <v>0</v>
      </c>
      <c r="AH31" s="69">
        <v>114654</v>
      </c>
      <c r="AI31" s="36">
        <f aca="true" t="shared" si="4" ref="AI31:AI36">ROUND(AH31/AF31*100,1)</f>
        <v>77.7</v>
      </c>
      <c r="AJ31" s="69">
        <v>1</v>
      </c>
      <c r="AK31" s="69">
        <v>83</v>
      </c>
      <c r="AL31" s="69">
        <v>81</v>
      </c>
      <c r="AM31" s="69">
        <v>0</v>
      </c>
      <c r="AN31" s="69">
        <v>0</v>
      </c>
      <c r="AO31" s="3" t="s">
        <v>213</v>
      </c>
      <c r="AP31" s="3" t="s">
        <v>362</v>
      </c>
      <c r="AQ31" s="3" t="s">
        <v>298</v>
      </c>
      <c r="AR31" s="76" t="s">
        <v>395</v>
      </c>
      <c r="AS31" s="89">
        <v>3465</v>
      </c>
      <c r="AT31" s="89">
        <v>20842</v>
      </c>
      <c r="AU31" s="89">
        <v>113242</v>
      </c>
      <c r="AV31" s="89">
        <v>228742</v>
      </c>
      <c r="AW31" s="89">
        <v>1152742</v>
      </c>
      <c r="AX31" s="69">
        <v>2307742</v>
      </c>
      <c r="AY31" s="76" t="s">
        <v>318</v>
      </c>
      <c r="AZ31" s="78">
        <v>5</v>
      </c>
      <c r="BA31" s="78">
        <v>1</v>
      </c>
      <c r="BB31" s="69">
        <v>0</v>
      </c>
      <c r="BC31" s="76" t="s">
        <v>326</v>
      </c>
      <c r="BD31" s="69">
        <v>1</v>
      </c>
      <c r="BE31" s="72">
        <v>0</v>
      </c>
      <c r="BF31" s="79">
        <f>BD31+BE31</f>
        <v>1</v>
      </c>
      <c r="BG31" s="37"/>
      <c r="BH31" s="38"/>
      <c r="BI31" s="38"/>
      <c r="BJ31" s="39"/>
      <c r="BK31" s="39"/>
      <c r="BL31" s="37"/>
      <c r="BM31" s="37"/>
      <c r="BN31" s="37"/>
      <c r="BO31" s="37"/>
      <c r="BP31" s="37"/>
      <c r="BQ31" s="37"/>
      <c r="BR31" s="37"/>
      <c r="BS31" s="37"/>
    </row>
    <row r="32" spans="1:71" s="40" customFormat="1" ht="36" customHeight="1">
      <c r="A32" s="33" t="s">
        <v>99</v>
      </c>
      <c r="B32" s="34" t="s">
        <v>91</v>
      </c>
      <c r="C32" s="76" t="s">
        <v>241</v>
      </c>
      <c r="D32" s="76" t="s">
        <v>242</v>
      </c>
      <c r="E32" s="69">
        <v>145428</v>
      </c>
      <c r="F32" s="69">
        <v>69391</v>
      </c>
      <c r="G32" s="69">
        <v>2100</v>
      </c>
      <c r="H32" s="69">
        <v>1621</v>
      </c>
      <c r="I32" s="69">
        <v>1621</v>
      </c>
      <c r="J32" s="69">
        <v>1427</v>
      </c>
      <c r="K32" s="69">
        <v>87385</v>
      </c>
      <c r="L32" s="69">
        <v>2677</v>
      </c>
      <c r="M32" s="69">
        <v>85</v>
      </c>
      <c r="N32" s="69">
        <v>85</v>
      </c>
      <c r="O32" s="69">
        <v>85</v>
      </c>
      <c r="P32" s="69">
        <v>2895252</v>
      </c>
      <c r="Q32" s="69">
        <v>1758893</v>
      </c>
      <c r="R32" s="69">
        <v>20</v>
      </c>
      <c r="S32" s="69">
        <v>20</v>
      </c>
      <c r="T32" s="69">
        <v>0</v>
      </c>
      <c r="U32" s="69">
        <v>0</v>
      </c>
      <c r="V32" s="3" t="s">
        <v>82</v>
      </c>
      <c r="W32" s="69">
        <v>1</v>
      </c>
      <c r="X32" s="69">
        <v>1</v>
      </c>
      <c r="Y32" s="69">
        <v>0</v>
      </c>
      <c r="Z32" s="69">
        <v>0</v>
      </c>
      <c r="AA32" s="69">
        <v>0</v>
      </c>
      <c r="AB32" s="69">
        <v>1000</v>
      </c>
      <c r="AC32" s="69">
        <v>711</v>
      </c>
      <c r="AD32" s="69">
        <v>505</v>
      </c>
      <c r="AE32" s="69">
        <v>182779</v>
      </c>
      <c r="AF32" s="69">
        <v>182779</v>
      </c>
      <c r="AG32" s="69">
        <v>0</v>
      </c>
      <c r="AH32" s="69">
        <v>182756</v>
      </c>
      <c r="AI32" s="36">
        <f t="shared" si="4"/>
        <v>100</v>
      </c>
      <c r="AJ32" s="69">
        <v>18</v>
      </c>
      <c r="AK32" s="69">
        <v>99</v>
      </c>
      <c r="AL32" s="69">
        <v>103</v>
      </c>
      <c r="AM32" s="69">
        <v>0</v>
      </c>
      <c r="AN32" s="69">
        <v>0</v>
      </c>
      <c r="AO32" s="3" t="s">
        <v>210</v>
      </c>
      <c r="AP32" s="3" t="s">
        <v>362</v>
      </c>
      <c r="AQ32" s="3" t="s">
        <v>298</v>
      </c>
      <c r="AR32" s="76" t="s">
        <v>388</v>
      </c>
      <c r="AS32" s="89">
        <v>2835</v>
      </c>
      <c r="AT32" s="89">
        <v>16485</v>
      </c>
      <c r="AU32" s="89">
        <v>92085</v>
      </c>
      <c r="AV32" s="89">
        <v>186585</v>
      </c>
      <c r="AW32" s="89">
        <v>942585</v>
      </c>
      <c r="AX32" s="69">
        <v>1887585</v>
      </c>
      <c r="AY32" s="76" t="s">
        <v>289</v>
      </c>
      <c r="AZ32" s="78">
        <v>20</v>
      </c>
      <c r="BA32" s="78">
        <v>4.2</v>
      </c>
      <c r="BB32" s="69">
        <v>0</v>
      </c>
      <c r="BC32" s="76" t="s">
        <v>289</v>
      </c>
      <c r="BD32" s="69">
        <v>1</v>
      </c>
      <c r="BE32" s="72">
        <v>0</v>
      </c>
      <c r="BF32" s="79">
        <f>BD32+BE32</f>
        <v>1</v>
      </c>
      <c r="BG32" s="37"/>
      <c r="BH32" s="38"/>
      <c r="BI32" s="38"/>
      <c r="BJ32" s="39"/>
      <c r="BK32" s="39"/>
      <c r="BL32" s="37"/>
      <c r="BM32" s="37"/>
      <c r="BN32" s="37"/>
      <c r="BO32" s="37"/>
      <c r="BP32" s="37"/>
      <c r="BQ32" s="37"/>
      <c r="BR32" s="37"/>
      <c r="BS32" s="37"/>
    </row>
    <row r="33" spans="1:71" s="40" customFormat="1" ht="36" customHeight="1">
      <c r="A33" s="33" t="s">
        <v>99</v>
      </c>
      <c r="B33" s="34" t="s">
        <v>93</v>
      </c>
      <c r="C33" s="76" t="s">
        <v>236</v>
      </c>
      <c r="D33" s="76" t="s">
        <v>237</v>
      </c>
      <c r="E33" s="69">
        <v>38513</v>
      </c>
      <c r="F33" s="69">
        <v>0</v>
      </c>
      <c r="G33" s="69">
        <v>2670</v>
      </c>
      <c r="H33" s="69">
        <v>1922</v>
      </c>
      <c r="I33" s="69">
        <v>1922</v>
      </c>
      <c r="J33" s="69">
        <v>1782</v>
      </c>
      <c r="K33" s="69">
        <v>35794</v>
      </c>
      <c r="L33" s="69">
        <v>0</v>
      </c>
      <c r="M33" s="69">
        <v>105</v>
      </c>
      <c r="N33" s="69">
        <v>101</v>
      </c>
      <c r="O33" s="69">
        <v>101</v>
      </c>
      <c r="P33" s="69">
        <v>2772608</v>
      </c>
      <c r="Q33" s="69">
        <v>1443680</v>
      </c>
      <c r="R33" s="69">
        <v>27</v>
      </c>
      <c r="S33" s="69">
        <v>27</v>
      </c>
      <c r="T33" s="69">
        <v>0</v>
      </c>
      <c r="U33" s="69">
        <v>0</v>
      </c>
      <c r="V33" s="3" t="s">
        <v>82</v>
      </c>
      <c r="W33" s="69">
        <v>1</v>
      </c>
      <c r="X33" s="69">
        <v>0</v>
      </c>
      <c r="Y33" s="69">
        <v>1</v>
      </c>
      <c r="Z33" s="69">
        <v>0</v>
      </c>
      <c r="AA33" s="69">
        <v>0</v>
      </c>
      <c r="AB33" s="69">
        <v>600</v>
      </c>
      <c r="AC33" s="69">
        <v>14678</v>
      </c>
      <c r="AD33" s="69">
        <v>10606</v>
      </c>
      <c r="AE33" s="69">
        <v>235278</v>
      </c>
      <c r="AF33" s="69">
        <v>235278</v>
      </c>
      <c r="AG33" s="69">
        <v>0</v>
      </c>
      <c r="AH33" s="69">
        <v>169423</v>
      </c>
      <c r="AI33" s="36">
        <f t="shared" si="4"/>
        <v>72</v>
      </c>
      <c r="AJ33" s="69">
        <v>1</v>
      </c>
      <c r="AK33" s="69">
        <v>98</v>
      </c>
      <c r="AL33" s="69">
        <v>5804</v>
      </c>
      <c r="AM33" s="69">
        <v>1</v>
      </c>
      <c r="AN33" s="69">
        <v>1440</v>
      </c>
      <c r="AO33" s="41" t="s">
        <v>211</v>
      </c>
      <c r="AP33" s="3" t="s">
        <v>362</v>
      </c>
      <c r="AQ33" s="91" t="s">
        <v>394</v>
      </c>
      <c r="AR33" s="76" t="s">
        <v>396</v>
      </c>
      <c r="AS33" s="89">
        <v>2620</v>
      </c>
      <c r="AT33" s="89">
        <v>13170</v>
      </c>
      <c r="AU33" s="89">
        <v>65670</v>
      </c>
      <c r="AV33" s="89">
        <v>136500</v>
      </c>
      <c r="AW33" s="89">
        <v>681130</v>
      </c>
      <c r="AX33" s="69">
        <v>1365000</v>
      </c>
      <c r="AY33" s="76" t="s">
        <v>286</v>
      </c>
      <c r="AZ33" s="78">
        <v>20</v>
      </c>
      <c r="BA33" s="78">
        <v>15.5</v>
      </c>
      <c r="BB33" s="69">
        <v>230</v>
      </c>
      <c r="BC33" s="76" t="s">
        <v>286</v>
      </c>
      <c r="BD33" s="69">
        <v>1</v>
      </c>
      <c r="BE33" s="72">
        <v>0</v>
      </c>
      <c r="BF33" s="79">
        <f>BD33+BE33</f>
        <v>1</v>
      </c>
      <c r="BG33" s="37"/>
      <c r="BH33" s="38"/>
      <c r="BI33" s="38"/>
      <c r="BJ33" s="39"/>
      <c r="BK33" s="39"/>
      <c r="BL33" s="37"/>
      <c r="BM33" s="37"/>
      <c r="BN33" s="37"/>
      <c r="BO33" s="37"/>
      <c r="BP33" s="37"/>
      <c r="BQ33" s="37"/>
      <c r="BR33" s="37"/>
      <c r="BS33" s="37"/>
    </row>
    <row r="34" spans="1:71" s="40" customFormat="1" ht="36" customHeight="1">
      <c r="A34" s="33" t="s">
        <v>99</v>
      </c>
      <c r="B34" s="34" t="s">
        <v>94</v>
      </c>
      <c r="C34" s="76" t="s">
        <v>230</v>
      </c>
      <c r="D34" s="76" t="s">
        <v>238</v>
      </c>
      <c r="E34" s="69">
        <v>35022</v>
      </c>
      <c r="F34" s="69">
        <v>9660</v>
      </c>
      <c r="G34" s="69">
        <v>1794</v>
      </c>
      <c r="H34" s="69">
        <v>2079</v>
      </c>
      <c r="I34" s="69">
        <v>2079</v>
      </c>
      <c r="J34" s="69">
        <v>2073</v>
      </c>
      <c r="K34" s="69">
        <v>13990</v>
      </c>
      <c r="L34" s="69">
        <v>452</v>
      </c>
      <c r="M34" s="69">
        <v>128</v>
      </c>
      <c r="N34" s="69">
        <v>62</v>
      </c>
      <c r="O34" s="69">
        <v>62</v>
      </c>
      <c r="P34" s="69">
        <v>2278581</v>
      </c>
      <c r="Q34" s="69">
        <v>1131151</v>
      </c>
      <c r="R34" s="69">
        <v>15</v>
      </c>
      <c r="S34" s="69">
        <v>15</v>
      </c>
      <c r="T34" s="69">
        <v>0</v>
      </c>
      <c r="U34" s="69">
        <v>0</v>
      </c>
      <c r="V34" s="3" t="s">
        <v>82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239380</v>
      </c>
      <c r="AF34" s="69">
        <v>239380</v>
      </c>
      <c r="AG34" s="69">
        <v>0</v>
      </c>
      <c r="AH34" s="69">
        <v>199989</v>
      </c>
      <c r="AI34" s="36">
        <f t="shared" si="4"/>
        <v>83.5</v>
      </c>
      <c r="AJ34" s="69">
        <v>2</v>
      </c>
      <c r="AK34" s="69">
        <v>97</v>
      </c>
      <c r="AL34" s="69">
        <v>914</v>
      </c>
      <c r="AM34" s="69">
        <v>0</v>
      </c>
      <c r="AN34" s="69">
        <v>0</v>
      </c>
      <c r="AO34" s="41" t="s">
        <v>211</v>
      </c>
      <c r="AP34" s="3" t="s">
        <v>302</v>
      </c>
      <c r="AQ34" s="42" t="s">
        <v>299</v>
      </c>
      <c r="AR34" s="76" t="s">
        <v>288</v>
      </c>
      <c r="AS34" s="89">
        <v>3040</v>
      </c>
      <c r="AT34" s="89">
        <v>8920</v>
      </c>
      <c r="AU34" s="89">
        <v>38320</v>
      </c>
      <c r="AV34" s="89">
        <v>75070</v>
      </c>
      <c r="AW34" s="89">
        <v>369070</v>
      </c>
      <c r="AX34" s="69">
        <v>736570</v>
      </c>
      <c r="AY34" s="76" t="s">
        <v>316</v>
      </c>
      <c r="AZ34" s="78">
        <v>0</v>
      </c>
      <c r="BA34" s="78">
        <v>16.4</v>
      </c>
      <c r="BB34" s="69">
        <v>400</v>
      </c>
      <c r="BC34" s="76" t="s">
        <v>315</v>
      </c>
      <c r="BD34" s="69">
        <v>0</v>
      </c>
      <c r="BE34" s="72">
        <v>0</v>
      </c>
      <c r="BF34" s="79">
        <f>BD34+BE34</f>
        <v>0</v>
      </c>
      <c r="BG34" s="37"/>
      <c r="BH34" s="38"/>
      <c r="BI34" s="38"/>
      <c r="BJ34" s="39"/>
      <c r="BK34" s="39"/>
      <c r="BL34" s="37"/>
      <c r="BM34" s="37"/>
      <c r="BN34" s="37"/>
      <c r="BO34" s="37"/>
      <c r="BP34" s="37"/>
      <c r="BQ34" s="37"/>
      <c r="BR34" s="37"/>
      <c r="BS34" s="37"/>
    </row>
    <row r="35" spans="1:71" s="40" customFormat="1" ht="36" customHeight="1">
      <c r="A35" s="33" t="s">
        <v>99</v>
      </c>
      <c r="B35" s="34" t="s">
        <v>371</v>
      </c>
      <c r="C35" s="76" t="s">
        <v>325</v>
      </c>
      <c r="D35" s="76" t="s">
        <v>239</v>
      </c>
      <c r="E35" s="70">
        <v>19178</v>
      </c>
      <c r="F35" s="70">
        <v>0</v>
      </c>
      <c r="G35" s="70">
        <v>2640</v>
      </c>
      <c r="H35" s="70">
        <v>3502</v>
      </c>
      <c r="I35" s="70">
        <v>3502</v>
      </c>
      <c r="J35" s="70">
        <v>2461</v>
      </c>
      <c r="K35" s="70">
        <v>13817</v>
      </c>
      <c r="L35" s="70">
        <v>0</v>
      </c>
      <c r="M35" s="70">
        <v>205</v>
      </c>
      <c r="N35" s="70">
        <v>201</v>
      </c>
      <c r="O35" s="70">
        <v>201</v>
      </c>
      <c r="P35" s="70">
        <v>5265314</v>
      </c>
      <c r="Q35" s="70">
        <v>4921689</v>
      </c>
      <c r="R35" s="70">
        <v>58</v>
      </c>
      <c r="S35" s="70">
        <v>58</v>
      </c>
      <c r="T35" s="70">
        <v>0</v>
      </c>
      <c r="U35" s="70">
        <v>0</v>
      </c>
      <c r="V35" s="3" t="s">
        <v>82</v>
      </c>
      <c r="W35" s="70">
        <v>2</v>
      </c>
      <c r="X35" s="70">
        <v>0</v>
      </c>
      <c r="Y35" s="70">
        <v>2</v>
      </c>
      <c r="Z35" s="70">
        <v>0</v>
      </c>
      <c r="AA35" s="70">
        <v>0</v>
      </c>
      <c r="AB35" s="70">
        <v>2970</v>
      </c>
      <c r="AC35" s="70">
        <v>1510</v>
      </c>
      <c r="AD35" s="70">
        <v>960</v>
      </c>
      <c r="AE35" s="70">
        <v>351306</v>
      </c>
      <c r="AF35" s="70">
        <v>351306</v>
      </c>
      <c r="AG35" s="70">
        <v>0</v>
      </c>
      <c r="AH35" s="70">
        <v>340244</v>
      </c>
      <c r="AI35" s="36">
        <f t="shared" si="4"/>
        <v>96.9</v>
      </c>
      <c r="AJ35" s="70">
        <v>5</v>
      </c>
      <c r="AK35" s="70">
        <v>82</v>
      </c>
      <c r="AL35" s="70">
        <v>12426</v>
      </c>
      <c r="AM35" s="70">
        <v>15</v>
      </c>
      <c r="AN35" s="70">
        <v>0</v>
      </c>
      <c r="AO35" s="3" t="s">
        <v>83</v>
      </c>
      <c r="AP35" s="3" t="s">
        <v>301</v>
      </c>
      <c r="AQ35" s="3" t="s">
        <v>298</v>
      </c>
      <c r="AR35" s="76" t="s">
        <v>395</v>
      </c>
      <c r="AS35" s="90">
        <v>4235</v>
      </c>
      <c r="AT35" s="90">
        <v>16205</v>
      </c>
      <c r="AU35" s="90">
        <v>75005</v>
      </c>
      <c r="AV35" s="90">
        <v>148505</v>
      </c>
      <c r="AW35" s="90">
        <v>736505</v>
      </c>
      <c r="AX35" s="70">
        <v>1471505</v>
      </c>
      <c r="AY35" s="76" t="s">
        <v>292</v>
      </c>
      <c r="AZ35" s="78">
        <v>0</v>
      </c>
      <c r="BA35" s="78">
        <v>2</v>
      </c>
      <c r="BB35" s="70">
        <v>300</v>
      </c>
      <c r="BC35" s="76" t="s">
        <v>327</v>
      </c>
      <c r="BD35" s="70">
        <v>7</v>
      </c>
      <c r="BE35" s="73">
        <v>2</v>
      </c>
      <c r="BF35" s="79">
        <f>BD35+BE35</f>
        <v>9</v>
      </c>
      <c r="BG35" s="37"/>
      <c r="BH35" s="38"/>
      <c r="BI35" s="38"/>
      <c r="BJ35" s="39"/>
      <c r="BK35" s="39"/>
      <c r="BL35" s="37"/>
      <c r="BM35" s="37"/>
      <c r="BN35" s="37"/>
      <c r="BO35" s="37"/>
      <c r="BP35" s="37"/>
      <c r="BQ35" s="37"/>
      <c r="BR35" s="37"/>
      <c r="BS35" s="37"/>
    </row>
    <row r="36" spans="1:71" s="40" customFormat="1" ht="36" customHeight="1" thickBot="1">
      <c r="A36" s="33"/>
      <c r="B36" s="44" t="s">
        <v>107</v>
      </c>
      <c r="C36" s="81"/>
      <c r="D36" s="81"/>
      <c r="E36" s="85">
        <f aca="true" t="shared" si="5" ref="E36:U36">SUM(E31:E35)</f>
        <v>292071</v>
      </c>
      <c r="F36" s="85">
        <f t="shared" si="5"/>
        <v>98401</v>
      </c>
      <c r="G36" s="85">
        <f t="shared" si="5"/>
        <v>10854</v>
      </c>
      <c r="H36" s="85">
        <f t="shared" si="5"/>
        <v>10414</v>
      </c>
      <c r="I36" s="85">
        <f t="shared" si="5"/>
        <v>10414</v>
      </c>
      <c r="J36" s="85">
        <f t="shared" si="5"/>
        <v>8881</v>
      </c>
      <c r="K36" s="85">
        <f t="shared" si="5"/>
        <v>220865</v>
      </c>
      <c r="L36" s="85">
        <f t="shared" si="5"/>
        <v>3746</v>
      </c>
      <c r="M36" s="85">
        <f t="shared" si="5"/>
        <v>590</v>
      </c>
      <c r="N36" s="85">
        <f t="shared" si="5"/>
        <v>508</v>
      </c>
      <c r="O36" s="85">
        <f t="shared" si="5"/>
        <v>508</v>
      </c>
      <c r="P36" s="85">
        <f t="shared" si="5"/>
        <v>14549013</v>
      </c>
      <c r="Q36" s="85">
        <f t="shared" si="5"/>
        <v>10219383</v>
      </c>
      <c r="R36" s="85">
        <f t="shared" si="5"/>
        <v>133</v>
      </c>
      <c r="S36" s="85">
        <f t="shared" si="5"/>
        <v>133</v>
      </c>
      <c r="T36" s="85">
        <f t="shared" si="5"/>
        <v>0</v>
      </c>
      <c r="U36" s="85">
        <f t="shared" si="5"/>
        <v>0</v>
      </c>
      <c r="V36" s="1"/>
      <c r="W36" s="85">
        <f aca="true" t="shared" si="6" ref="W36:AH36">SUM(W31:W35)</f>
        <v>5</v>
      </c>
      <c r="X36" s="85">
        <f t="shared" si="6"/>
        <v>1</v>
      </c>
      <c r="Y36" s="85">
        <f t="shared" si="6"/>
        <v>4</v>
      </c>
      <c r="Z36" s="85">
        <f t="shared" si="6"/>
        <v>0</v>
      </c>
      <c r="AA36" s="85">
        <f t="shared" si="6"/>
        <v>0</v>
      </c>
      <c r="AB36" s="85">
        <f t="shared" si="6"/>
        <v>5870</v>
      </c>
      <c r="AC36" s="85">
        <f t="shared" si="6"/>
        <v>18038</v>
      </c>
      <c r="AD36" s="85">
        <f t="shared" si="6"/>
        <v>12474</v>
      </c>
      <c r="AE36" s="85">
        <f t="shared" si="6"/>
        <v>1156241</v>
      </c>
      <c r="AF36" s="85">
        <f t="shared" si="6"/>
        <v>1156241</v>
      </c>
      <c r="AG36" s="85">
        <f t="shared" si="6"/>
        <v>0</v>
      </c>
      <c r="AH36" s="85">
        <f t="shared" si="6"/>
        <v>1007066</v>
      </c>
      <c r="AI36" s="46">
        <f t="shared" si="4"/>
        <v>87.1</v>
      </c>
      <c r="AJ36" s="85">
        <f>SUM(AJ31:AJ35)</f>
        <v>27</v>
      </c>
      <c r="AK36" s="85"/>
      <c r="AL36" s="85">
        <f>SUM(AL31:AL35)</f>
        <v>19328</v>
      </c>
      <c r="AM36" s="85">
        <f>SUM(AM31:AM35)</f>
        <v>16</v>
      </c>
      <c r="AN36" s="85">
        <f>SUM(AN31:AN35)</f>
        <v>1440</v>
      </c>
      <c r="AO36" s="1"/>
      <c r="AP36" s="1"/>
      <c r="AQ36" s="1"/>
      <c r="AR36" s="81"/>
      <c r="AS36" s="85"/>
      <c r="AT36" s="85"/>
      <c r="AU36" s="85"/>
      <c r="AV36" s="85"/>
      <c r="AW36" s="85"/>
      <c r="AX36" s="85"/>
      <c r="AY36" s="81"/>
      <c r="AZ36" s="82"/>
      <c r="BA36" s="82"/>
      <c r="BB36" s="85"/>
      <c r="BC36" s="81"/>
      <c r="BD36" s="85">
        <f>SUM(BD31:BD35)</f>
        <v>10</v>
      </c>
      <c r="BE36" s="85">
        <f>SUM(BE31:BE35)</f>
        <v>2</v>
      </c>
      <c r="BF36" s="86">
        <f>SUM(BF31:BF35)</f>
        <v>12</v>
      </c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</row>
    <row r="37" spans="1:71" s="40" customFormat="1" ht="30" customHeight="1">
      <c r="A37" s="33"/>
      <c r="B37" s="33"/>
      <c r="C37" s="2"/>
      <c r="D37" s="2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2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7"/>
      <c r="AJ37" s="51"/>
      <c r="AK37" s="51"/>
      <c r="AL37" s="51"/>
      <c r="AM37" s="51"/>
      <c r="AN37" s="51"/>
      <c r="AO37" s="2"/>
      <c r="AP37" s="2"/>
      <c r="AQ37" s="2"/>
      <c r="AR37" s="2"/>
      <c r="AS37" s="51"/>
      <c r="AT37" s="51"/>
      <c r="AU37" s="51"/>
      <c r="AV37" s="51"/>
      <c r="AW37" s="51"/>
      <c r="AX37" s="51"/>
      <c r="AY37" s="2"/>
      <c r="AZ37" s="51"/>
      <c r="BA37" s="51"/>
      <c r="BB37" s="51"/>
      <c r="BC37" s="2"/>
      <c r="BD37" s="51"/>
      <c r="BE37" s="51"/>
      <c r="BF37" s="51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</row>
    <row r="38" spans="1:71" s="55" customFormat="1" ht="18" customHeight="1">
      <c r="A38" s="33"/>
      <c r="B38" s="33"/>
      <c r="C38" s="6" t="s">
        <v>297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53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</row>
    <row r="39" spans="2:35" s="8" customFormat="1" ht="18" customHeight="1">
      <c r="B39" s="9"/>
      <c r="C39" s="10" t="s">
        <v>375</v>
      </c>
      <c r="AI39" s="11"/>
    </row>
    <row r="40" spans="2:35" s="8" customFormat="1" ht="18" customHeight="1" thickBot="1">
      <c r="B40" s="9"/>
      <c r="C40" s="10" t="s">
        <v>312</v>
      </c>
      <c r="AI40" s="11"/>
    </row>
    <row r="41" spans="2:58" s="12" customFormat="1" ht="18" customHeight="1">
      <c r="B41" s="13" t="s">
        <v>0</v>
      </c>
      <c r="C41" s="14" t="s">
        <v>108</v>
      </c>
      <c r="D41" s="15">
        <v>2</v>
      </c>
      <c r="E41" s="204" t="s">
        <v>721</v>
      </c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 t="s">
        <v>722</v>
      </c>
      <c r="Q41" s="204"/>
      <c r="R41" s="204" t="s">
        <v>723</v>
      </c>
      <c r="S41" s="204"/>
      <c r="T41" s="204"/>
      <c r="U41" s="204"/>
      <c r="V41" s="14" t="s">
        <v>109</v>
      </c>
      <c r="W41" s="205" t="s">
        <v>724</v>
      </c>
      <c r="X41" s="203"/>
      <c r="Y41" s="203"/>
      <c r="Z41" s="203"/>
      <c r="AA41" s="203"/>
      <c r="AB41" s="203"/>
      <c r="AC41" s="203"/>
      <c r="AD41" s="207"/>
      <c r="AE41" s="205" t="s">
        <v>724</v>
      </c>
      <c r="AF41" s="203"/>
      <c r="AG41" s="203"/>
      <c r="AH41" s="203"/>
      <c r="AI41" s="203"/>
      <c r="AJ41" s="203"/>
      <c r="AK41" s="203"/>
      <c r="AL41" s="207"/>
      <c r="AM41" s="204" t="s">
        <v>725</v>
      </c>
      <c r="AN41" s="204"/>
      <c r="AO41" s="205" t="s">
        <v>726</v>
      </c>
      <c r="AP41" s="203"/>
      <c r="AQ41" s="203"/>
      <c r="AR41" s="203"/>
      <c r="AS41" s="203"/>
      <c r="AT41" s="203" t="s">
        <v>727</v>
      </c>
      <c r="AU41" s="203"/>
      <c r="AV41" s="203"/>
      <c r="AW41" s="203"/>
      <c r="AX41" s="203"/>
      <c r="AY41" s="204" t="s">
        <v>728</v>
      </c>
      <c r="AZ41" s="204"/>
      <c r="BA41" s="204"/>
      <c r="BB41" s="204"/>
      <c r="BC41" s="204"/>
      <c r="BD41" s="204" t="s">
        <v>729</v>
      </c>
      <c r="BE41" s="204"/>
      <c r="BF41" s="206"/>
    </row>
    <row r="42" spans="2:58" s="12" customFormat="1" ht="18" customHeight="1">
      <c r="B42" s="16"/>
      <c r="C42" s="17" t="s">
        <v>1</v>
      </c>
      <c r="D42" s="17" t="s">
        <v>2</v>
      </c>
      <c r="E42" s="18" t="s">
        <v>110</v>
      </c>
      <c r="F42" s="18" t="s">
        <v>111</v>
      </c>
      <c r="G42" s="18" t="s">
        <v>112</v>
      </c>
      <c r="H42" s="18" t="s">
        <v>113</v>
      </c>
      <c r="I42" s="18" t="s">
        <v>114</v>
      </c>
      <c r="J42" s="18" t="s">
        <v>115</v>
      </c>
      <c r="K42" s="18" t="s">
        <v>116</v>
      </c>
      <c r="L42" s="18" t="s">
        <v>117</v>
      </c>
      <c r="M42" s="18" t="s">
        <v>118</v>
      </c>
      <c r="N42" s="18" t="s">
        <v>119</v>
      </c>
      <c r="O42" s="18" t="s">
        <v>120</v>
      </c>
      <c r="P42" s="19" t="s">
        <v>110</v>
      </c>
      <c r="Q42" s="18" t="s">
        <v>111</v>
      </c>
      <c r="R42" s="18" t="s">
        <v>110</v>
      </c>
      <c r="S42" s="208" t="s">
        <v>3</v>
      </c>
      <c r="T42" s="208"/>
      <c r="U42" s="208"/>
      <c r="V42" s="20" t="s">
        <v>4</v>
      </c>
      <c r="W42" s="18" t="s">
        <v>121</v>
      </c>
      <c r="X42" s="208" t="s">
        <v>5</v>
      </c>
      <c r="Y42" s="208"/>
      <c r="Z42" s="208"/>
      <c r="AA42" s="208"/>
      <c r="AB42" s="18" t="s">
        <v>122</v>
      </c>
      <c r="AC42" s="18" t="s">
        <v>123</v>
      </c>
      <c r="AD42" s="18" t="s">
        <v>124</v>
      </c>
      <c r="AE42" s="18" t="s">
        <v>125</v>
      </c>
      <c r="AF42" s="208" t="s">
        <v>6</v>
      </c>
      <c r="AG42" s="208"/>
      <c r="AH42" s="18" t="s">
        <v>8</v>
      </c>
      <c r="AI42" s="18" t="s">
        <v>9</v>
      </c>
      <c r="AJ42" s="208" t="s">
        <v>7</v>
      </c>
      <c r="AK42" s="208"/>
      <c r="AL42" s="18" t="s">
        <v>126</v>
      </c>
      <c r="AM42" s="18" t="s">
        <v>127</v>
      </c>
      <c r="AN42" s="18" t="s">
        <v>128</v>
      </c>
      <c r="AO42" s="19" t="s">
        <v>127</v>
      </c>
      <c r="AP42" s="18" t="s">
        <v>128</v>
      </c>
      <c r="AQ42" s="18" t="s">
        <v>129</v>
      </c>
      <c r="AR42" s="18" t="s">
        <v>130</v>
      </c>
      <c r="AS42" s="200" t="s">
        <v>293</v>
      </c>
      <c r="AT42" s="201"/>
      <c r="AU42" s="201"/>
      <c r="AV42" s="201"/>
      <c r="AW42" s="201"/>
      <c r="AX42" s="202"/>
      <c r="AY42" s="18" t="s">
        <v>131</v>
      </c>
      <c r="AZ42" s="208" t="s">
        <v>10</v>
      </c>
      <c r="BA42" s="208"/>
      <c r="BB42" s="18" t="s">
        <v>132</v>
      </c>
      <c r="BC42" s="18" t="s">
        <v>133</v>
      </c>
      <c r="BD42" s="18" t="s">
        <v>134</v>
      </c>
      <c r="BE42" s="18" t="s">
        <v>135</v>
      </c>
      <c r="BF42" s="21"/>
    </row>
    <row r="43" spans="2:58" s="12" customFormat="1" ht="18" customHeight="1">
      <c r="B43" s="16"/>
      <c r="C43" s="17"/>
      <c r="D43" s="17"/>
      <c r="E43" s="20" t="s">
        <v>11</v>
      </c>
      <c r="F43" s="20" t="s">
        <v>12</v>
      </c>
      <c r="G43" s="20" t="s">
        <v>13</v>
      </c>
      <c r="H43" s="20" t="s">
        <v>14</v>
      </c>
      <c r="I43" s="20" t="s">
        <v>15</v>
      </c>
      <c r="J43" s="20" t="s">
        <v>369</v>
      </c>
      <c r="K43" s="20" t="s">
        <v>16</v>
      </c>
      <c r="L43" s="20" t="s">
        <v>12</v>
      </c>
      <c r="M43" s="20" t="s">
        <v>13</v>
      </c>
      <c r="N43" s="20" t="s">
        <v>14</v>
      </c>
      <c r="O43" s="20" t="s">
        <v>15</v>
      </c>
      <c r="P43" s="20" t="s">
        <v>17</v>
      </c>
      <c r="Q43" s="20" t="s">
        <v>18</v>
      </c>
      <c r="R43" s="20" t="s">
        <v>19</v>
      </c>
      <c r="S43" s="18" t="s">
        <v>136</v>
      </c>
      <c r="T43" s="18" t="s">
        <v>137</v>
      </c>
      <c r="U43" s="18" t="s">
        <v>138</v>
      </c>
      <c r="V43" s="19"/>
      <c r="W43" s="20" t="s">
        <v>20</v>
      </c>
      <c r="X43" s="20" t="s">
        <v>21</v>
      </c>
      <c r="Y43" s="20" t="s">
        <v>22</v>
      </c>
      <c r="Z43" s="20" t="s">
        <v>23</v>
      </c>
      <c r="AA43" s="20" t="s">
        <v>24</v>
      </c>
      <c r="AB43" s="20" t="s">
        <v>25</v>
      </c>
      <c r="AC43" s="20" t="s">
        <v>26</v>
      </c>
      <c r="AD43" s="20" t="s">
        <v>27</v>
      </c>
      <c r="AE43" s="20" t="s">
        <v>28</v>
      </c>
      <c r="AF43" s="20" t="s">
        <v>29</v>
      </c>
      <c r="AG43" s="20" t="s">
        <v>30</v>
      </c>
      <c r="AH43" s="20" t="s">
        <v>31</v>
      </c>
      <c r="AI43" s="20" t="s">
        <v>32</v>
      </c>
      <c r="AJ43" s="22" t="s">
        <v>139</v>
      </c>
      <c r="AK43" s="22" t="s">
        <v>140</v>
      </c>
      <c r="AL43" s="20" t="s">
        <v>33</v>
      </c>
      <c r="AM43" s="20" t="s">
        <v>141</v>
      </c>
      <c r="AN43" s="20" t="s">
        <v>34</v>
      </c>
      <c r="AO43" s="20" t="s">
        <v>35</v>
      </c>
      <c r="AP43" s="20" t="s">
        <v>36</v>
      </c>
      <c r="AQ43" s="20" t="s">
        <v>37</v>
      </c>
      <c r="AR43" s="20" t="s">
        <v>38</v>
      </c>
      <c r="AS43" s="20" t="s">
        <v>39</v>
      </c>
      <c r="AT43" s="20" t="s">
        <v>40</v>
      </c>
      <c r="AU43" s="20" t="s">
        <v>41</v>
      </c>
      <c r="AV43" s="20" t="s">
        <v>42</v>
      </c>
      <c r="AW43" s="20" t="s">
        <v>43</v>
      </c>
      <c r="AX43" s="20" t="s">
        <v>44</v>
      </c>
      <c r="AY43" s="20" t="s">
        <v>45</v>
      </c>
      <c r="AZ43" s="19" t="s">
        <v>142</v>
      </c>
      <c r="BA43" s="19" t="s">
        <v>143</v>
      </c>
      <c r="BB43" s="20" t="s">
        <v>384</v>
      </c>
      <c r="BC43" s="20" t="s">
        <v>46</v>
      </c>
      <c r="BD43" s="20" t="s">
        <v>47</v>
      </c>
      <c r="BE43" s="20" t="s">
        <v>48</v>
      </c>
      <c r="BF43" s="23" t="s">
        <v>49</v>
      </c>
    </row>
    <row r="44" spans="2:58" s="12" customFormat="1" ht="18" customHeight="1">
      <c r="B44" s="16"/>
      <c r="C44" s="20" t="s">
        <v>50</v>
      </c>
      <c r="D44" s="17" t="s">
        <v>51</v>
      </c>
      <c r="E44" s="20" t="s">
        <v>282</v>
      </c>
      <c r="F44" s="20" t="s">
        <v>283</v>
      </c>
      <c r="G44" s="20" t="s">
        <v>284</v>
      </c>
      <c r="H44" s="20" t="s">
        <v>52</v>
      </c>
      <c r="I44" s="20" t="s">
        <v>52</v>
      </c>
      <c r="J44" s="20" t="s">
        <v>53</v>
      </c>
      <c r="K44" s="20" t="s">
        <v>285</v>
      </c>
      <c r="L44" s="20" t="s">
        <v>285</v>
      </c>
      <c r="M44" s="20" t="s">
        <v>285</v>
      </c>
      <c r="N44" s="20" t="s">
        <v>54</v>
      </c>
      <c r="O44" s="20" t="s">
        <v>54</v>
      </c>
      <c r="P44" s="19"/>
      <c r="Q44" s="20"/>
      <c r="R44" s="20" t="s">
        <v>55</v>
      </c>
      <c r="S44" s="20" t="s">
        <v>56</v>
      </c>
      <c r="T44" s="20" t="s">
        <v>57</v>
      </c>
      <c r="U44" s="20" t="s">
        <v>58</v>
      </c>
      <c r="V44" s="19"/>
      <c r="W44" s="20" t="s">
        <v>59</v>
      </c>
      <c r="X44" s="20" t="s">
        <v>60</v>
      </c>
      <c r="Y44" s="20" t="s">
        <v>60</v>
      </c>
      <c r="Z44" s="20" t="s">
        <v>60</v>
      </c>
      <c r="AA44" s="20" t="s">
        <v>61</v>
      </c>
      <c r="AB44" s="20" t="s">
        <v>62</v>
      </c>
      <c r="AC44" s="19" t="s">
        <v>63</v>
      </c>
      <c r="AD44" s="19" t="s">
        <v>64</v>
      </c>
      <c r="AE44" s="20" t="s">
        <v>64</v>
      </c>
      <c r="AF44" s="20" t="s">
        <v>63</v>
      </c>
      <c r="AG44" s="20" t="s">
        <v>64</v>
      </c>
      <c r="AH44" s="20" t="s">
        <v>65</v>
      </c>
      <c r="AI44" s="20" t="s">
        <v>144</v>
      </c>
      <c r="AJ44" s="20" t="s">
        <v>66</v>
      </c>
      <c r="AK44" s="20" t="s">
        <v>383</v>
      </c>
      <c r="AL44" s="19" t="s">
        <v>67</v>
      </c>
      <c r="AM44" s="20" t="s">
        <v>68</v>
      </c>
      <c r="AN44" s="20" t="s">
        <v>69</v>
      </c>
      <c r="AO44" s="20" t="s">
        <v>70</v>
      </c>
      <c r="AP44" s="20" t="s">
        <v>71</v>
      </c>
      <c r="AQ44" s="20"/>
      <c r="AR44" s="20" t="s">
        <v>72</v>
      </c>
      <c r="AS44" s="24" t="s">
        <v>149</v>
      </c>
      <c r="AT44" s="24" t="s">
        <v>150</v>
      </c>
      <c r="AU44" s="24" t="s">
        <v>151</v>
      </c>
      <c r="AV44" s="24" t="s">
        <v>152</v>
      </c>
      <c r="AW44" s="24" t="s">
        <v>153</v>
      </c>
      <c r="AX44" s="24" t="s">
        <v>154</v>
      </c>
      <c r="AY44" s="20" t="s">
        <v>74</v>
      </c>
      <c r="AZ44" s="20" t="s">
        <v>385</v>
      </c>
      <c r="BA44" s="20" t="s">
        <v>75</v>
      </c>
      <c r="BB44" s="20" t="s">
        <v>73</v>
      </c>
      <c r="BC44" s="20" t="s">
        <v>72</v>
      </c>
      <c r="BD44" s="20" t="s">
        <v>76</v>
      </c>
      <c r="BE44" s="20" t="s">
        <v>76</v>
      </c>
      <c r="BF44" s="23"/>
    </row>
    <row r="45" spans="2:58" s="12" customFormat="1" ht="18" customHeight="1">
      <c r="B45" s="25" t="s">
        <v>77</v>
      </c>
      <c r="C45" s="26"/>
      <c r="D45" s="26"/>
      <c r="E45" s="27" t="s">
        <v>78</v>
      </c>
      <c r="F45" s="27" t="s">
        <v>78</v>
      </c>
      <c r="G45" s="27" t="s">
        <v>78</v>
      </c>
      <c r="H45" s="27" t="s">
        <v>78</v>
      </c>
      <c r="I45" s="27" t="s">
        <v>78</v>
      </c>
      <c r="J45" s="27" t="s">
        <v>78</v>
      </c>
      <c r="K45" s="27" t="s">
        <v>145</v>
      </c>
      <c r="L45" s="27" t="s">
        <v>145</v>
      </c>
      <c r="M45" s="27" t="s">
        <v>145</v>
      </c>
      <c r="N45" s="27" t="s">
        <v>145</v>
      </c>
      <c r="O45" s="27" t="s">
        <v>145</v>
      </c>
      <c r="P45" s="27" t="s">
        <v>79</v>
      </c>
      <c r="Q45" s="27" t="s">
        <v>79</v>
      </c>
      <c r="R45" s="27" t="s">
        <v>146</v>
      </c>
      <c r="S45" s="27" t="s">
        <v>146</v>
      </c>
      <c r="T45" s="27" t="s">
        <v>146</v>
      </c>
      <c r="U45" s="27" t="s">
        <v>146</v>
      </c>
      <c r="V45" s="27"/>
      <c r="W45" s="27" t="s">
        <v>80</v>
      </c>
      <c r="X45" s="27" t="s">
        <v>80</v>
      </c>
      <c r="Y45" s="27" t="s">
        <v>80</v>
      </c>
      <c r="Z45" s="27" t="s">
        <v>80</v>
      </c>
      <c r="AA45" s="27" t="s">
        <v>80</v>
      </c>
      <c r="AB45" s="27" t="s">
        <v>155</v>
      </c>
      <c r="AC45" s="27" t="s">
        <v>155</v>
      </c>
      <c r="AD45" s="27" t="s">
        <v>155</v>
      </c>
      <c r="AE45" s="27" t="s">
        <v>313</v>
      </c>
      <c r="AF45" s="27" t="s">
        <v>313</v>
      </c>
      <c r="AG45" s="27" t="s">
        <v>313</v>
      </c>
      <c r="AH45" s="27" t="s">
        <v>313</v>
      </c>
      <c r="AI45" s="27" t="s">
        <v>147</v>
      </c>
      <c r="AJ45" s="27" t="s">
        <v>155</v>
      </c>
      <c r="AK45" s="27" t="s">
        <v>148</v>
      </c>
      <c r="AL45" s="27" t="s">
        <v>156</v>
      </c>
      <c r="AM45" s="27" t="s">
        <v>80</v>
      </c>
      <c r="AN45" s="27" t="s">
        <v>155</v>
      </c>
      <c r="AO45" s="26"/>
      <c r="AP45" s="26"/>
      <c r="AQ45" s="26"/>
      <c r="AR45" s="26"/>
      <c r="AS45" s="27" t="s">
        <v>81</v>
      </c>
      <c r="AT45" s="27" t="s">
        <v>81</v>
      </c>
      <c r="AU45" s="27" t="s">
        <v>81</v>
      </c>
      <c r="AV45" s="27" t="s">
        <v>81</v>
      </c>
      <c r="AW45" s="27" t="s">
        <v>81</v>
      </c>
      <c r="AX45" s="27" t="s">
        <v>81</v>
      </c>
      <c r="AY45" s="26"/>
      <c r="AZ45" s="26"/>
      <c r="BA45" s="26"/>
      <c r="BB45" s="27" t="s">
        <v>81</v>
      </c>
      <c r="BC45" s="27"/>
      <c r="BD45" s="27" t="s">
        <v>78</v>
      </c>
      <c r="BE45" s="27" t="s">
        <v>78</v>
      </c>
      <c r="BF45" s="28"/>
    </row>
    <row r="46" spans="1:71" s="40" customFormat="1" ht="36" customHeight="1">
      <c r="A46" s="33" t="s">
        <v>212</v>
      </c>
      <c r="B46" s="34" t="s">
        <v>329</v>
      </c>
      <c r="C46" s="3" t="s">
        <v>330</v>
      </c>
      <c r="D46" s="76" t="s">
        <v>331</v>
      </c>
      <c r="E46" s="68">
        <v>281704</v>
      </c>
      <c r="F46" s="68">
        <v>184034</v>
      </c>
      <c r="G46" s="68">
        <v>11520</v>
      </c>
      <c r="H46" s="68">
        <v>7222</v>
      </c>
      <c r="I46" s="68">
        <v>7222</v>
      </c>
      <c r="J46" s="68">
        <v>6330</v>
      </c>
      <c r="K46" s="68">
        <v>71617</v>
      </c>
      <c r="L46" s="68">
        <v>3974</v>
      </c>
      <c r="M46" s="68">
        <v>421</v>
      </c>
      <c r="N46" s="68">
        <v>421</v>
      </c>
      <c r="O46" s="68">
        <v>421</v>
      </c>
      <c r="P46" s="68">
        <v>10746695</v>
      </c>
      <c r="Q46" s="68">
        <v>8870270</v>
      </c>
      <c r="R46" s="68">
        <v>116</v>
      </c>
      <c r="S46" s="68">
        <v>116</v>
      </c>
      <c r="T46" s="68">
        <v>0</v>
      </c>
      <c r="U46" s="68">
        <v>0</v>
      </c>
      <c r="V46" s="3" t="s">
        <v>82</v>
      </c>
      <c r="W46" s="68">
        <v>8</v>
      </c>
      <c r="X46" s="68">
        <v>0</v>
      </c>
      <c r="Y46" s="68">
        <v>8</v>
      </c>
      <c r="Z46" s="68">
        <v>0</v>
      </c>
      <c r="AA46" s="68">
        <v>0</v>
      </c>
      <c r="AB46" s="68">
        <v>3144</v>
      </c>
      <c r="AC46" s="68">
        <v>3114</v>
      </c>
      <c r="AD46" s="68">
        <v>1610</v>
      </c>
      <c r="AE46" s="68">
        <v>587603</v>
      </c>
      <c r="AF46" s="68">
        <v>587603</v>
      </c>
      <c r="AG46" s="68">
        <v>0</v>
      </c>
      <c r="AH46" s="68">
        <v>581464</v>
      </c>
      <c r="AI46" s="36">
        <f>ROUND(AH46/AF46*100,1)</f>
        <v>99</v>
      </c>
      <c r="AJ46" s="68">
        <v>16</v>
      </c>
      <c r="AK46" s="68">
        <v>98</v>
      </c>
      <c r="AL46" s="68">
        <v>3581</v>
      </c>
      <c r="AM46" s="68">
        <v>11</v>
      </c>
      <c r="AN46" s="68">
        <v>2479</v>
      </c>
      <c r="AO46" s="3" t="s">
        <v>300</v>
      </c>
      <c r="AP46" s="3" t="s">
        <v>301</v>
      </c>
      <c r="AQ46" s="3" t="s">
        <v>298</v>
      </c>
      <c r="AR46" s="76" t="s">
        <v>382</v>
      </c>
      <c r="AS46" s="68">
        <v>3188</v>
      </c>
      <c r="AT46" s="68">
        <v>18048</v>
      </c>
      <c r="AU46" s="68">
        <v>95048</v>
      </c>
      <c r="AV46" s="68">
        <v>192048</v>
      </c>
      <c r="AW46" s="68">
        <v>992048</v>
      </c>
      <c r="AX46" s="68">
        <v>1992048</v>
      </c>
      <c r="AY46" s="76" t="s">
        <v>337</v>
      </c>
      <c r="AZ46" s="78">
        <v>0</v>
      </c>
      <c r="BA46" s="78">
        <v>2.5</v>
      </c>
      <c r="BB46" s="68">
        <v>0</v>
      </c>
      <c r="BC46" s="76" t="s">
        <v>337</v>
      </c>
      <c r="BD46" s="68">
        <v>2</v>
      </c>
      <c r="BE46" s="71">
        <v>1</v>
      </c>
      <c r="BF46" s="79">
        <f aca="true" t="shared" si="7" ref="BF46:BF56">BD46+BE46</f>
        <v>3</v>
      </c>
      <c r="BG46" s="37"/>
      <c r="BH46" s="38"/>
      <c r="BI46" s="38"/>
      <c r="BJ46" s="39"/>
      <c r="BK46" s="39"/>
      <c r="BL46" s="37"/>
      <c r="BM46" s="37"/>
      <c r="BN46" s="37"/>
      <c r="BO46" s="37"/>
      <c r="BP46" s="37"/>
      <c r="BQ46" s="37"/>
      <c r="BR46" s="37"/>
      <c r="BS46" s="37"/>
    </row>
    <row r="47" spans="1:71" s="40" customFormat="1" ht="36" customHeight="1">
      <c r="A47" s="33" t="s">
        <v>100</v>
      </c>
      <c r="B47" s="34" t="s">
        <v>87</v>
      </c>
      <c r="C47" s="3" t="s">
        <v>306</v>
      </c>
      <c r="D47" s="76" t="s">
        <v>257</v>
      </c>
      <c r="E47" s="69">
        <v>195266</v>
      </c>
      <c r="F47" s="69">
        <v>91931</v>
      </c>
      <c r="G47" s="69">
        <v>15660</v>
      </c>
      <c r="H47" s="69">
        <v>10434</v>
      </c>
      <c r="I47" s="69">
        <v>10434</v>
      </c>
      <c r="J47" s="69">
        <v>8751</v>
      </c>
      <c r="K47" s="69">
        <v>102331</v>
      </c>
      <c r="L47" s="69">
        <v>2239</v>
      </c>
      <c r="M47" s="69">
        <v>509</v>
      </c>
      <c r="N47" s="69">
        <v>452</v>
      </c>
      <c r="O47" s="69">
        <v>452</v>
      </c>
      <c r="P47" s="69">
        <v>16839172</v>
      </c>
      <c r="Q47" s="69">
        <v>14772975</v>
      </c>
      <c r="R47" s="69">
        <v>197</v>
      </c>
      <c r="S47" s="69">
        <v>197</v>
      </c>
      <c r="T47" s="69">
        <v>0</v>
      </c>
      <c r="U47" s="69">
        <v>0</v>
      </c>
      <c r="V47" s="3" t="s">
        <v>82</v>
      </c>
      <c r="W47" s="69">
        <v>7</v>
      </c>
      <c r="X47" s="69">
        <v>3</v>
      </c>
      <c r="Y47" s="69">
        <v>4</v>
      </c>
      <c r="Z47" s="69">
        <v>0</v>
      </c>
      <c r="AA47" s="69">
        <v>0</v>
      </c>
      <c r="AB47" s="69">
        <v>3311</v>
      </c>
      <c r="AC47" s="69">
        <v>3769</v>
      </c>
      <c r="AD47" s="69">
        <v>2380</v>
      </c>
      <c r="AE47" s="69">
        <v>871265</v>
      </c>
      <c r="AF47" s="69">
        <v>871265</v>
      </c>
      <c r="AG47" s="69">
        <v>0</v>
      </c>
      <c r="AH47" s="69">
        <v>848257</v>
      </c>
      <c r="AI47" s="36">
        <f>ROUND(AH47/AF47*100,1)</f>
        <v>97.4</v>
      </c>
      <c r="AJ47" s="69">
        <v>19</v>
      </c>
      <c r="AK47" s="69">
        <v>99</v>
      </c>
      <c r="AL47" s="69">
        <v>3813</v>
      </c>
      <c r="AM47" s="69">
        <v>4</v>
      </c>
      <c r="AN47" s="69">
        <v>5587</v>
      </c>
      <c r="AO47" s="41" t="s">
        <v>211</v>
      </c>
      <c r="AP47" s="3" t="s">
        <v>336</v>
      </c>
      <c r="AQ47" s="91" t="s">
        <v>394</v>
      </c>
      <c r="AR47" s="76" t="s">
        <v>286</v>
      </c>
      <c r="AS47" s="69">
        <v>4021</v>
      </c>
      <c r="AT47" s="69">
        <v>20105</v>
      </c>
      <c r="AU47" s="69">
        <v>100525</v>
      </c>
      <c r="AV47" s="69">
        <v>201050</v>
      </c>
      <c r="AW47" s="69">
        <v>1005250</v>
      </c>
      <c r="AX47" s="69">
        <v>2010500</v>
      </c>
      <c r="AY47" s="76" t="s">
        <v>358</v>
      </c>
      <c r="AZ47" s="78">
        <v>0</v>
      </c>
      <c r="BA47" s="78">
        <v>0</v>
      </c>
      <c r="BB47" s="69">
        <v>0</v>
      </c>
      <c r="BC47" s="76" t="s">
        <v>229</v>
      </c>
      <c r="BD47" s="69">
        <v>0</v>
      </c>
      <c r="BE47" s="72">
        <v>0</v>
      </c>
      <c r="BF47" s="79">
        <f t="shared" si="7"/>
        <v>0</v>
      </c>
      <c r="BG47" s="37"/>
      <c r="BH47" s="38"/>
      <c r="BI47" s="38"/>
      <c r="BJ47" s="39"/>
      <c r="BK47" s="39"/>
      <c r="BL47" s="37"/>
      <c r="BM47" s="37"/>
      <c r="BN47" s="37"/>
      <c r="BO47" s="37"/>
      <c r="BP47" s="37"/>
      <c r="BQ47" s="37"/>
      <c r="BR47" s="37"/>
      <c r="BS47" s="37"/>
    </row>
    <row r="48" spans="1:71" s="40" customFormat="1" ht="36" customHeight="1">
      <c r="A48" s="33" t="s">
        <v>100</v>
      </c>
      <c r="B48" s="34" t="s">
        <v>88</v>
      </c>
      <c r="C48" s="3" t="s">
        <v>332</v>
      </c>
      <c r="D48" s="76" t="s">
        <v>333</v>
      </c>
      <c r="E48" s="69">
        <v>53930</v>
      </c>
      <c r="F48" s="69">
        <v>19350</v>
      </c>
      <c r="G48" s="69">
        <v>13270</v>
      </c>
      <c r="H48" s="69">
        <v>5395</v>
      </c>
      <c r="I48" s="69">
        <v>5395</v>
      </c>
      <c r="J48" s="69">
        <v>4120</v>
      </c>
      <c r="K48" s="69">
        <v>69879</v>
      </c>
      <c r="L48" s="69">
        <v>617</v>
      </c>
      <c r="M48" s="69">
        <v>632</v>
      </c>
      <c r="N48" s="69">
        <v>559</v>
      </c>
      <c r="O48" s="69">
        <v>559</v>
      </c>
      <c r="P48" s="69">
        <v>14956114</v>
      </c>
      <c r="Q48" s="69">
        <v>11544161</v>
      </c>
      <c r="R48" s="69">
        <v>159</v>
      </c>
      <c r="S48" s="69">
        <v>159</v>
      </c>
      <c r="T48" s="69">
        <v>0</v>
      </c>
      <c r="U48" s="69">
        <v>0</v>
      </c>
      <c r="V48" s="3" t="s">
        <v>82</v>
      </c>
      <c r="W48" s="69">
        <v>14</v>
      </c>
      <c r="X48" s="69">
        <v>0</v>
      </c>
      <c r="Y48" s="69">
        <v>10</v>
      </c>
      <c r="Z48" s="69">
        <v>2</v>
      </c>
      <c r="AA48" s="69">
        <v>2</v>
      </c>
      <c r="AB48" s="69">
        <v>3262</v>
      </c>
      <c r="AC48" s="69">
        <v>2099</v>
      </c>
      <c r="AD48" s="69">
        <v>1356</v>
      </c>
      <c r="AE48" s="69">
        <v>483413</v>
      </c>
      <c r="AF48" s="69">
        <v>483413</v>
      </c>
      <c r="AG48" s="69">
        <v>0</v>
      </c>
      <c r="AH48" s="69">
        <v>483355</v>
      </c>
      <c r="AI48" s="36">
        <f aca="true" t="shared" si="8" ref="AI48:AI55">ROUND(AH48/AF48*100,1)</f>
        <v>100</v>
      </c>
      <c r="AJ48" s="69">
        <v>8</v>
      </c>
      <c r="AK48" s="69">
        <v>99</v>
      </c>
      <c r="AL48" s="69">
        <v>2587</v>
      </c>
      <c r="AM48" s="69">
        <v>0</v>
      </c>
      <c r="AN48" s="69">
        <v>0</v>
      </c>
      <c r="AO48" s="41" t="s">
        <v>211</v>
      </c>
      <c r="AP48" s="3" t="s">
        <v>301</v>
      </c>
      <c r="AQ48" s="3" t="s">
        <v>298</v>
      </c>
      <c r="AR48" s="76" t="s">
        <v>395</v>
      </c>
      <c r="AS48" s="69">
        <v>3864</v>
      </c>
      <c r="AT48" s="69">
        <v>12180</v>
      </c>
      <c r="AU48" s="69">
        <v>53760</v>
      </c>
      <c r="AV48" s="69">
        <v>105735</v>
      </c>
      <c r="AW48" s="69">
        <v>521535</v>
      </c>
      <c r="AX48" s="69">
        <v>1041285</v>
      </c>
      <c r="AY48" s="76" t="s">
        <v>338</v>
      </c>
      <c r="AZ48" s="78">
        <v>20</v>
      </c>
      <c r="BA48" s="78">
        <v>23.2</v>
      </c>
      <c r="BB48" s="69">
        <v>216</v>
      </c>
      <c r="BC48" s="76" t="s">
        <v>338</v>
      </c>
      <c r="BD48" s="69">
        <v>2</v>
      </c>
      <c r="BE48" s="72">
        <v>3</v>
      </c>
      <c r="BF48" s="79">
        <f t="shared" si="7"/>
        <v>5</v>
      </c>
      <c r="BG48" s="37"/>
      <c r="BH48" s="38"/>
      <c r="BI48" s="38"/>
      <c r="BJ48" s="39"/>
      <c r="BK48" s="39"/>
      <c r="BL48" s="37"/>
      <c r="BM48" s="37"/>
      <c r="BN48" s="37"/>
      <c r="BO48" s="37"/>
      <c r="BP48" s="37"/>
      <c r="BQ48" s="37"/>
      <c r="BR48" s="37"/>
      <c r="BS48" s="37"/>
    </row>
    <row r="49" spans="1:71" s="40" customFormat="1" ht="36" customHeight="1">
      <c r="A49" s="33" t="s">
        <v>100</v>
      </c>
      <c r="B49" s="34" t="s">
        <v>357</v>
      </c>
      <c r="C49" s="3" t="s">
        <v>255</v>
      </c>
      <c r="D49" s="76" t="s">
        <v>305</v>
      </c>
      <c r="E49" s="69">
        <v>145428</v>
      </c>
      <c r="F49" s="69">
        <v>69391</v>
      </c>
      <c r="G49" s="69">
        <v>4650</v>
      </c>
      <c r="H49" s="69">
        <v>3923</v>
      </c>
      <c r="I49" s="69">
        <v>3923</v>
      </c>
      <c r="J49" s="69">
        <v>3558</v>
      </c>
      <c r="K49" s="69">
        <v>87385</v>
      </c>
      <c r="L49" s="69">
        <v>2677</v>
      </c>
      <c r="M49" s="69">
        <v>246</v>
      </c>
      <c r="N49" s="69">
        <v>246</v>
      </c>
      <c r="O49" s="69">
        <v>246</v>
      </c>
      <c r="P49" s="69">
        <v>6490935</v>
      </c>
      <c r="Q49" s="69">
        <v>4412205</v>
      </c>
      <c r="R49" s="69">
        <v>68</v>
      </c>
      <c r="S49" s="69">
        <v>68</v>
      </c>
      <c r="T49" s="69">
        <v>0</v>
      </c>
      <c r="U49" s="69">
        <v>0</v>
      </c>
      <c r="V49" s="3" t="s">
        <v>363</v>
      </c>
      <c r="W49" s="69">
        <v>9</v>
      </c>
      <c r="X49" s="69">
        <v>0</v>
      </c>
      <c r="Y49" s="69">
        <v>0</v>
      </c>
      <c r="Z49" s="69">
        <v>0</v>
      </c>
      <c r="AA49" s="69">
        <v>9</v>
      </c>
      <c r="AB49" s="69">
        <v>1727</v>
      </c>
      <c r="AC49" s="69">
        <v>1540</v>
      </c>
      <c r="AD49" s="69">
        <v>1163</v>
      </c>
      <c r="AE49" s="69">
        <v>407364</v>
      </c>
      <c r="AF49" s="69">
        <v>407364</v>
      </c>
      <c r="AG49" s="69">
        <v>0</v>
      </c>
      <c r="AH49" s="69">
        <v>418571</v>
      </c>
      <c r="AI49" s="36">
        <f t="shared" si="8"/>
        <v>102.8</v>
      </c>
      <c r="AJ49" s="69">
        <v>6</v>
      </c>
      <c r="AK49" s="69">
        <v>98</v>
      </c>
      <c r="AL49" s="69">
        <v>1009</v>
      </c>
      <c r="AM49" s="69">
        <v>0</v>
      </c>
      <c r="AN49" s="69">
        <v>0</v>
      </c>
      <c r="AO49" s="41" t="s">
        <v>211</v>
      </c>
      <c r="AP49" s="3" t="s">
        <v>362</v>
      </c>
      <c r="AQ49" s="3" t="s">
        <v>298</v>
      </c>
      <c r="AR49" s="76" t="s">
        <v>388</v>
      </c>
      <c r="AS49" s="69">
        <v>3460</v>
      </c>
      <c r="AT49" s="69">
        <v>14380</v>
      </c>
      <c r="AU49" s="69">
        <v>68980</v>
      </c>
      <c r="AV49" s="69">
        <v>137230</v>
      </c>
      <c r="AW49" s="69">
        <v>683230</v>
      </c>
      <c r="AX49" s="69">
        <v>1365730</v>
      </c>
      <c r="AY49" s="76" t="s">
        <v>286</v>
      </c>
      <c r="AZ49" s="78">
        <v>0</v>
      </c>
      <c r="BA49" s="78">
        <v>89.5</v>
      </c>
      <c r="BB49" s="69">
        <v>270</v>
      </c>
      <c r="BC49" s="76" t="s">
        <v>399</v>
      </c>
      <c r="BD49" s="69">
        <v>1</v>
      </c>
      <c r="BE49" s="72">
        <v>0</v>
      </c>
      <c r="BF49" s="79">
        <f t="shared" si="7"/>
        <v>1</v>
      </c>
      <c r="BG49" s="37"/>
      <c r="BH49" s="38"/>
      <c r="BI49" s="38"/>
      <c r="BJ49" s="39"/>
      <c r="BK49" s="39"/>
      <c r="BL49" s="37"/>
      <c r="BM49" s="37"/>
      <c r="BN49" s="37"/>
      <c r="BO49" s="37"/>
      <c r="BP49" s="37"/>
      <c r="BQ49" s="37"/>
      <c r="BR49" s="37"/>
      <c r="BS49" s="37"/>
    </row>
    <row r="50" spans="1:71" s="40" customFormat="1" ht="36" customHeight="1">
      <c r="A50" s="33" t="s">
        <v>100</v>
      </c>
      <c r="B50" s="34" t="s">
        <v>93</v>
      </c>
      <c r="C50" s="3" t="s">
        <v>334</v>
      </c>
      <c r="D50" s="76" t="s">
        <v>335</v>
      </c>
      <c r="E50" s="69">
        <v>38513</v>
      </c>
      <c r="F50" s="69">
        <v>0</v>
      </c>
      <c r="G50" s="69">
        <v>18200</v>
      </c>
      <c r="H50" s="69">
        <v>11564</v>
      </c>
      <c r="I50" s="69">
        <v>11564</v>
      </c>
      <c r="J50" s="69">
        <v>9686</v>
      </c>
      <c r="K50" s="69">
        <v>35794</v>
      </c>
      <c r="L50" s="69">
        <v>0</v>
      </c>
      <c r="M50" s="69">
        <v>653</v>
      </c>
      <c r="N50" s="69">
        <v>653</v>
      </c>
      <c r="O50" s="69">
        <v>653</v>
      </c>
      <c r="P50" s="69">
        <v>17226519</v>
      </c>
      <c r="Q50" s="69">
        <v>15182334</v>
      </c>
      <c r="R50" s="69">
        <v>262</v>
      </c>
      <c r="S50" s="69">
        <v>262</v>
      </c>
      <c r="T50" s="69">
        <v>0</v>
      </c>
      <c r="U50" s="69">
        <v>0</v>
      </c>
      <c r="V50" s="3" t="s">
        <v>82</v>
      </c>
      <c r="W50" s="69">
        <v>12</v>
      </c>
      <c r="X50" s="69">
        <v>0</v>
      </c>
      <c r="Y50" s="69">
        <v>12</v>
      </c>
      <c r="Z50" s="69">
        <v>0</v>
      </c>
      <c r="AA50" s="69">
        <v>0</v>
      </c>
      <c r="AB50" s="69">
        <v>3738</v>
      </c>
      <c r="AC50" s="69">
        <v>3216</v>
      </c>
      <c r="AD50" s="69">
        <v>2794</v>
      </c>
      <c r="AE50" s="69">
        <v>1086098</v>
      </c>
      <c r="AF50" s="69">
        <v>1086098</v>
      </c>
      <c r="AG50" s="69">
        <v>0</v>
      </c>
      <c r="AH50" s="69">
        <v>912067</v>
      </c>
      <c r="AI50" s="36">
        <f t="shared" si="8"/>
        <v>84</v>
      </c>
      <c r="AJ50" s="69">
        <v>364</v>
      </c>
      <c r="AK50" s="69">
        <v>98</v>
      </c>
      <c r="AL50" s="69">
        <v>7560</v>
      </c>
      <c r="AM50" s="69">
        <v>0</v>
      </c>
      <c r="AN50" s="69">
        <v>0</v>
      </c>
      <c r="AO50" s="3" t="s">
        <v>300</v>
      </c>
      <c r="AP50" s="3" t="s">
        <v>362</v>
      </c>
      <c r="AQ50" s="91" t="s">
        <v>394</v>
      </c>
      <c r="AR50" s="76" t="s">
        <v>396</v>
      </c>
      <c r="AS50" s="69">
        <v>2620</v>
      </c>
      <c r="AT50" s="69">
        <v>12960</v>
      </c>
      <c r="AU50" s="69">
        <v>65460</v>
      </c>
      <c r="AV50" s="69">
        <v>133710</v>
      </c>
      <c r="AW50" s="69">
        <v>679710</v>
      </c>
      <c r="AX50" s="69">
        <v>1362210</v>
      </c>
      <c r="AY50" s="76" t="s">
        <v>339</v>
      </c>
      <c r="AZ50" s="78">
        <v>20</v>
      </c>
      <c r="BA50" s="78">
        <v>0</v>
      </c>
      <c r="BB50" s="69">
        <v>230</v>
      </c>
      <c r="BC50" s="76" t="s">
        <v>340</v>
      </c>
      <c r="BD50" s="69">
        <v>3</v>
      </c>
      <c r="BE50" s="72">
        <v>0</v>
      </c>
      <c r="BF50" s="79">
        <f t="shared" si="7"/>
        <v>3</v>
      </c>
      <c r="BG50" s="37"/>
      <c r="BH50" s="38"/>
      <c r="BI50" s="38"/>
      <c r="BJ50" s="39"/>
      <c r="BK50" s="39"/>
      <c r="BL50" s="37"/>
      <c r="BM50" s="37"/>
      <c r="BN50" s="37"/>
      <c r="BO50" s="37"/>
      <c r="BP50" s="37"/>
      <c r="BQ50" s="37"/>
      <c r="BR50" s="37"/>
      <c r="BS50" s="37"/>
    </row>
    <row r="51" spans="1:71" s="40" customFormat="1" ht="36" customHeight="1">
      <c r="A51" s="33" t="s">
        <v>100</v>
      </c>
      <c r="B51" s="34" t="s">
        <v>94</v>
      </c>
      <c r="C51" s="3" t="s">
        <v>247</v>
      </c>
      <c r="D51" s="76" t="s">
        <v>248</v>
      </c>
      <c r="E51" s="69">
        <v>35022</v>
      </c>
      <c r="F51" s="69">
        <v>9660</v>
      </c>
      <c r="G51" s="69">
        <v>7530</v>
      </c>
      <c r="H51" s="69">
        <v>4855</v>
      </c>
      <c r="I51" s="69">
        <v>4855</v>
      </c>
      <c r="J51" s="69">
        <v>3839</v>
      </c>
      <c r="K51" s="69">
        <v>13990</v>
      </c>
      <c r="L51" s="69">
        <v>452</v>
      </c>
      <c r="M51" s="69">
        <v>184</v>
      </c>
      <c r="N51" s="69">
        <v>184</v>
      </c>
      <c r="O51" s="69">
        <v>184</v>
      </c>
      <c r="P51" s="69">
        <v>9031452</v>
      </c>
      <c r="Q51" s="69">
        <v>7638517</v>
      </c>
      <c r="R51" s="69">
        <v>79</v>
      </c>
      <c r="S51" s="69">
        <v>79</v>
      </c>
      <c r="T51" s="69">
        <v>0</v>
      </c>
      <c r="U51" s="69">
        <v>0</v>
      </c>
      <c r="V51" s="3" t="s">
        <v>82</v>
      </c>
      <c r="W51" s="69">
        <v>5</v>
      </c>
      <c r="X51" s="69">
        <v>1</v>
      </c>
      <c r="Y51" s="69">
        <v>0</v>
      </c>
      <c r="Z51" s="69">
        <v>2</v>
      </c>
      <c r="AA51" s="69">
        <v>2</v>
      </c>
      <c r="AB51" s="69">
        <v>2944</v>
      </c>
      <c r="AC51" s="69">
        <v>2083</v>
      </c>
      <c r="AD51" s="69">
        <v>1176</v>
      </c>
      <c r="AE51" s="69">
        <v>433405</v>
      </c>
      <c r="AF51" s="69">
        <v>433405</v>
      </c>
      <c r="AG51" s="69">
        <v>0</v>
      </c>
      <c r="AH51" s="69">
        <v>336614</v>
      </c>
      <c r="AI51" s="36">
        <f t="shared" si="8"/>
        <v>77.7</v>
      </c>
      <c r="AJ51" s="69">
        <v>12</v>
      </c>
      <c r="AK51" s="69">
        <v>98</v>
      </c>
      <c r="AL51" s="69">
        <v>2247</v>
      </c>
      <c r="AM51" s="69">
        <v>85</v>
      </c>
      <c r="AN51" s="69">
        <v>1031</v>
      </c>
      <c r="AO51" s="3" t="s">
        <v>300</v>
      </c>
      <c r="AP51" s="3" t="s">
        <v>301</v>
      </c>
      <c r="AQ51" s="3" t="s">
        <v>298</v>
      </c>
      <c r="AR51" s="76" t="s">
        <v>398</v>
      </c>
      <c r="AS51" s="69">
        <v>3040</v>
      </c>
      <c r="AT51" s="69">
        <v>18160</v>
      </c>
      <c r="AU51" s="69">
        <v>93760</v>
      </c>
      <c r="AV51" s="69">
        <v>188260</v>
      </c>
      <c r="AW51" s="69">
        <v>944260</v>
      </c>
      <c r="AX51" s="69">
        <v>1889260</v>
      </c>
      <c r="AY51" s="76" t="s">
        <v>309</v>
      </c>
      <c r="AZ51" s="78">
        <v>2</v>
      </c>
      <c r="BA51" s="78">
        <v>0</v>
      </c>
      <c r="BB51" s="69">
        <v>0</v>
      </c>
      <c r="BC51" s="76" t="s">
        <v>281</v>
      </c>
      <c r="BD51" s="69">
        <v>1</v>
      </c>
      <c r="BE51" s="72">
        <v>0</v>
      </c>
      <c r="BF51" s="79">
        <f t="shared" si="7"/>
        <v>1</v>
      </c>
      <c r="BG51" s="37"/>
      <c r="BH51" s="38"/>
      <c r="BI51" s="38"/>
      <c r="BJ51" s="39"/>
      <c r="BK51" s="39"/>
      <c r="BL51" s="37"/>
      <c r="BM51" s="37"/>
      <c r="BN51" s="37"/>
      <c r="BO51" s="37"/>
      <c r="BP51" s="37"/>
      <c r="BQ51" s="37"/>
      <c r="BR51" s="37"/>
      <c r="BS51" s="37"/>
    </row>
    <row r="52" spans="1:71" s="40" customFormat="1" ht="36" customHeight="1">
      <c r="A52" s="33" t="s">
        <v>100</v>
      </c>
      <c r="B52" s="34" t="s">
        <v>95</v>
      </c>
      <c r="C52" s="3" t="s">
        <v>258</v>
      </c>
      <c r="D52" s="76" t="s">
        <v>249</v>
      </c>
      <c r="E52" s="69">
        <v>27898</v>
      </c>
      <c r="F52" s="69">
        <v>8312</v>
      </c>
      <c r="G52" s="69">
        <v>6480</v>
      </c>
      <c r="H52" s="69">
        <v>3718</v>
      </c>
      <c r="I52" s="69">
        <v>3718</v>
      </c>
      <c r="J52" s="69">
        <v>2877</v>
      </c>
      <c r="K52" s="69">
        <v>47271</v>
      </c>
      <c r="L52" s="69">
        <v>804</v>
      </c>
      <c r="M52" s="69">
        <v>228</v>
      </c>
      <c r="N52" s="69">
        <v>228</v>
      </c>
      <c r="O52" s="69">
        <v>228</v>
      </c>
      <c r="P52" s="69">
        <v>6135937</v>
      </c>
      <c r="Q52" s="69">
        <v>5018000</v>
      </c>
      <c r="R52" s="69">
        <v>78</v>
      </c>
      <c r="S52" s="69">
        <v>78</v>
      </c>
      <c r="T52" s="69">
        <v>0</v>
      </c>
      <c r="U52" s="69">
        <v>0</v>
      </c>
      <c r="V52" s="3" t="s">
        <v>82</v>
      </c>
      <c r="W52" s="69">
        <v>4</v>
      </c>
      <c r="X52" s="69">
        <v>1</v>
      </c>
      <c r="Y52" s="69">
        <v>3</v>
      </c>
      <c r="Z52" s="69">
        <v>0</v>
      </c>
      <c r="AA52" s="69">
        <v>0</v>
      </c>
      <c r="AB52" s="69">
        <v>1868</v>
      </c>
      <c r="AC52" s="69">
        <v>732</v>
      </c>
      <c r="AD52" s="69">
        <v>684</v>
      </c>
      <c r="AE52" s="69">
        <v>267186</v>
      </c>
      <c r="AF52" s="69">
        <v>267186</v>
      </c>
      <c r="AG52" s="69">
        <v>0</v>
      </c>
      <c r="AH52" s="69">
        <v>267186</v>
      </c>
      <c r="AI52" s="36">
        <f t="shared" si="8"/>
        <v>100</v>
      </c>
      <c r="AJ52" s="69">
        <v>8</v>
      </c>
      <c r="AK52" s="69">
        <v>99</v>
      </c>
      <c r="AL52" s="69">
        <v>2873</v>
      </c>
      <c r="AM52" s="69">
        <v>95</v>
      </c>
      <c r="AN52" s="69">
        <v>2557</v>
      </c>
      <c r="AO52" s="41" t="s">
        <v>211</v>
      </c>
      <c r="AP52" s="3" t="s">
        <v>301</v>
      </c>
      <c r="AQ52" s="3" t="s">
        <v>298</v>
      </c>
      <c r="AR52" s="76" t="s">
        <v>367</v>
      </c>
      <c r="AS52" s="69">
        <v>3885</v>
      </c>
      <c r="AT52" s="69">
        <v>12153</v>
      </c>
      <c r="AU52" s="69">
        <v>49753</v>
      </c>
      <c r="AV52" s="69">
        <v>96753</v>
      </c>
      <c r="AW52" s="69">
        <v>472753</v>
      </c>
      <c r="AX52" s="69">
        <v>942753</v>
      </c>
      <c r="AY52" s="76" t="s">
        <v>392</v>
      </c>
      <c r="AZ52" s="78">
        <v>2</v>
      </c>
      <c r="BA52" s="78">
        <v>0</v>
      </c>
      <c r="BB52" s="69">
        <v>0</v>
      </c>
      <c r="BC52" s="76" t="s">
        <v>391</v>
      </c>
      <c r="BD52" s="69">
        <v>2</v>
      </c>
      <c r="BE52" s="72">
        <v>0</v>
      </c>
      <c r="BF52" s="79">
        <f t="shared" si="7"/>
        <v>2</v>
      </c>
      <c r="BG52" s="37"/>
      <c r="BH52" s="38"/>
      <c r="BI52" s="38"/>
      <c r="BJ52" s="39"/>
      <c r="BK52" s="39"/>
      <c r="BL52" s="37"/>
      <c r="BM52" s="37"/>
      <c r="BN52" s="37"/>
      <c r="BO52" s="37"/>
      <c r="BP52" s="37"/>
      <c r="BQ52" s="37"/>
      <c r="BR52" s="37"/>
      <c r="BS52" s="37"/>
    </row>
    <row r="53" spans="1:71" s="40" customFormat="1" ht="36" customHeight="1">
      <c r="A53" s="33" t="s">
        <v>100</v>
      </c>
      <c r="B53" s="34" t="s">
        <v>320</v>
      </c>
      <c r="C53" s="3" t="s">
        <v>245</v>
      </c>
      <c r="D53" s="76" t="s">
        <v>246</v>
      </c>
      <c r="E53" s="69">
        <v>65740</v>
      </c>
      <c r="F53" s="69">
        <v>19798</v>
      </c>
      <c r="G53" s="69">
        <v>2490</v>
      </c>
      <c r="H53" s="69">
        <v>1823</v>
      </c>
      <c r="I53" s="69">
        <v>1823</v>
      </c>
      <c r="J53" s="69">
        <v>1691</v>
      </c>
      <c r="K53" s="69">
        <v>13299</v>
      </c>
      <c r="L53" s="69">
        <v>757</v>
      </c>
      <c r="M53" s="69">
        <v>69</v>
      </c>
      <c r="N53" s="69">
        <v>69</v>
      </c>
      <c r="O53" s="69">
        <v>69</v>
      </c>
      <c r="P53" s="69">
        <v>2697072</v>
      </c>
      <c r="Q53" s="69">
        <v>2152069</v>
      </c>
      <c r="R53" s="69">
        <v>24</v>
      </c>
      <c r="S53" s="69">
        <v>24</v>
      </c>
      <c r="T53" s="69">
        <v>0</v>
      </c>
      <c r="U53" s="69">
        <v>0</v>
      </c>
      <c r="V53" s="3" t="s">
        <v>82</v>
      </c>
      <c r="W53" s="69">
        <v>3</v>
      </c>
      <c r="X53" s="69">
        <v>0</v>
      </c>
      <c r="Y53" s="69">
        <v>3</v>
      </c>
      <c r="Z53" s="69">
        <v>0</v>
      </c>
      <c r="AA53" s="69">
        <v>0</v>
      </c>
      <c r="AB53" s="69">
        <v>676</v>
      </c>
      <c r="AC53" s="69">
        <v>542</v>
      </c>
      <c r="AD53" s="69">
        <v>399</v>
      </c>
      <c r="AE53" s="69">
        <v>169760</v>
      </c>
      <c r="AF53" s="69">
        <v>169760</v>
      </c>
      <c r="AG53" s="69">
        <v>0</v>
      </c>
      <c r="AH53" s="69">
        <v>169760</v>
      </c>
      <c r="AI53" s="36">
        <f t="shared" si="8"/>
        <v>100</v>
      </c>
      <c r="AJ53" s="69">
        <v>3</v>
      </c>
      <c r="AK53" s="69">
        <v>98</v>
      </c>
      <c r="AL53" s="69">
        <v>760</v>
      </c>
      <c r="AM53" s="69">
        <v>0</v>
      </c>
      <c r="AN53" s="69">
        <v>0</v>
      </c>
      <c r="AO53" s="41" t="s">
        <v>211</v>
      </c>
      <c r="AP53" s="3" t="s">
        <v>301</v>
      </c>
      <c r="AQ53" s="3" t="s">
        <v>298</v>
      </c>
      <c r="AR53" s="76" t="s">
        <v>380</v>
      </c>
      <c r="AS53" s="69">
        <v>2992</v>
      </c>
      <c r="AT53" s="69">
        <v>21367</v>
      </c>
      <c r="AU53" s="69">
        <v>117967</v>
      </c>
      <c r="AV53" s="69">
        <v>238717</v>
      </c>
      <c r="AW53" s="69">
        <v>1204717</v>
      </c>
      <c r="AX53" s="69">
        <v>2412217</v>
      </c>
      <c r="AY53" s="76" t="s">
        <v>229</v>
      </c>
      <c r="AZ53" s="78">
        <v>0</v>
      </c>
      <c r="BA53" s="78">
        <v>0</v>
      </c>
      <c r="BB53" s="69">
        <v>0</v>
      </c>
      <c r="BC53" s="76" t="s">
        <v>229</v>
      </c>
      <c r="BD53" s="69">
        <v>0</v>
      </c>
      <c r="BE53" s="72">
        <v>0</v>
      </c>
      <c r="BF53" s="79">
        <f t="shared" si="7"/>
        <v>0</v>
      </c>
      <c r="BG53" s="37"/>
      <c r="BH53" s="38"/>
      <c r="BI53" s="38"/>
      <c r="BJ53" s="39"/>
      <c r="BK53" s="39"/>
      <c r="BL53" s="37"/>
      <c r="BM53" s="37"/>
      <c r="BN53" s="37"/>
      <c r="BO53" s="37"/>
      <c r="BP53" s="37"/>
      <c r="BQ53" s="37"/>
      <c r="BR53" s="37"/>
      <c r="BS53" s="37"/>
    </row>
    <row r="54" spans="1:71" s="40" customFormat="1" ht="36" customHeight="1">
      <c r="A54" s="33" t="s">
        <v>100</v>
      </c>
      <c r="B54" s="34" t="s">
        <v>328</v>
      </c>
      <c r="C54" s="3" t="s">
        <v>250</v>
      </c>
      <c r="D54" s="76" t="s">
        <v>251</v>
      </c>
      <c r="E54" s="69">
        <v>19178</v>
      </c>
      <c r="F54" s="69">
        <v>0</v>
      </c>
      <c r="G54" s="69">
        <v>7010</v>
      </c>
      <c r="H54" s="69">
        <v>3593</v>
      </c>
      <c r="I54" s="69">
        <v>3593</v>
      </c>
      <c r="J54" s="69">
        <v>2535</v>
      </c>
      <c r="K54" s="69">
        <v>13809</v>
      </c>
      <c r="L54" s="69">
        <v>0</v>
      </c>
      <c r="M54" s="69">
        <v>296</v>
      </c>
      <c r="N54" s="69">
        <v>296</v>
      </c>
      <c r="O54" s="69">
        <v>296</v>
      </c>
      <c r="P54" s="69">
        <v>7128459</v>
      </c>
      <c r="Q54" s="69">
        <v>7068354</v>
      </c>
      <c r="R54" s="69">
        <v>96</v>
      </c>
      <c r="S54" s="69">
        <v>96</v>
      </c>
      <c r="T54" s="69">
        <v>0</v>
      </c>
      <c r="U54" s="69">
        <v>0</v>
      </c>
      <c r="V54" s="3" t="s">
        <v>82</v>
      </c>
      <c r="W54" s="69">
        <v>5</v>
      </c>
      <c r="X54" s="69">
        <v>3</v>
      </c>
      <c r="Y54" s="69">
        <v>2</v>
      </c>
      <c r="Z54" s="69">
        <v>0</v>
      </c>
      <c r="AA54" s="69">
        <v>0</v>
      </c>
      <c r="AB54" s="69">
        <v>1869</v>
      </c>
      <c r="AC54" s="69">
        <v>1152</v>
      </c>
      <c r="AD54" s="69">
        <v>707</v>
      </c>
      <c r="AE54" s="69">
        <v>253777</v>
      </c>
      <c r="AF54" s="69">
        <v>253777</v>
      </c>
      <c r="AG54" s="69">
        <v>0</v>
      </c>
      <c r="AH54" s="69">
        <v>246127</v>
      </c>
      <c r="AI54" s="36">
        <f t="shared" si="8"/>
        <v>97</v>
      </c>
      <c r="AJ54" s="69">
        <v>10</v>
      </c>
      <c r="AK54" s="69">
        <v>98</v>
      </c>
      <c r="AL54" s="69">
        <v>1362</v>
      </c>
      <c r="AM54" s="69">
        <v>72</v>
      </c>
      <c r="AN54" s="69">
        <v>0</v>
      </c>
      <c r="AO54" s="3" t="s">
        <v>83</v>
      </c>
      <c r="AP54" s="3" t="s">
        <v>301</v>
      </c>
      <c r="AQ54" s="3" t="s">
        <v>298</v>
      </c>
      <c r="AR54" s="76" t="s">
        <v>395</v>
      </c>
      <c r="AS54" s="69">
        <v>4235</v>
      </c>
      <c r="AT54" s="69">
        <v>16205</v>
      </c>
      <c r="AU54" s="69">
        <v>75005</v>
      </c>
      <c r="AV54" s="69">
        <v>148505</v>
      </c>
      <c r="AW54" s="69">
        <v>736505</v>
      </c>
      <c r="AX54" s="69">
        <v>1471505</v>
      </c>
      <c r="AY54" s="76" t="s">
        <v>275</v>
      </c>
      <c r="AZ54" s="78">
        <v>2</v>
      </c>
      <c r="BA54" s="78">
        <v>2</v>
      </c>
      <c r="BB54" s="69">
        <v>300</v>
      </c>
      <c r="BC54" s="76" t="s">
        <v>400</v>
      </c>
      <c r="BD54" s="69">
        <v>2</v>
      </c>
      <c r="BE54" s="72">
        <v>0</v>
      </c>
      <c r="BF54" s="79">
        <f t="shared" si="7"/>
        <v>2</v>
      </c>
      <c r="BG54" s="37"/>
      <c r="BH54" s="38"/>
      <c r="BI54" s="38"/>
      <c r="BJ54" s="39"/>
      <c r="BK54" s="39"/>
      <c r="BL54" s="37"/>
      <c r="BM54" s="37"/>
      <c r="BN54" s="37"/>
      <c r="BO54" s="37"/>
      <c r="BP54" s="37"/>
      <c r="BQ54" s="37"/>
      <c r="BR54" s="37"/>
      <c r="BS54" s="37"/>
    </row>
    <row r="55" spans="1:71" s="40" customFormat="1" ht="36" customHeight="1">
      <c r="A55" s="33" t="s">
        <v>100</v>
      </c>
      <c r="B55" s="34" t="s">
        <v>101</v>
      </c>
      <c r="C55" s="3" t="s">
        <v>256</v>
      </c>
      <c r="D55" s="76" t="s">
        <v>237</v>
      </c>
      <c r="E55" s="69">
        <v>3472</v>
      </c>
      <c r="F55" s="69">
        <v>0</v>
      </c>
      <c r="G55" s="69">
        <v>410</v>
      </c>
      <c r="H55" s="69">
        <v>248</v>
      </c>
      <c r="I55" s="69">
        <v>248</v>
      </c>
      <c r="J55" s="69">
        <v>205</v>
      </c>
      <c r="K55" s="69">
        <v>3481</v>
      </c>
      <c r="L55" s="69">
        <v>0</v>
      </c>
      <c r="M55" s="69">
        <v>10</v>
      </c>
      <c r="N55" s="69">
        <v>10</v>
      </c>
      <c r="O55" s="69">
        <v>10</v>
      </c>
      <c r="P55" s="69">
        <v>402701</v>
      </c>
      <c r="Q55" s="69">
        <v>343704</v>
      </c>
      <c r="R55" s="69">
        <v>3</v>
      </c>
      <c r="S55" s="69">
        <v>3</v>
      </c>
      <c r="T55" s="69">
        <v>0</v>
      </c>
      <c r="U55" s="69">
        <v>0</v>
      </c>
      <c r="V55" s="3" t="s">
        <v>82</v>
      </c>
      <c r="W55" s="69">
        <v>1</v>
      </c>
      <c r="X55" s="69">
        <v>0</v>
      </c>
      <c r="Y55" s="69">
        <v>0</v>
      </c>
      <c r="Z55" s="69">
        <v>0</v>
      </c>
      <c r="AA55" s="69">
        <v>1</v>
      </c>
      <c r="AB55" s="69">
        <v>111</v>
      </c>
      <c r="AC55" s="69">
        <v>91</v>
      </c>
      <c r="AD55" s="69">
        <v>47</v>
      </c>
      <c r="AE55" s="69">
        <v>18735</v>
      </c>
      <c r="AF55" s="69">
        <v>18735</v>
      </c>
      <c r="AG55" s="69">
        <v>0</v>
      </c>
      <c r="AH55" s="69">
        <v>15885</v>
      </c>
      <c r="AI55" s="36">
        <f t="shared" si="8"/>
        <v>84.8</v>
      </c>
      <c r="AJ55" s="69">
        <v>0</v>
      </c>
      <c r="AK55" s="69">
        <v>98</v>
      </c>
      <c r="AL55" s="69">
        <v>41</v>
      </c>
      <c r="AM55" s="69">
        <v>3</v>
      </c>
      <c r="AN55" s="69">
        <v>111</v>
      </c>
      <c r="AO55" s="3" t="s">
        <v>83</v>
      </c>
      <c r="AP55" s="3" t="s">
        <v>301</v>
      </c>
      <c r="AQ55" s="3" t="s">
        <v>298</v>
      </c>
      <c r="AR55" s="76" t="s">
        <v>344</v>
      </c>
      <c r="AS55" s="69">
        <v>2500</v>
      </c>
      <c r="AT55" s="69">
        <v>9500</v>
      </c>
      <c r="AU55" s="69">
        <v>29500</v>
      </c>
      <c r="AV55" s="69">
        <v>54500</v>
      </c>
      <c r="AW55" s="69">
        <v>254500</v>
      </c>
      <c r="AX55" s="69">
        <v>504500</v>
      </c>
      <c r="AY55" s="76" t="s">
        <v>229</v>
      </c>
      <c r="AZ55" s="78">
        <v>0</v>
      </c>
      <c r="BA55" s="78">
        <v>0</v>
      </c>
      <c r="BB55" s="69">
        <v>0</v>
      </c>
      <c r="BC55" s="76" t="s">
        <v>229</v>
      </c>
      <c r="BD55" s="69">
        <v>0</v>
      </c>
      <c r="BE55" s="72">
        <v>0</v>
      </c>
      <c r="BF55" s="79">
        <f t="shared" si="7"/>
        <v>0</v>
      </c>
      <c r="BG55" s="37"/>
      <c r="BH55" s="38"/>
      <c r="BI55" s="38"/>
      <c r="BJ55" s="39"/>
      <c r="BK55" s="39"/>
      <c r="BL55" s="37"/>
      <c r="BM55" s="37"/>
      <c r="BN55" s="37"/>
      <c r="BO55" s="37"/>
      <c r="BP55" s="37"/>
      <c r="BQ55" s="37"/>
      <c r="BR55" s="37"/>
      <c r="BS55" s="37"/>
    </row>
    <row r="56" spans="1:71" s="40" customFormat="1" ht="36" customHeight="1">
      <c r="A56" s="33" t="s">
        <v>100</v>
      </c>
      <c r="B56" s="34" t="s">
        <v>102</v>
      </c>
      <c r="C56" s="3" t="s">
        <v>307</v>
      </c>
      <c r="D56" s="76" t="s">
        <v>259</v>
      </c>
      <c r="E56" s="70">
        <v>3804</v>
      </c>
      <c r="F56" s="70">
        <v>0</v>
      </c>
      <c r="G56" s="70">
        <v>3950</v>
      </c>
      <c r="H56" s="70">
        <v>2118</v>
      </c>
      <c r="I56" s="70">
        <v>2118</v>
      </c>
      <c r="J56" s="70">
        <v>1898</v>
      </c>
      <c r="K56" s="70">
        <v>11606</v>
      </c>
      <c r="L56" s="70">
        <v>0</v>
      </c>
      <c r="M56" s="70">
        <v>512</v>
      </c>
      <c r="N56" s="70">
        <v>180</v>
      </c>
      <c r="O56" s="70">
        <v>180</v>
      </c>
      <c r="P56" s="70">
        <v>4417947</v>
      </c>
      <c r="Q56" s="70">
        <v>4288066</v>
      </c>
      <c r="R56" s="70">
        <v>44</v>
      </c>
      <c r="S56" s="70">
        <v>44</v>
      </c>
      <c r="T56" s="70">
        <v>0</v>
      </c>
      <c r="U56" s="70">
        <v>0</v>
      </c>
      <c r="V56" s="3" t="s">
        <v>82</v>
      </c>
      <c r="W56" s="70">
        <v>7</v>
      </c>
      <c r="X56" s="70">
        <v>0</v>
      </c>
      <c r="Y56" s="70">
        <v>7</v>
      </c>
      <c r="Z56" s="70">
        <v>0</v>
      </c>
      <c r="AA56" s="70">
        <v>0</v>
      </c>
      <c r="AB56" s="70">
        <v>1120</v>
      </c>
      <c r="AC56" s="70">
        <v>1120</v>
      </c>
      <c r="AD56" s="70">
        <v>680</v>
      </c>
      <c r="AE56" s="70">
        <v>261898</v>
      </c>
      <c r="AF56" s="70">
        <v>261898</v>
      </c>
      <c r="AG56" s="70">
        <v>0</v>
      </c>
      <c r="AH56" s="70">
        <v>261898</v>
      </c>
      <c r="AI56" s="36">
        <f>ROUND(AH56/AF56*100,1)</f>
        <v>100</v>
      </c>
      <c r="AJ56" s="70">
        <v>3</v>
      </c>
      <c r="AK56" s="70">
        <v>98</v>
      </c>
      <c r="AL56" s="70">
        <v>866</v>
      </c>
      <c r="AM56" s="70">
        <v>24</v>
      </c>
      <c r="AN56" s="70">
        <v>0</v>
      </c>
      <c r="AO56" s="3" t="s">
        <v>84</v>
      </c>
      <c r="AP56" s="3" t="s">
        <v>310</v>
      </c>
      <c r="AQ56" s="3" t="s">
        <v>298</v>
      </c>
      <c r="AR56" s="76" t="s">
        <v>287</v>
      </c>
      <c r="AS56" s="70">
        <v>3570</v>
      </c>
      <c r="AT56" s="70">
        <v>14300</v>
      </c>
      <c r="AU56" s="70">
        <v>71500</v>
      </c>
      <c r="AV56" s="70">
        <v>143000</v>
      </c>
      <c r="AW56" s="70">
        <v>715000</v>
      </c>
      <c r="AX56" s="70">
        <v>1430000</v>
      </c>
      <c r="AY56" s="76" t="s">
        <v>229</v>
      </c>
      <c r="AZ56" s="78">
        <v>0</v>
      </c>
      <c r="BA56" s="78">
        <v>0</v>
      </c>
      <c r="BB56" s="70">
        <v>0</v>
      </c>
      <c r="BC56" s="76" t="s">
        <v>229</v>
      </c>
      <c r="BD56" s="70">
        <v>0</v>
      </c>
      <c r="BE56" s="73">
        <v>0</v>
      </c>
      <c r="BF56" s="79">
        <f t="shared" si="7"/>
        <v>0</v>
      </c>
      <c r="BG56" s="37"/>
      <c r="BH56" s="38"/>
      <c r="BI56" s="38"/>
      <c r="BJ56" s="39"/>
      <c r="BK56" s="39"/>
      <c r="BL56" s="37"/>
      <c r="BM56" s="37"/>
      <c r="BN56" s="37"/>
      <c r="BO56" s="37"/>
      <c r="BP56" s="37"/>
      <c r="BQ56" s="37"/>
      <c r="BR56" s="37"/>
      <c r="BS56" s="37"/>
    </row>
    <row r="57" spans="1:71" s="40" customFormat="1" ht="36" customHeight="1" thickBot="1">
      <c r="A57" s="33"/>
      <c r="B57" s="44" t="s">
        <v>107</v>
      </c>
      <c r="C57" s="1"/>
      <c r="D57" s="81"/>
      <c r="E57" s="85">
        <f aca="true" t="shared" si="9" ref="E57:U57">SUM(E46:E56)</f>
        <v>869955</v>
      </c>
      <c r="F57" s="85">
        <f t="shared" si="9"/>
        <v>402476</v>
      </c>
      <c r="G57" s="85">
        <f t="shared" si="9"/>
        <v>91170</v>
      </c>
      <c r="H57" s="85">
        <f t="shared" si="9"/>
        <v>54893</v>
      </c>
      <c r="I57" s="85">
        <f t="shared" si="9"/>
        <v>54893</v>
      </c>
      <c r="J57" s="85">
        <f t="shared" si="9"/>
        <v>45490</v>
      </c>
      <c r="K57" s="85">
        <f t="shared" si="9"/>
        <v>470462</v>
      </c>
      <c r="L57" s="85">
        <f t="shared" si="9"/>
        <v>11520</v>
      </c>
      <c r="M57" s="85">
        <f t="shared" si="9"/>
        <v>3760</v>
      </c>
      <c r="N57" s="85">
        <f t="shared" si="9"/>
        <v>3298</v>
      </c>
      <c r="O57" s="85">
        <f t="shared" si="9"/>
        <v>3298</v>
      </c>
      <c r="P57" s="85">
        <f t="shared" si="9"/>
        <v>96073003</v>
      </c>
      <c r="Q57" s="85">
        <f t="shared" si="9"/>
        <v>81290655</v>
      </c>
      <c r="R57" s="85">
        <f t="shared" si="9"/>
        <v>1126</v>
      </c>
      <c r="S57" s="85">
        <f t="shared" si="9"/>
        <v>1126</v>
      </c>
      <c r="T57" s="85">
        <f t="shared" si="9"/>
        <v>0</v>
      </c>
      <c r="U57" s="85">
        <f t="shared" si="9"/>
        <v>0</v>
      </c>
      <c r="V57" s="1"/>
      <c r="W57" s="85">
        <f aca="true" t="shared" si="10" ref="W57:AH57">SUM(W46:W56)</f>
        <v>75</v>
      </c>
      <c r="X57" s="85">
        <f t="shared" si="10"/>
        <v>8</v>
      </c>
      <c r="Y57" s="85">
        <f t="shared" si="10"/>
        <v>49</v>
      </c>
      <c r="Z57" s="85">
        <f t="shared" si="10"/>
        <v>4</v>
      </c>
      <c r="AA57" s="85">
        <f t="shared" si="10"/>
        <v>14</v>
      </c>
      <c r="AB57" s="85">
        <f t="shared" si="10"/>
        <v>23770</v>
      </c>
      <c r="AC57" s="85">
        <f t="shared" si="10"/>
        <v>19458</v>
      </c>
      <c r="AD57" s="85">
        <f t="shared" si="10"/>
        <v>12996</v>
      </c>
      <c r="AE57" s="85">
        <f t="shared" si="10"/>
        <v>4840504</v>
      </c>
      <c r="AF57" s="85">
        <f t="shared" si="10"/>
        <v>4840504</v>
      </c>
      <c r="AG57" s="85">
        <f t="shared" si="10"/>
        <v>0</v>
      </c>
      <c r="AH57" s="85">
        <f t="shared" si="10"/>
        <v>4541184</v>
      </c>
      <c r="AI57" s="46">
        <f>ROUND(AH57/AF57*100,1)</f>
        <v>93.8</v>
      </c>
      <c r="AJ57" s="85">
        <f>SUM(AJ46:AJ56)</f>
        <v>449</v>
      </c>
      <c r="AK57" s="85"/>
      <c r="AL57" s="85">
        <f>SUM(AL46:AL56)</f>
        <v>26699</v>
      </c>
      <c r="AM57" s="85">
        <f>SUM(AM46:AM56)</f>
        <v>294</v>
      </c>
      <c r="AN57" s="85">
        <f>SUM(AN46:AN56)</f>
        <v>11765</v>
      </c>
      <c r="AO57" s="1"/>
      <c r="AP57" s="1"/>
      <c r="AQ57" s="1"/>
      <c r="AR57" s="81"/>
      <c r="AS57" s="85"/>
      <c r="AT57" s="85"/>
      <c r="AU57" s="85"/>
      <c r="AV57" s="85"/>
      <c r="AW57" s="85"/>
      <c r="AX57" s="85"/>
      <c r="AY57" s="81"/>
      <c r="AZ57" s="82"/>
      <c r="BA57" s="82"/>
      <c r="BB57" s="85"/>
      <c r="BC57" s="81"/>
      <c r="BD57" s="85">
        <f>SUM(BD46:BD56)</f>
        <v>13</v>
      </c>
      <c r="BE57" s="85">
        <f>SUM(BE46:BE56)</f>
        <v>4</v>
      </c>
      <c r="BF57" s="86">
        <f>SUM(BF46:BF56)</f>
        <v>17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</row>
    <row r="58" spans="1:71" s="40" customFormat="1" ht="30" customHeight="1">
      <c r="A58" s="33"/>
      <c r="B58" s="50"/>
      <c r="C58" s="2"/>
      <c r="D58" s="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2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2"/>
      <c r="AJ58" s="51"/>
      <c r="AK58" s="51"/>
      <c r="AL58" s="51"/>
      <c r="AM58" s="51"/>
      <c r="AN58" s="51"/>
      <c r="AO58" s="2"/>
      <c r="AP58" s="2"/>
      <c r="AQ58" s="2"/>
      <c r="AR58" s="2"/>
      <c r="AS58" s="51"/>
      <c r="AT58" s="51"/>
      <c r="AU58" s="51"/>
      <c r="AV58" s="51"/>
      <c r="AW58" s="51"/>
      <c r="AX58" s="51"/>
      <c r="AY58" s="2"/>
      <c r="AZ58" s="51"/>
      <c r="BA58" s="51"/>
      <c r="BB58" s="51"/>
      <c r="BC58" s="2"/>
      <c r="BD58" s="51"/>
      <c r="BE58" s="51"/>
      <c r="BF58" s="51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</row>
    <row r="59" spans="1:71" s="55" customFormat="1" ht="18" customHeight="1">
      <c r="A59" s="33"/>
      <c r="B59" s="50"/>
      <c r="C59" s="6" t="s">
        <v>297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53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</row>
    <row r="60" spans="2:35" s="8" customFormat="1" ht="18" customHeight="1">
      <c r="B60" s="9"/>
      <c r="C60" s="10" t="s">
        <v>376</v>
      </c>
      <c r="AI60" s="11"/>
    </row>
    <row r="61" spans="2:35" s="8" customFormat="1" ht="18" customHeight="1" thickBot="1">
      <c r="B61" s="9"/>
      <c r="C61" s="10" t="s">
        <v>312</v>
      </c>
      <c r="AI61" s="11"/>
    </row>
    <row r="62" spans="2:58" s="12" customFormat="1" ht="18" customHeight="1">
      <c r="B62" s="13" t="s">
        <v>0</v>
      </c>
      <c r="C62" s="14" t="s">
        <v>108</v>
      </c>
      <c r="D62" s="15">
        <v>2</v>
      </c>
      <c r="E62" s="204" t="s">
        <v>721</v>
      </c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 t="s">
        <v>722</v>
      </c>
      <c r="Q62" s="204"/>
      <c r="R62" s="204" t="s">
        <v>723</v>
      </c>
      <c r="S62" s="204"/>
      <c r="T62" s="204"/>
      <c r="U62" s="204"/>
      <c r="V62" s="14" t="s">
        <v>109</v>
      </c>
      <c r="W62" s="205" t="s">
        <v>724</v>
      </c>
      <c r="X62" s="203"/>
      <c r="Y62" s="203"/>
      <c r="Z62" s="203"/>
      <c r="AA62" s="203"/>
      <c r="AB62" s="203"/>
      <c r="AC62" s="203"/>
      <c r="AD62" s="207"/>
      <c r="AE62" s="205" t="s">
        <v>724</v>
      </c>
      <c r="AF62" s="203"/>
      <c r="AG62" s="203"/>
      <c r="AH62" s="203"/>
      <c r="AI62" s="203"/>
      <c r="AJ62" s="203"/>
      <c r="AK62" s="203"/>
      <c r="AL62" s="207"/>
      <c r="AM62" s="204" t="s">
        <v>725</v>
      </c>
      <c r="AN62" s="204"/>
      <c r="AO62" s="205" t="s">
        <v>726</v>
      </c>
      <c r="AP62" s="203"/>
      <c r="AQ62" s="203"/>
      <c r="AR62" s="203"/>
      <c r="AS62" s="203"/>
      <c r="AT62" s="203" t="s">
        <v>727</v>
      </c>
      <c r="AU62" s="203"/>
      <c r="AV62" s="203"/>
      <c r="AW62" s="203"/>
      <c r="AX62" s="203"/>
      <c r="AY62" s="204" t="s">
        <v>728</v>
      </c>
      <c r="AZ62" s="204"/>
      <c r="BA62" s="204"/>
      <c r="BB62" s="204"/>
      <c r="BC62" s="204"/>
      <c r="BD62" s="204" t="s">
        <v>729</v>
      </c>
      <c r="BE62" s="204"/>
      <c r="BF62" s="206"/>
    </row>
    <row r="63" spans="2:58" s="12" customFormat="1" ht="18" customHeight="1">
      <c r="B63" s="16"/>
      <c r="C63" s="17" t="s">
        <v>1</v>
      </c>
      <c r="D63" s="17" t="s">
        <v>2</v>
      </c>
      <c r="E63" s="18" t="s">
        <v>110</v>
      </c>
      <c r="F63" s="18" t="s">
        <v>111</v>
      </c>
      <c r="G63" s="18" t="s">
        <v>112</v>
      </c>
      <c r="H63" s="18" t="s">
        <v>113</v>
      </c>
      <c r="I63" s="18" t="s">
        <v>114</v>
      </c>
      <c r="J63" s="18" t="s">
        <v>115</v>
      </c>
      <c r="K63" s="18" t="s">
        <v>116</v>
      </c>
      <c r="L63" s="18" t="s">
        <v>117</v>
      </c>
      <c r="M63" s="18" t="s">
        <v>118</v>
      </c>
      <c r="N63" s="18" t="s">
        <v>119</v>
      </c>
      <c r="O63" s="18" t="s">
        <v>120</v>
      </c>
      <c r="P63" s="19" t="s">
        <v>110</v>
      </c>
      <c r="Q63" s="18" t="s">
        <v>111</v>
      </c>
      <c r="R63" s="18" t="s">
        <v>110</v>
      </c>
      <c r="S63" s="208" t="s">
        <v>3</v>
      </c>
      <c r="T63" s="208"/>
      <c r="U63" s="208"/>
      <c r="V63" s="20" t="s">
        <v>4</v>
      </c>
      <c r="W63" s="18" t="s">
        <v>121</v>
      </c>
      <c r="X63" s="208" t="s">
        <v>5</v>
      </c>
      <c r="Y63" s="208"/>
      <c r="Z63" s="208"/>
      <c r="AA63" s="208"/>
      <c r="AB63" s="18" t="s">
        <v>122</v>
      </c>
      <c r="AC63" s="18" t="s">
        <v>123</v>
      </c>
      <c r="AD63" s="18" t="s">
        <v>124</v>
      </c>
      <c r="AE63" s="18" t="s">
        <v>125</v>
      </c>
      <c r="AF63" s="208" t="s">
        <v>6</v>
      </c>
      <c r="AG63" s="208"/>
      <c r="AH63" s="18" t="s">
        <v>8</v>
      </c>
      <c r="AI63" s="18" t="s">
        <v>9</v>
      </c>
      <c r="AJ63" s="208" t="s">
        <v>7</v>
      </c>
      <c r="AK63" s="208"/>
      <c r="AL63" s="18" t="s">
        <v>126</v>
      </c>
      <c r="AM63" s="18" t="s">
        <v>127</v>
      </c>
      <c r="AN63" s="18" t="s">
        <v>128</v>
      </c>
      <c r="AO63" s="19" t="s">
        <v>127</v>
      </c>
      <c r="AP63" s="18" t="s">
        <v>128</v>
      </c>
      <c r="AQ63" s="18" t="s">
        <v>129</v>
      </c>
      <c r="AR63" s="18" t="s">
        <v>130</v>
      </c>
      <c r="AS63" s="200" t="s">
        <v>293</v>
      </c>
      <c r="AT63" s="201"/>
      <c r="AU63" s="201"/>
      <c r="AV63" s="201"/>
      <c r="AW63" s="201"/>
      <c r="AX63" s="202"/>
      <c r="AY63" s="18" t="s">
        <v>131</v>
      </c>
      <c r="AZ63" s="208" t="s">
        <v>10</v>
      </c>
      <c r="BA63" s="208"/>
      <c r="BB63" s="18" t="s">
        <v>132</v>
      </c>
      <c r="BC63" s="18" t="s">
        <v>133</v>
      </c>
      <c r="BD63" s="18" t="s">
        <v>134</v>
      </c>
      <c r="BE63" s="18" t="s">
        <v>135</v>
      </c>
      <c r="BF63" s="21"/>
    </row>
    <row r="64" spans="2:58" s="12" customFormat="1" ht="18" customHeight="1">
      <c r="B64" s="16"/>
      <c r="C64" s="17"/>
      <c r="D64" s="17"/>
      <c r="E64" s="20" t="s">
        <v>11</v>
      </c>
      <c r="F64" s="20" t="s">
        <v>12</v>
      </c>
      <c r="G64" s="20" t="s">
        <v>13</v>
      </c>
      <c r="H64" s="20" t="s">
        <v>14</v>
      </c>
      <c r="I64" s="20" t="s">
        <v>15</v>
      </c>
      <c r="J64" s="20" t="s">
        <v>369</v>
      </c>
      <c r="K64" s="20" t="s">
        <v>16</v>
      </c>
      <c r="L64" s="20" t="s">
        <v>12</v>
      </c>
      <c r="M64" s="20" t="s">
        <v>13</v>
      </c>
      <c r="N64" s="20" t="s">
        <v>14</v>
      </c>
      <c r="O64" s="20" t="s">
        <v>15</v>
      </c>
      <c r="P64" s="20" t="s">
        <v>17</v>
      </c>
      <c r="Q64" s="20" t="s">
        <v>18</v>
      </c>
      <c r="R64" s="20" t="s">
        <v>19</v>
      </c>
      <c r="S64" s="18" t="s">
        <v>136</v>
      </c>
      <c r="T64" s="18" t="s">
        <v>137</v>
      </c>
      <c r="U64" s="18" t="s">
        <v>138</v>
      </c>
      <c r="V64" s="19"/>
      <c r="W64" s="20" t="s">
        <v>20</v>
      </c>
      <c r="X64" s="20" t="s">
        <v>21</v>
      </c>
      <c r="Y64" s="20" t="s">
        <v>22</v>
      </c>
      <c r="Z64" s="20" t="s">
        <v>23</v>
      </c>
      <c r="AA64" s="20" t="s">
        <v>24</v>
      </c>
      <c r="AB64" s="20" t="s">
        <v>25</v>
      </c>
      <c r="AC64" s="20" t="s">
        <v>26</v>
      </c>
      <c r="AD64" s="20" t="s">
        <v>27</v>
      </c>
      <c r="AE64" s="20" t="s">
        <v>28</v>
      </c>
      <c r="AF64" s="20" t="s">
        <v>29</v>
      </c>
      <c r="AG64" s="20" t="s">
        <v>30</v>
      </c>
      <c r="AH64" s="20" t="s">
        <v>31</v>
      </c>
      <c r="AI64" s="20" t="s">
        <v>32</v>
      </c>
      <c r="AJ64" s="22" t="s">
        <v>139</v>
      </c>
      <c r="AK64" s="22" t="s">
        <v>140</v>
      </c>
      <c r="AL64" s="20" t="s">
        <v>33</v>
      </c>
      <c r="AM64" s="20" t="s">
        <v>141</v>
      </c>
      <c r="AN64" s="20" t="s">
        <v>34</v>
      </c>
      <c r="AO64" s="20" t="s">
        <v>35</v>
      </c>
      <c r="AP64" s="20" t="s">
        <v>36</v>
      </c>
      <c r="AQ64" s="20" t="s">
        <v>37</v>
      </c>
      <c r="AR64" s="20" t="s">
        <v>38</v>
      </c>
      <c r="AS64" s="20" t="s">
        <v>39</v>
      </c>
      <c r="AT64" s="20" t="s">
        <v>40</v>
      </c>
      <c r="AU64" s="20" t="s">
        <v>41</v>
      </c>
      <c r="AV64" s="20" t="s">
        <v>42</v>
      </c>
      <c r="AW64" s="20" t="s">
        <v>43</v>
      </c>
      <c r="AX64" s="20" t="s">
        <v>44</v>
      </c>
      <c r="AY64" s="20" t="s">
        <v>45</v>
      </c>
      <c r="AZ64" s="19" t="s">
        <v>142</v>
      </c>
      <c r="BA64" s="19" t="s">
        <v>143</v>
      </c>
      <c r="BB64" s="20" t="s">
        <v>384</v>
      </c>
      <c r="BC64" s="20" t="s">
        <v>46</v>
      </c>
      <c r="BD64" s="20" t="s">
        <v>47</v>
      </c>
      <c r="BE64" s="20" t="s">
        <v>48</v>
      </c>
      <c r="BF64" s="23" t="s">
        <v>49</v>
      </c>
    </row>
    <row r="65" spans="2:58" s="12" customFormat="1" ht="18" customHeight="1">
      <c r="B65" s="16"/>
      <c r="C65" s="20" t="s">
        <v>50</v>
      </c>
      <c r="D65" s="17" t="s">
        <v>51</v>
      </c>
      <c r="E65" s="20" t="s">
        <v>282</v>
      </c>
      <c r="F65" s="20" t="s">
        <v>283</v>
      </c>
      <c r="G65" s="20" t="s">
        <v>284</v>
      </c>
      <c r="H65" s="20" t="s">
        <v>52</v>
      </c>
      <c r="I65" s="20" t="s">
        <v>52</v>
      </c>
      <c r="J65" s="20" t="s">
        <v>53</v>
      </c>
      <c r="K65" s="20" t="s">
        <v>285</v>
      </c>
      <c r="L65" s="20" t="s">
        <v>285</v>
      </c>
      <c r="M65" s="20" t="s">
        <v>285</v>
      </c>
      <c r="N65" s="20" t="s">
        <v>54</v>
      </c>
      <c r="O65" s="20" t="s">
        <v>54</v>
      </c>
      <c r="P65" s="19"/>
      <c r="Q65" s="20"/>
      <c r="R65" s="20" t="s">
        <v>55</v>
      </c>
      <c r="S65" s="20" t="s">
        <v>56</v>
      </c>
      <c r="T65" s="20" t="s">
        <v>57</v>
      </c>
      <c r="U65" s="20" t="s">
        <v>58</v>
      </c>
      <c r="V65" s="19"/>
      <c r="W65" s="20" t="s">
        <v>59</v>
      </c>
      <c r="X65" s="20" t="s">
        <v>60</v>
      </c>
      <c r="Y65" s="20" t="s">
        <v>60</v>
      </c>
      <c r="Z65" s="20" t="s">
        <v>60</v>
      </c>
      <c r="AA65" s="20" t="s">
        <v>61</v>
      </c>
      <c r="AB65" s="20" t="s">
        <v>62</v>
      </c>
      <c r="AC65" s="19" t="s">
        <v>63</v>
      </c>
      <c r="AD65" s="19" t="s">
        <v>64</v>
      </c>
      <c r="AE65" s="20" t="s">
        <v>64</v>
      </c>
      <c r="AF65" s="20" t="s">
        <v>63</v>
      </c>
      <c r="AG65" s="20" t="s">
        <v>64</v>
      </c>
      <c r="AH65" s="20" t="s">
        <v>65</v>
      </c>
      <c r="AI65" s="20" t="s">
        <v>144</v>
      </c>
      <c r="AJ65" s="20" t="s">
        <v>66</v>
      </c>
      <c r="AK65" s="20" t="s">
        <v>383</v>
      </c>
      <c r="AL65" s="19" t="s">
        <v>67</v>
      </c>
      <c r="AM65" s="20" t="s">
        <v>68</v>
      </c>
      <c r="AN65" s="20" t="s">
        <v>69</v>
      </c>
      <c r="AO65" s="20" t="s">
        <v>70</v>
      </c>
      <c r="AP65" s="20" t="s">
        <v>71</v>
      </c>
      <c r="AQ65" s="20"/>
      <c r="AR65" s="20" t="s">
        <v>72</v>
      </c>
      <c r="AS65" s="24" t="s">
        <v>149</v>
      </c>
      <c r="AT65" s="24" t="s">
        <v>150</v>
      </c>
      <c r="AU65" s="24" t="s">
        <v>151</v>
      </c>
      <c r="AV65" s="24" t="s">
        <v>152</v>
      </c>
      <c r="AW65" s="24" t="s">
        <v>153</v>
      </c>
      <c r="AX65" s="24" t="s">
        <v>154</v>
      </c>
      <c r="AY65" s="20" t="s">
        <v>74</v>
      </c>
      <c r="AZ65" s="20" t="s">
        <v>385</v>
      </c>
      <c r="BA65" s="20" t="s">
        <v>75</v>
      </c>
      <c r="BB65" s="20" t="s">
        <v>73</v>
      </c>
      <c r="BC65" s="20" t="s">
        <v>72</v>
      </c>
      <c r="BD65" s="20" t="s">
        <v>76</v>
      </c>
      <c r="BE65" s="20" t="s">
        <v>76</v>
      </c>
      <c r="BF65" s="23"/>
    </row>
    <row r="66" spans="2:58" s="12" customFormat="1" ht="18" customHeight="1">
      <c r="B66" s="25" t="s">
        <v>77</v>
      </c>
      <c r="C66" s="26"/>
      <c r="D66" s="26"/>
      <c r="E66" s="27" t="s">
        <v>78</v>
      </c>
      <c r="F66" s="27" t="s">
        <v>78</v>
      </c>
      <c r="G66" s="27" t="s">
        <v>78</v>
      </c>
      <c r="H66" s="27" t="s">
        <v>78</v>
      </c>
      <c r="I66" s="27" t="s">
        <v>78</v>
      </c>
      <c r="J66" s="27" t="s">
        <v>78</v>
      </c>
      <c r="K66" s="27" t="s">
        <v>145</v>
      </c>
      <c r="L66" s="27" t="s">
        <v>145</v>
      </c>
      <c r="M66" s="27" t="s">
        <v>145</v>
      </c>
      <c r="N66" s="27" t="s">
        <v>145</v>
      </c>
      <c r="O66" s="27" t="s">
        <v>145</v>
      </c>
      <c r="P66" s="27" t="s">
        <v>79</v>
      </c>
      <c r="Q66" s="27" t="s">
        <v>79</v>
      </c>
      <c r="R66" s="27" t="s">
        <v>146</v>
      </c>
      <c r="S66" s="27" t="s">
        <v>146</v>
      </c>
      <c r="T66" s="27" t="s">
        <v>146</v>
      </c>
      <c r="U66" s="27" t="s">
        <v>146</v>
      </c>
      <c r="V66" s="27"/>
      <c r="W66" s="27" t="s">
        <v>80</v>
      </c>
      <c r="X66" s="27" t="s">
        <v>80</v>
      </c>
      <c r="Y66" s="27" t="s">
        <v>80</v>
      </c>
      <c r="Z66" s="27" t="s">
        <v>80</v>
      </c>
      <c r="AA66" s="27" t="s">
        <v>80</v>
      </c>
      <c r="AB66" s="27" t="s">
        <v>155</v>
      </c>
      <c r="AC66" s="27" t="s">
        <v>155</v>
      </c>
      <c r="AD66" s="27" t="s">
        <v>155</v>
      </c>
      <c r="AE66" s="27" t="s">
        <v>313</v>
      </c>
      <c r="AF66" s="27" t="s">
        <v>313</v>
      </c>
      <c r="AG66" s="27" t="s">
        <v>313</v>
      </c>
      <c r="AH66" s="27" t="s">
        <v>313</v>
      </c>
      <c r="AI66" s="27" t="s">
        <v>147</v>
      </c>
      <c r="AJ66" s="27" t="s">
        <v>155</v>
      </c>
      <c r="AK66" s="27" t="s">
        <v>148</v>
      </c>
      <c r="AL66" s="27" t="s">
        <v>156</v>
      </c>
      <c r="AM66" s="27" t="s">
        <v>80</v>
      </c>
      <c r="AN66" s="27" t="s">
        <v>155</v>
      </c>
      <c r="AO66" s="26"/>
      <c r="AP66" s="26"/>
      <c r="AQ66" s="26"/>
      <c r="AR66" s="26"/>
      <c r="AS66" s="27" t="s">
        <v>81</v>
      </c>
      <c r="AT66" s="27" t="s">
        <v>81</v>
      </c>
      <c r="AU66" s="27" t="s">
        <v>81</v>
      </c>
      <c r="AV66" s="27" t="s">
        <v>81</v>
      </c>
      <c r="AW66" s="27" t="s">
        <v>81</v>
      </c>
      <c r="AX66" s="27" t="s">
        <v>81</v>
      </c>
      <c r="AY66" s="26"/>
      <c r="AZ66" s="26"/>
      <c r="BA66" s="26"/>
      <c r="BB66" s="27" t="s">
        <v>81</v>
      </c>
      <c r="BC66" s="27"/>
      <c r="BD66" s="27" t="s">
        <v>78</v>
      </c>
      <c r="BE66" s="27" t="s">
        <v>78</v>
      </c>
      <c r="BF66" s="28"/>
    </row>
    <row r="67" spans="1:71" s="40" customFormat="1" ht="36" customHeight="1">
      <c r="A67" s="33" t="s">
        <v>103</v>
      </c>
      <c r="B67" s="34" t="s">
        <v>86</v>
      </c>
      <c r="C67" s="76" t="s">
        <v>260</v>
      </c>
      <c r="D67" s="76" t="s">
        <v>314</v>
      </c>
      <c r="E67" s="68">
        <v>281704</v>
      </c>
      <c r="F67" s="68">
        <v>184034</v>
      </c>
      <c r="G67" s="68">
        <v>275</v>
      </c>
      <c r="H67" s="68">
        <v>98</v>
      </c>
      <c r="I67" s="68">
        <v>98</v>
      </c>
      <c r="J67" s="68">
        <v>98</v>
      </c>
      <c r="K67" s="68">
        <v>71617</v>
      </c>
      <c r="L67" s="68">
        <v>3974</v>
      </c>
      <c r="M67" s="68">
        <v>4</v>
      </c>
      <c r="N67" s="68">
        <v>4</v>
      </c>
      <c r="O67" s="68">
        <v>4</v>
      </c>
      <c r="P67" s="68">
        <v>457097</v>
      </c>
      <c r="Q67" s="68">
        <v>453500</v>
      </c>
      <c r="R67" s="68">
        <v>1</v>
      </c>
      <c r="S67" s="68">
        <v>1</v>
      </c>
      <c r="T67" s="68">
        <v>0</v>
      </c>
      <c r="U67" s="68">
        <v>0</v>
      </c>
      <c r="V67" s="3" t="s">
        <v>82</v>
      </c>
      <c r="W67" s="68">
        <v>1</v>
      </c>
      <c r="X67" s="68">
        <v>0</v>
      </c>
      <c r="Y67" s="68">
        <v>0</v>
      </c>
      <c r="Z67" s="68">
        <v>0</v>
      </c>
      <c r="AA67" s="68">
        <v>1</v>
      </c>
      <c r="AB67" s="68">
        <v>74</v>
      </c>
      <c r="AC67" s="68">
        <v>56</v>
      </c>
      <c r="AD67" s="68">
        <v>22</v>
      </c>
      <c r="AE67" s="68">
        <v>7945</v>
      </c>
      <c r="AF67" s="68">
        <v>7945</v>
      </c>
      <c r="AG67" s="68">
        <v>0</v>
      </c>
      <c r="AH67" s="68">
        <v>7287</v>
      </c>
      <c r="AI67" s="36">
        <f aca="true" t="shared" si="11" ref="AI67:AI76">ROUND(AH67/AF67*100,1)</f>
        <v>91.7</v>
      </c>
      <c r="AJ67" s="68">
        <v>1</v>
      </c>
      <c r="AK67" s="68">
        <v>98</v>
      </c>
      <c r="AL67" s="68">
        <v>17</v>
      </c>
      <c r="AM67" s="68">
        <v>2</v>
      </c>
      <c r="AN67" s="68">
        <v>864</v>
      </c>
      <c r="AO67" s="3" t="s">
        <v>300</v>
      </c>
      <c r="AP67" s="3" t="s">
        <v>301</v>
      </c>
      <c r="AQ67" s="3" t="s">
        <v>317</v>
      </c>
      <c r="AR67" s="76" t="s">
        <v>382</v>
      </c>
      <c r="AS67" s="68">
        <v>3188</v>
      </c>
      <c r="AT67" s="68">
        <v>18048</v>
      </c>
      <c r="AU67" s="68">
        <v>95048</v>
      </c>
      <c r="AV67" s="68">
        <v>192048</v>
      </c>
      <c r="AW67" s="68">
        <v>992048</v>
      </c>
      <c r="AX67" s="68">
        <v>1992048</v>
      </c>
      <c r="AY67" s="76" t="s">
        <v>314</v>
      </c>
      <c r="AZ67" s="78">
        <v>0</v>
      </c>
      <c r="BA67" s="78">
        <v>0</v>
      </c>
      <c r="BB67" s="68">
        <v>300</v>
      </c>
      <c r="BC67" s="76" t="s">
        <v>314</v>
      </c>
      <c r="BD67" s="68">
        <v>0</v>
      </c>
      <c r="BE67" s="71">
        <v>0</v>
      </c>
      <c r="BF67" s="79">
        <f aca="true" t="shared" si="12" ref="BF67:BF75">BD67+BE67</f>
        <v>0</v>
      </c>
      <c r="BG67" s="37"/>
      <c r="BH67" s="38"/>
      <c r="BI67" s="38"/>
      <c r="BJ67" s="39"/>
      <c r="BK67" s="39"/>
      <c r="BL67" s="37"/>
      <c r="BM67" s="37"/>
      <c r="BN67" s="37"/>
      <c r="BO67" s="37"/>
      <c r="BP67" s="37"/>
      <c r="BQ67" s="37"/>
      <c r="BR67" s="37"/>
      <c r="BS67" s="37"/>
    </row>
    <row r="68" spans="1:71" s="40" customFormat="1" ht="36" customHeight="1">
      <c r="A68" s="33" t="s">
        <v>103</v>
      </c>
      <c r="B68" s="34" t="s">
        <v>87</v>
      </c>
      <c r="C68" s="76" t="s">
        <v>261</v>
      </c>
      <c r="D68" s="76" t="s">
        <v>359</v>
      </c>
      <c r="E68" s="69">
        <v>195266</v>
      </c>
      <c r="F68" s="69">
        <v>91931</v>
      </c>
      <c r="G68" s="69">
        <v>750</v>
      </c>
      <c r="H68" s="69">
        <v>452</v>
      </c>
      <c r="I68" s="69">
        <v>452</v>
      </c>
      <c r="J68" s="69">
        <v>371</v>
      </c>
      <c r="K68" s="69">
        <v>102331</v>
      </c>
      <c r="L68" s="69">
        <v>2239</v>
      </c>
      <c r="M68" s="69">
        <v>24</v>
      </c>
      <c r="N68" s="69">
        <v>17</v>
      </c>
      <c r="O68" s="69">
        <v>17</v>
      </c>
      <c r="P68" s="69">
        <v>700538</v>
      </c>
      <c r="Q68" s="69">
        <v>606480</v>
      </c>
      <c r="R68" s="69">
        <v>6</v>
      </c>
      <c r="S68" s="69">
        <v>6</v>
      </c>
      <c r="T68" s="69">
        <v>0</v>
      </c>
      <c r="U68" s="69">
        <v>0</v>
      </c>
      <c r="V68" s="3" t="s">
        <v>82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117</v>
      </c>
      <c r="AD68" s="69">
        <v>88</v>
      </c>
      <c r="AE68" s="69">
        <v>32483</v>
      </c>
      <c r="AF68" s="69">
        <v>32483</v>
      </c>
      <c r="AG68" s="69">
        <v>0</v>
      </c>
      <c r="AH68" s="69">
        <v>32483</v>
      </c>
      <c r="AI68" s="36">
        <f t="shared" si="11"/>
        <v>100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3" t="s">
        <v>360</v>
      </c>
      <c r="AP68" s="3" t="s">
        <v>303</v>
      </c>
      <c r="AQ68" s="3" t="s">
        <v>298</v>
      </c>
      <c r="AR68" s="76" t="s">
        <v>370</v>
      </c>
      <c r="AS68" s="69">
        <v>3297</v>
      </c>
      <c r="AT68" s="69">
        <v>16485</v>
      </c>
      <c r="AU68" s="69">
        <v>82425</v>
      </c>
      <c r="AV68" s="69">
        <v>164850</v>
      </c>
      <c r="AW68" s="69">
        <v>824250</v>
      </c>
      <c r="AX68" s="69">
        <v>1648500</v>
      </c>
      <c r="AY68" s="76" t="s">
        <v>274</v>
      </c>
      <c r="AZ68" s="78">
        <v>0</v>
      </c>
      <c r="BA68" s="78">
        <v>0</v>
      </c>
      <c r="BB68" s="69">
        <v>0</v>
      </c>
      <c r="BC68" s="76" t="s">
        <v>252</v>
      </c>
      <c r="BD68" s="69">
        <v>0</v>
      </c>
      <c r="BE68" s="72">
        <v>0</v>
      </c>
      <c r="BF68" s="79">
        <f t="shared" si="12"/>
        <v>0</v>
      </c>
      <c r="BG68" s="37"/>
      <c r="BH68" s="38"/>
      <c r="BI68" s="38"/>
      <c r="BJ68" s="39"/>
      <c r="BK68" s="39"/>
      <c r="BL68" s="37"/>
      <c r="BM68" s="37"/>
      <c r="BN68" s="37"/>
      <c r="BO68" s="37"/>
      <c r="BP68" s="37"/>
      <c r="BQ68" s="37"/>
      <c r="BR68" s="37"/>
      <c r="BS68" s="37"/>
    </row>
    <row r="69" spans="1:71" s="40" customFormat="1" ht="36" customHeight="1">
      <c r="A69" s="33" t="s">
        <v>103</v>
      </c>
      <c r="B69" s="34" t="s">
        <v>88</v>
      </c>
      <c r="C69" s="76" t="s">
        <v>341</v>
      </c>
      <c r="D69" s="76" t="s">
        <v>342</v>
      </c>
      <c r="E69" s="69">
        <v>53930</v>
      </c>
      <c r="F69" s="69">
        <v>19350</v>
      </c>
      <c r="G69" s="69">
        <v>12640</v>
      </c>
      <c r="H69" s="69">
        <v>5801</v>
      </c>
      <c r="I69" s="69">
        <v>5801</v>
      </c>
      <c r="J69" s="69">
        <v>4961</v>
      </c>
      <c r="K69" s="69">
        <v>69879</v>
      </c>
      <c r="L69" s="69">
        <v>617</v>
      </c>
      <c r="M69" s="69">
        <v>225</v>
      </c>
      <c r="N69" s="69">
        <v>145</v>
      </c>
      <c r="O69" s="69">
        <v>145</v>
      </c>
      <c r="P69" s="69">
        <v>9654163</v>
      </c>
      <c r="Q69" s="69">
        <v>8691294</v>
      </c>
      <c r="R69" s="69">
        <v>55</v>
      </c>
      <c r="S69" s="69">
        <v>54</v>
      </c>
      <c r="T69" s="69">
        <v>1</v>
      </c>
      <c r="U69" s="69">
        <v>0</v>
      </c>
      <c r="V69" s="3" t="s">
        <v>82</v>
      </c>
      <c r="W69" s="69">
        <v>8</v>
      </c>
      <c r="X69" s="69">
        <v>0</v>
      </c>
      <c r="Y69" s="69">
        <v>7</v>
      </c>
      <c r="Z69" s="69">
        <v>0</v>
      </c>
      <c r="AA69" s="69">
        <v>1</v>
      </c>
      <c r="AB69" s="69">
        <v>4020</v>
      </c>
      <c r="AC69" s="69">
        <v>2308</v>
      </c>
      <c r="AD69" s="69">
        <v>1447</v>
      </c>
      <c r="AE69" s="69">
        <v>577225</v>
      </c>
      <c r="AF69" s="69">
        <v>577225</v>
      </c>
      <c r="AG69" s="69">
        <v>0</v>
      </c>
      <c r="AH69" s="69">
        <v>548364</v>
      </c>
      <c r="AI69" s="36">
        <f t="shared" si="11"/>
        <v>95</v>
      </c>
      <c r="AJ69" s="69">
        <v>15</v>
      </c>
      <c r="AK69" s="69">
        <v>98</v>
      </c>
      <c r="AL69" s="69">
        <v>2600</v>
      </c>
      <c r="AM69" s="69">
        <v>1</v>
      </c>
      <c r="AN69" s="69">
        <v>180</v>
      </c>
      <c r="AO69" s="41" t="s">
        <v>211</v>
      </c>
      <c r="AP69" s="3" t="s">
        <v>301</v>
      </c>
      <c r="AQ69" s="3" t="s">
        <v>298</v>
      </c>
      <c r="AR69" s="76" t="s">
        <v>395</v>
      </c>
      <c r="AS69" s="69">
        <v>2835</v>
      </c>
      <c r="AT69" s="69">
        <v>17692</v>
      </c>
      <c r="AU69" s="69">
        <v>97492</v>
      </c>
      <c r="AV69" s="69">
        <v>197242</v>
      </c>
      <c r="AW69" s="69">
        <v>995242</v>
      </c>
      <c r="AX69" s="69">
        <v>1992742</v>
      </c>
      <c r="AY69" s="76" t="s">
        <v>338</v>
      </c>
      <c r="AZ69" s="78">
        <v>2</v>
      </c>
      <c r="BA69" s="78">
        <v>27.5</v>
      </c>
      <c r="BB69" s="69">
        <v>216</v>
      </c>
      <c r="BC69" s="76" t="s">
        <v>338</v>
      </c>
      <c r="BD69" s="69">
        <v>3</v>
      </c>
      <c r="BE69" s="72">
        <v>2</v>
      </c>
      <c r="BF69" s="79">
        <f t="shared" si="12"/>
        <v>5</v>
      </c>
      <c r="BG69" s="37"/>
      <c r="BH69" s="38"/>
      <c r="BI69" s="38"/>
      <c r="BJ69" s="39"/>
      <c r="BK69" s="39"/>
      <c r="BL69" s="37"/>
      <c r="BM69" s="37"/>
      <c r="BN69" s="37"/>
      <c r="BO69" s="37"/>
      <c r="BP69" s="37"/>
      <c r="BQ69" s="37"/>
      <c r="BR69" s="37"/>
      <c r="BS69" s="37"/>
    </row>
    <row r="70" spans="1:71" s="40" customFormat="1" ht="36" customHeight="1">
      <c r="A70" s="33" t="s">
        <v>103</v>
      </c>
      <c r="B70" s="34" t="s">
        <v>89</v>
      </c>
      <c r="C70" s="76" t="s">
        <v>262</v>
      </c>
      <c r="D70" s="76" t="s">
        <v>226</v>
      </c>
      <c r="E70" s="69">
        <v>118215</v>
      </c>
      <c r="F70" s="69">
        <v>71166</v>
      </c>
      <c r="G70" s="69">
        <v>800</v>
      </c>
      <c r="H70" s="69">
        <v>133</v>
      </c>
      <c r="I70" s="69">
        <v>133</v>
      </c>
      <c r="J70" s="69">
        <v>129</v>
      </c>
      <c r="K70" s="69">
        <v>18859</v>
      </c>
      <c r="L70" s="69">
        <v>2389</v>
      </c>
      <c r="M70" s="69">
        <v>9</v>
      </c>
      <c r="N70" s="69">
        <v>9</v>
      </c>
      <c r="O70" s="69">
        <v>9</v>
      </c>
      <c r="P70" s="69">
        <v>394309</v>
      </c>
      <c r="Q70" s="69">
        <v>394309</v>
      </c>
      <c r="R70" s="69">
        <v>3</v>
      </c>
      <c r="S70" s="69">
        <v>3</v>
      </c>
      <c r="T70" s="69">
        <v>0</v>
      </c>
      <c r="U70" s="69">
        <v>0</v>
      </c>
      <c r="V70" s="3" t="s">
        <v>82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150</v>
      </c>
      <c r="AC70" s="69">
        <v>95</v>
      </c>
      <c r="AD70" s="69">
        <v>48</v>
      </c>
      <c r="AE70" s="69">
        <v>17497</v>
      </c>
      <c r="AF70" s="69">
        <v>17497</v>
      </c>
      <c r="AG70" s="69">
        <v>0</v>
      </c>
      <c r="AH70" s="69">
        <v>13308</v>
      </c>
      <c r="AI70" s="36">
        <f t="shared" si="11"/>
        <v>76.1</v>
      </c>
      <c r="AJ70" s="69">
        <v>3</v>
      </c>
      <c r="AK70" s="69">
        <v>98</v>
      </c>
      <c r="AL70" s="69">
        <v>36</v>
      </c>
      <c r="AM70" s="69">
        <v>0</v>
      </c>
      <c r="AN70" s="69">
        <v>0</v>
      </c>
      <c r="AO70" s="3" t="s">
        <v>83</v>
      </c>
      <c r="AP70" s="3" t="s">
        <v>301</v>
      </c>
      <c r="AQ70" s="91" t="s">
        <v>394</v>
      </c>
      <c r="AR70" s="76" t="s">
        <v>290</v>
      </c>
      <c r="AS70" s="69">
        <v>2625</v>
      </c>
      <c r="AT70" s="69">
        <v>19425</v>
      </c>
      <c r="AU70" s="69">
        <v>103425</v>
      </c>
      <c r="AV70" s="69">
        <v>208425</v>
      </c>
      <c r="AW70" s="69">
        <v>1048425</v>
      </c>
      <c r="AX70" s="69">
        <v>2098425</v>
      </c>
      <c r="AY70" s="76" t="s">
        <v>226</v>
      </c>
      <c r="AZ70" s="78">
        <v>0</v>
      </c>
      <c r="BA70" s="78">
        <v>0</v>
      </c>
      <c r="BB70" s="69">
        <v>300</v>
      </c>
      <c r="BC70" s="76" t="s">
        <v>226</v>
      </c>
      <c r="BD70" s="69">
        <v>0</v>
      </c>
      <c r="BE70" s="72">
        <v>0</v>
      </c>
      <c r="BF70" s="79">
        <f t="shared" si="12"/>
        <v>0</v>
      </c>
      <c r="BG70" s="37"/>
      <c r="BH70" s="38"/>
      <c r="BI70" s="38"/>
      <c r="BJ70" s="39"/>
      <c r="BK70" s="39"/>
      <c r="BL70" s="37"/>
      <c r="BM70" s="37"/>
      <c r="BN70" s="37"/>
      <c r="BO70" s="37"/>
      <c r="BP70" s="37"/>
      <c r="BQ70" s="37"/>
      <c r="BR70" s="37"/>
      <c r="BS70" s="37"/>
    </row>
    <row r="71" spans="1:71" s="40" customFormat="1" ht="36" customHeight="1">
      <c r="A71" s="33" t="s">
        <v>103</v>
      </c>
      <c r="B71" s="34" t="s">
        <v>93</v>
      </c>
      <c r="C71" s="76" t="s">
        <v>304</v>
      </c>
      <c r="D71" s="76" t="s">
        <v>254</v>
      </c>
      <c r="E71" s="69">
        <v>38513</v>
      </c>
      <c r="F71" s="69">
        <v>0</v>
      </c>
      <c r="G71" s="69">
        <v>4200</v>
      </c>
      <c r="H71" s="69">
        <v>2423</v>
      </c>
      <c r="I71" s="69">
        <v>2423</v>
      </c>
      <c r="J71" s="69">
        <v>2083</v>
      </c>
      <c r="K71" s="69">
        <v>35791</v>
      </c>
      <c r="L71" s="69">
        <v>0</v>
      </c>
      <c r="M71" s="69">
        <v>54</v>
      </c>
      <c r="N71" s="69">
        <v>54</v>
      </c>
      <c r="O71" s="69">
        <v>54</v>
      </c>
      <c r="P71" s="69">
        <v>3857748</v>
      </c>
      <c r="Q71" s="69">
        <v>3563251</v>
      </c>
      <c r="R71" s="69">
        <v>19</v>
      </c>
      <c r="S71" s="69">
        <v>19</v>
      </c>
      <c r="T71" s="69">
        <v>0</v>
      </c>
      <c r="U71" s="69">
        <v>0</v>
      </c>
      <c r="V71" s="3" t="s">
        <v>82</v>
      </c>
      <c r="W71" s="69">
        <v>3</v>
      </c>
      <c r="X71" s="69">
        <v>0</v>
      </c>
      <c r="Y71" s="69">
        <v>3</v>
      </c>
      <c r="Z71" s="69">
        <v>0</v>
      </c>
      <c r="AA71" s="69">
        <v>0</v>
      </c>
      <c r="AB71" s="69">
        <v>1914</v>
      </c>
      <c r="AC71" s="69">
        <v>688</v>
      </c>
      <c r="AD71" s="69">
        <v>537</v>
      </c>
      <c r="AE71" s="69">
        <v>201367</v>
      </c>
      <c r="AF71" s="69">
        <v>201367</v>
      </c>
      <c r="AG71" s="69">
        <v>0</v>
      </c>
      <c r="AH71" s="69">
        <v>201367</v>
      </c>
      <c r="AI71" s="36">
        <f t="shared" si="11"/>
        <v>100</v>
      </c>
      <c r="AJ71" s="69">
        <v>0</v>
      </c>
      <c r="AK71" s="69">
        <v>0</v>
      </c>
      <c r="AL71" s="69">
        <v>689</v>
      </c>
      <c r="AM71" s="69">
        <v>0</v>
      </c>
      <c r="AN71" s="69">
        <v>0</v>
      </c>
      <c r="AO71" s="3" t="s">
        <v>213</v>
      </c>
      <c r="AP71" s="3" t="s">
        <v>301</v>
      </c>
      <c r="AQ71" s="91" t="s">
        <v>394</v>
      </c>
      <c r="AR71" s="76" t="s">
        <v>396</v>
      </c>
      <c r="AS71" s="69">
        <v>2620</v>
      </c>
      <c r="AT71" s="69">
        <v>13170</v>
      </c>
      <c r="AU71" s="69">
        <v>65670</v>
      </c>
      <c r="AV71" s="69">
        <v>136500</v>
      </c>
      <c r="AW71" s="69">
        <v>681130</v>
      </c>
      <c r="AX71" s="69">
        <v>1365000</v>
      </c>
      <c r="AY71" s="76" t="s">
        <v>263</v>
      </c>
      <c r="AZ71" s="78">
        <v>20</v>
      </c>
      <c r="BA71" s="78">
        <v>0</v>
      </c>
      <c r="BB71" s="69">
        <v>230</v>
      </c>
      <c r="BC71" s="76" t="s">
        <v>243</v>
      </c>
      <c r="BD71" s="69">
        <v>1</v>
      </c>
      <c r="BE71" s="72">
        <v>0</v>
      </c>
      <c r="BF71" s="79">
        <f t="shared" si="12"/>
        <v>1</v>
      </c>
      <c r="BG71" s="37"/>
      <c r="BH71" s="38"/>
      <c r="BI71" s="38"/>
      <c r="BJ71" s="39"/>
      <c r="BK71" s="39"/>
      <c r="BL71" s="37"/>
      <c r="BM71" s="37"/>
      <c r="BN71" s="37"/>
      <c r="BO71" s="37"/>
      <c r="BP71" s="37"/>
      <c r="BQ71" s="37"/>
      <c r="BR71" s="37"/>
      <c r="BS71" s="37"/>
    </row>
    <row r="72" spans="1:71" s="40" customFormat="1" ht="36" customHeight="1">
      <c r="A72" s="33" t="s">
        <v>103</v>
      </c>
      <c r="B72" s="34" t="s">
        <v>323</v>
      </c>
      <c r="C72" s="76" t="s">
        <v>263</v>
      </c>
      <c r="D72" s="76" t="s">
        <v>264</v>
      </c>
      <c r="E72" s="69">
        <v>19178</v>
      </c>
      <c r="F72" s="69">
        <v>0</v>
      </c>
      <c r="G72" s="69">
        <v>345</v>
      </c>
      <c r="H72" s="69">
        <v>233</v>
      </c>
      <c r="I72" s="69">
        <v>233</v>
      </c>
      <c r="J72" s="69">
        <v>227</v>
      </c>
      <c r="K72" s="69">
        <v>13809</v>
      </c>
      <c r="L72" s="69">
        <v>0</v>
      </c>
      <c r="M72" s="69">
        <v>10</v>
      </c>
      <c r="N72" s="69">
        <v>10</v>
      </c>
      <c r="O72" s="69">
        <v>10</v>
      </c>
      <c r="P72" s="69">
        <v>1229003</v>
      </c>
      <c r="Q72" s="69">
        <v>1020530</v>
      </c>
      <c r="R72" s="69">
        <v>7</v>
      </c>
      <c r="S72" s="69">
        <v>7</v>
      </c>
      <c r="T72" s="69">
        <v>0</v>
      </c>
      <c r="U72" s="69">
        <v>0</v>
      </c>
      <c r="V72" s="3" t="s">
        <v>82</v>
      </c>
      <c r="W72" s="69">
        <v>1</v>
      </c>
      <c r="X72" s="69">
        <v>0</v>
      </c>
      <c r="Y72" s="69">
        <v>1</v>
      </c>
      <c r="Z72" s="69">
        <v>0</v>
      </c>
      <c r="AA72" s="69">
        <v>0</v>
      </c>
      <c r="AB72" s="69">
        <v>115</v>
      </c>
      <c r="AC72" s="69">
        <v>93</v>
      </c>
      <c r="AD72" s="69">
        <v>51</v>
      </c>
      <c r="AE72" s="69">
        <v>18696</v>
      </c>
      <c r="AF72" s="69">
        <v>18696</v>
      </c>
      <c r="AG72" s="69">
        <v>0</v>
      </c>
      <c r="AH72" s="69">
        <v>17287</v>
      </c>
      <c r="AI72" s="36">
        <f t="shared" si="11"/>
        <v>92.5</v>
      </c>
      <c r="AJ72" s="69">
        <v>1</v>
      </c>
      <c r="AK72" s="69">
        <v>98</v>
      </c>
      <c r="AL72" s="69">
        <v>181</v>
      </c>
      <c r="AM72" s="69">
        <v>9</v>
      </c>
      <c r="AN72" s="69">
        <v>0</v>
      </c>
      <c r="AO72" s="3" t="s">
        <v>83</v>
      </c>
      <c r="AP72" s="3" t="s">
        <v>301</v>
      </c>
      <c r="AQ72" s="3" t="s">
        <v>298</v>
      </c>
      <c r="AR72" s="76" t="s">
        <v>395</v>
      </c>
      <c r="AS72" s="69">
        <v>4235</v>
      </c>
      <c r="AT72" s="69">
        <v>16205</v>
      </c>
      <c r="AU72" s="69">
        <v>75005</v>
      </c>
      <c r="AV72" s="69">
        <v>148505</v>
      </c>
      <c r="AW72" s="69">
        <v>736505</v>
      </c>
      <c r="AX72" s="69">
        <v>1471505</v>
      </c>
      <c r="AY72" s="76" t="s">
        <v>253</v>
      </c>
      <c r="AZ72" s="78">
        <v>0</v>
      </c>
      <c r="BA72" s="78">
        <v>0</v>
      </c>
      <c r="BB72" s="69">
        <v>300</v>
      </c>
      <c r="BC72" s="76" t="s">
        <v>253</v>
      </c>
      <c r="BD72" s="69">
        <v>0</v>
      </c>
      <c r="BE72" s="72">
        <v>0</v>
      </c>
      <c r="BF72" s="79">
        <f t="shared" si="12"/>
        <v>0</v>
      </c>
      <c r="BG72" s="37"/>
      <c r="BH72" s="38"/>
      <c r="BI72" s="38"/>
      <c r="BJ72" s="39"/>
      <c r="BK72" s="39"/>
      <c r="BL72" s="37"/>
      <c r="BM72" s="37"/>
      <c r="BN72" s="37"/>
      <c r="BO72" s="37"/>
      <c r="BP72" s="37"/>
      <c r="BQ72" s="37"/>
      <c r="BR72" s="37"/>
      <c r="BS72" s="37"/>
    </row>
    <row r="73" spans="1:71" s="40" customFormat="1" ht="36" customHeight="1">
      <c r="A73" s="33" t="s">
        <v>103</v>
      </c>
      <c r="B73" s="34" t="s">
        <v>101</v>
      </c>
      <c r="C73" s="76" t="s">
        <v>265</v>
      </c>
      <c r="D73" s="76" t="s">
        <v>364</v>
      </c>
      <c r="E73" s="69">
        <v>3472</v>
      </c>
      <c r="F73" s="69">
        <v>0</v>
      </c>
      <c r="G73" s="69">
        <v>526</v>
      </c>
      <c r="H73" s="69">
        <v>181</v>
      </c>
      <c r="I73" s="69">
        <v>181</v>
      </c>
      <c r="J73" s="69">
        <v>161</v>
      </c>
      <c r="K73" s="69">
        <v>3481</v>
      </c>
      <c r="L73" s="69">
        <v>0</v>
      </c>
      <c r="M73" s="69">
        <v>10</v>
      </c>
      <c r="N73" s="69">
        <v>10</v>
      </c>
      <c r="O73" s="69">
        <v>10</v>
      </c>
      <c r="P73" s="69">
        <v>731010</v>
      </c>
      <c r="Q73" s="69">
        <v>537850</v>
      </c>
      <c r="R73" s="69">
        <v>4</v>
      </c>
      <c r="S73" s="69">
        <v>4</v>
      </c>
      <c r="T73" s="69">
        <v>0</v>
      </c>
      <c r="U73" s="69">
        <v>0</v>
      </c>
      <c r="V73" s="3" t="s">
        <v>82</v>
      </c>
      <c r="W73" s="69">
        <v>2</v>
      </c>
      <c r="X73" s="69">
        <v>0</v>
      </c>
      <c r="Y73" s="69">
        <v>0</v>
      </c>
      <c r="Z73" s="69">
        <v>0</v>
      </c>
      <c r="AA73" s="69">
        <v>2</v>
      </c>
      <c r="AB73" s="69">
        <v>146</v>
      </c>
      <c r="AC73" s="69">
        <v>98</v>
      </c>
      <c r="AD73" s="69">
        <v>41</v>
      </c>
      <c r="AE73" s="69">
        <v>15367</v>
      </c>
      <c r="AF73" s="69">
        <v>15367</v>
      </c>
      <c r="AG73" s="69">
        <v>0</v>
      </c>
      <c r="AH73" s="69">
        <v>15367</v>
      </c>
      <c r="AI73" s="36">
        <f t="shared" si="11"/>
        <v>100</v>
      </c>
      <c r="AJ73" s="69">
        <v>0</v>
      </c>
      <c r="AK73" s="69">
        <v>98</v>
      </c>
      <c r="AL73" s="69">
        <v>0</v>
      </c>
      <c r="AM73" s="69">
        <v>6</v>
      </c>
      <c r="AN73" s="69">
        <v>146</v>
      </c>
      <c r="AO73" s="3" t="s">
        <v>365</v>
      </c>
      <c r="AP73" s="3" t="s">
        <v>361</v>
      </c>
      <c r="AQ73" s="3" t="s">
        <v>298</v>
      </c>
      <c r="AR73" s="76" t="s">
        <v>386</v>
      </c>
      <c r="AS73" s="69">
        <v>2500</v>
      </c>
      <c r="AT73" s="69">
        <v>9500</v>
      </c>
      <c r="AU73" s="69">
        <v>29500</v>
      </c>
      <c r="AV73" s="69">
        <v>54500</v>
      </c>
      <c r="AW73" s="69">
        <v>254500</v>
      </c>
      <c r="AX73" s="69">
        <v>504500</v>
      </c>
      <c r="AY73" s="76" t="s">
        <v>229</v>
      </c>
      <c r="AZ73" s="78">
        <v>0</v>
      </c>
      <c r="BA73" s="78">
        <v>0</v>
      </c>
      <c r="BB73" s="69">
        <v>0</v>
      </c>
      <c r="BC73" s="76" t="s">
        <v>229</v>
      </c>
      <c r="BD73" s="69">
        <v>1</v>
      </c>
      <c r="BE73" s="72">
        <v>0</v>
      </c>
      <c r="BF73" s="79">
        <f t="shared" si="12"/>
        <v>1</v>
      </c>
      <c r="BG73" s="37"/>
      <c r="BH73" s="38"/>
      <c r="BI73" s="38"/>
      <c r="BJ73" s="39"/>
      <c r="BK73" s="39"/>
      <c r="BL73" s="37"/>
      <c r="BM73" s="37"/>
      <c r="BN73" s="37"/>
      <c r="BO73" s="37"/>
      <c r="BP73" s="37"/>
      <c r="BQ73" s="37"/>
      <c r="BR73" s="37"/>
      <c r="BS73" s="37"/>
    </row>
    <row r="74" spans="1:71" s="40" customFormat="1" ht="36" customHeight="1">
      <c r="A74" s="33" t="s">
        <v>103</v>
      </c>
      <c r="B74" s="34" t="s">
        <v>98</v>
      </c>
      <c r="C74" s="76" t="s">
        <v>266</v>
      </c>
      <c r="D74" s="76" t="s">
        <v>343</v>
      </c>
      <c r="E74" s="69">
        <v>13031</v>
      </c>
      <c r="F74" s="69">
        <v>0</v>
      </c>
      <c r="G74" s="69">
        <v>2270</v>
      </c>
      <c r="H74" s="69">
        <v>1285</v>
      </c>
      <c r="I74" s="69">
        <v>1285</v>
      </c>
      <c r="J74" s="69">
        <v>897</v>
      </c>
      <c r="K74" s="69">
        <v>3447</v>
      </c>
      <c r="L74" s="69">
        <v>0</v>
      </c>
      <c r="M74" s="69">
        <v>106</v>
      </c>
      <c r="N74" s="69">
        <v>106</v>
      </c>
      <c r="O74" s="69">
        <v>106</v>
      </c>
      <c r="P74" s="69">
        <v>2438658</v>
      </c>
      <c r="Q74" s="69">
        <v>2117600</v>
      </c>
      <c r="R74" s="69">
        <v>17</v>
      </c>
      <c r="S74" s="69">
        <v>17</v>
      </c>
      <c r="T74" s="69">
        <v>0</v>
      </c>
      <c r="U74" s="69">
        <v>0</v>
      </c>
      <c r="V74" s="3" t="s">
        <v>82</v>
      </c>
      <c r="W74" s="69">
        <v>1</v>
      </c>
      <c r="X74" s="69">
        <v>0</v>
      </c>
      <c r="Y74" s="69">
        <v>1</v>
      </c>
      <c r="Z74" s="69">
        <v>0</v>
      </c>
      <c r="AA74" s="69">
        <v>0</v>
      </c>
      <c r="AB74" s="69">
        <v>749</v>
      </c>
      <c r="AC74" s="69">
        <v>247</v>
      </c>
      <c r="AD74" s="69">
        <v>236</v>
      </c>
      <c r="AE74" s="69">
        <v>86453</v>
      </c>
      <c r="AF74" s="69">
        <v>86453</v>
      </c>
      <c r="AG74" s="69">
        <v>0</v>
      </c>
      <c r="AH74" s="69">
        <v>77360</v>
      </c>
      <c r="AI74" s="36">
        <f t="shared" si="11"/>
        <v>89.5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3" t="s">
        <v>213</v>
      </c>
      <c r="AP74" s="3" t="s">
        <v>301</v>
      </c>
      <c r="AQ74" s="3" t="s">
        <v>298</v>
      </c>
      <c r="AR74" s="76" t="s">
        <v>390</v>
      </c>
      <c r="AS74" s="69">
        <v>3759</v>
      </c>
      <c r="AT74" s="69">
        <v>20559</v>
      </c>
      <c r="AU74" s="69">
        <v>104559</v>
      </c>
      <c r="AV74" s="69">
        <v>209559</v>
      </c>
      <c r="AW74" s="69">
        <v>1049559</v>
      </c>
      <c r="AX74" s="69">
        <v>2099559</v>
      </c>
      <c r="AY74" s="76" t="s">
        <v>344</v>
      </c>
      <c r="AZ74" s="78">
        <v>0</v>
      </c>
      <c r="BA74" s="78">
        <v>4.6</v>
      </c>
      <c r="BB74" s="69">
        <v>0</v>
      </c>
      <c r="BC74" s="76" t="s">
        <v>344</v>
      </c>
      <c r="BD74" s="69">
        <v>1</v>
      </c>
      <c r="BE74" s="72">
        <v>0</v>
      </c>
      <c r="BF74" s="79">
        <f t="shared" si="12"/>
        <v>1</v>
      </c>
      <c r="BG74" s="37"/>
      <c r="BH74" s="38"/>
      <c r="BI74" s="38"/>
      <c r="BJ74" s="39"/>
      <c r="BK74" s="39"/>
      <c r="BL74" s="37"/>
      <c r="BM74" s="37"/>
      <c r="BN74" s="37"/>
      <c r="BO74" s="37"/>
      <c r="BP74" s="37"/>
      <c r="BQ74" s="37"/>
      <c r="BR74" s="37"/>
      <c r="BS74" s="37"/>
    </row>
    <row r="75" spans="1:71" s="40" customFormat="1" ht="36" customHeight="1">
      <c r="A75" s="33" t="s">
        <v>103</v>
      </c>
      <c r="B75" s="34" t="s">
        <v>102</v>
      </c>
      <c r="C75" s="76" t="s">
        <v>215</v>
      </c>
      <c r="D75" s="76" t="s">
        <v>308</v>
      </c>
      <c r="E75" s="70">
        <v>3804</v>
      </c>
      <c r="F75" s="70">
        <v>0</v>
      </c>
      <c r="G75" s="70">
        <v>1910</v>
      </c>
      <c r="H75" s="70">
        <v>1028</v>
      </c>
      <c r="I75" s="70">
        <v>1028</v>
      </c>
      <c r="J75" s="70">
        <v>930</v>
      </c>
      <c r="K75" s="70">
        <v>11606</v>
      </c>
      <c r="L75" s="70">
        <v>0</v>
      </c>
      <c r="M75" s="70">
        <v>22</v>
      </c>
      <c r="N75" s="70">
        <v>22</v>
      </c>
      <c r="O75" s="70">
        <v>22</v>
      </c>
      <c r="P75" s="70">
        <v>1474924</v>
      </c>
      <c r="Q75" s="70">
        <v>1445260</v>
      </c>
      <c r="R75" s="70">
        <v>9</v>
      </c>
      <c r="S75" s="70">
        <v>9</v>
      </c>
      <c r="T75" s="70">
        <v>0</v>
      </c>
      <c r="U75" s="70">
        <v>0</v>
      </c>
      <c r="V75" s="3" t="s">
        <v>82</v>
      </c>
      <c r="W75" s="70">
        <v>3</v>
      </c>
      <c r="X75" s="70">
        <v>0</v>
      </c>
      <c r="Y75" s="70">
        <v>3</v>
      </c>
      <c r="Z75" s="70">
        <v>0</v>
      </c>
      <c r="AA75" s="70">
        <v>0</v>
      </c>
      <c r="AB75" s="70">
        <v>646</v>
      </c>
      <c r="AC75" s="70">
        <v>646</v>
      </c>
      <c r="AD75" s="70">
        <v>425</v>
      </c>
      <c r="AE75" s="70">
        <v>108697</v>
      </c>
      <c r="AF75" s="70">
        <v>108697</v>
      </c>
      <c r="AG75" s="70">
        <v>0</v>
      </c>
      <c r="AH75" s="70">
        <v>108697</v>
      </c>
      <c r="AI75" s="36">
        <f t="shared" si="11"/>
        <v>100</v>
      </c>
      <c r="AJ75" s="70">
        <v>3</v>
      </c>
      <c r="AK75" s="70">
        <v>98</v>
      </c>
      <c r="AL75" s="70">
        <v>890</v>
      </c>
      <c r="AM75" s="70">
        <v>4</v>
      </c>
      <c r="AN75" s="70">
        <v>196</v>
      </c>
      <c r="AO75" s="3" t="s">
        <v>84</v>
      </c>
      <c r="AP75" s="3" t="s">
        <v>303</v>
      </c>
      <c r="AQ75" s="3" t="s">
        <v>298</v>
      </c>
      <c r="AR75" s="76" t="s">
        <v>287</v>
      </c>
      <c r="AS75" s="70">
        <v>3570</v>
      </c>
      <c r="AT75" s="70">
        <v>12390</v>
      </c>
      <c r="AU75" s="70">
        <v>56490</v>
      </c>
      <c r="AV75" s="70">
        <v>11165</v>
      </c>
      <c r="AW75" s="70">
        <v>552615</v>
      </c>
      <c r="AX75" s="70">
        <v>1103865</v>
      </c>
      <c r="AY75" s="76" t="s">
        <v>273</v>
      </c>
      <c r="AZ75" s="78">
        <v>0</v>
      </c>
      <c r="BA75" s="78">
        <v>0</v>
      </c>
      <c r="BB75" s="70">
        <v>0</v>
      </c>
      <c r="BC75" s="76" t="s">
        <v>229</v>
      </c>
      <c r="BD75" s="70">
        <v>0</v>
      </c>
      <c r="BE75" s="73">
        <v>0</v>
      </c>
      <c r="BF75" s="79">
        <f t="shared" si="12"/>
        <v>0</v>
      </c>
      <c r="BG75" s="37"/>
      <c r="BH75" s="38"/>
      <c r="BI75" s="38"/>
      <c r="BJ75" s="39"/>
      <c r="BK75" s="39"/>
      <c r="BL75" s="37"/>
      <c r="BM75" s="37"/>
      <c r="BN75" s="37"/>
      <c r="BO75" s="37"/>
      <c r="BP75" s="37"/>
      <c r="BQ75" s="37"/>
      <c r="BR75" s="37"/>
      <c r="BS75" s="37"/>
    </row>
    <row r="76" spans="1:71" s="40" customFormat="1" ht="36" customHeight="1" thickBot="1">
      <c r="A76" s="33"/>
      <c r="B76" s="44" t="s">
        <v>107</v>
      </c>
      <c r="C76" s="81"/>
      <c r="D76" s="81"/>
      <c r="E76" s="85">
        <f aca="true" t="shared" si="13" ref="E76:U76">SUM(E67:E75)</f>
        <v>727113</v>
      </c>
      <c r="F76" s="85">
        <f t="shared" si="13"/>
        <v>366481</v>
      </c>
      <c r="G76" s="85">
        <f t="shared" si="13"/>
        <v>23716</v>
      </c>
      <c r="H76" s="85">
        <f t="shared" si="13"/>
        <v>11634</v>
      </c>
      <c r="I76" s="85">
        <f t="shared" si="13"/>
        <v>11634</v>
      </c>
      <c r="J76" s="85">
        <f t="shared" si="13"/>
        <v>9857</v>
      </c>
      <c r="K76" s="85">
        <f t="shared" si="13"/>
        <v>330820</v>
      </c>
      <c r="L76" s="85">
        <f t="shared" si="13"/>
        <v>9219</v>
      </c>
      <c r="M76" s="85">
        <f t="shared" si="13"/>
        <v>464</v>
      </c>
      <c r="N76" s="85">
        <f t="shared" si="13"/>
        <v>377</v>
      </c>
      <c r="O76" s="85">
        <f t="shared" si="13"/>
        <v>377</v>
      </c>
      <c r="P76" s="85">
        <f t="shared" si="13"/>
        <v>20937450</v>
      </c>
      <c r="Q76" s="85">
        <f t="shared" si="13"/>
        <v>18830074</v>
      </c>
      <c r="R76" s="85">
        <f t="shared" si="13"/>
        <v>121</v>
      </c>
      <c r="S76" s="85">
        <f t="shared" si="13"/>
        <v>120</v>
      </c>
      <c r="T76" s="85">
        <f t="shared" si="13"/>
        <v>1</v>
      </c>
      <c r="U76" s="85">
        <f t="shared" si="13"/>
        <v>0</v>
      </c>
      <c r="V76" s="1"/>
      <c r="W76" s="85">
        <f aca="true" t="shared" si="14" ref="W76:AH76">SUM(W67:W75)</f>
        <v>19</v>
      </c>
      <c r="X76" s="85">
        <f t="shared" si="14"/>
        <v>0</v>
      </c>
      <c r="Y76" s="85">
        <f t="shared" si="14"/>
        <v>15</v>
      </c>
      <c r="Z76" s="85">
        <f t="shared" si="14"/>
        <v>0</v>
      </c>
      <c r="AA76" s="85">
        <f t="shared" si="14"/>
        <v>4</v>
      </c>
      <c r="AB76" s="85">
        <f t="shared" si="14"/>
        <v>7814</v>
      </c>
      <c r="AC76" s="85">
        <f t="shared" si="14"/>
        <v>4348</v>
      </c>
      <c r="AD76" s="85">
        <f t="shared" si="14"/>
        <v>2895</v>
      </c>
      <c r="AE76" s="85">
        <f t="shared" si="14"/>
        <v>1065730</v>
      </c>
      <c r="AF76" s="85">
        <f t="shared" si="14"/>
        <v>1065730</v>
      </c>
      <c r="AG76" s="85">
        <f t="shared" si="14"/>
        <v>0</v>
      </c>
      <c r="AH76" s="85">
        <f t="shared" si="14"/>
        <v>1021520</v>
      </c>
      <c r="AI76" s="46">
        <f t="shared" si="11"/>
        <v>95.9</v>
      </c>
      <c r="AJ76" s="85">
        <f>SUM(AJ67:AJ75)</f>
        <v>23</v>
      </c>
      <c r="AK76" s="85"/>
      <c r="AL76" s="85">
        <f>SUM(AL67:AL75)</f>
        <v>4413</v>
      </c>
      <c r="AM76" s="85">
        <f>SUM(AM67:AM75)</f>
        <v>22</v>
      </c>
      <c r="AN76" s="85">
        <f>SUM(AN67:AN75)</f>
        <v>1386</v>
      </c>
      <c r="AO76" s="1"/>
      <c r="AP76" s="1"/>
      <c r="AQ76" s="1"/>
      <c r="AR76" s="81"/>
      <c r="AS76" s="85"/>
      <c r="AT76" s="85"/>
      <c r="AU76" s="85"/>
      <c r="AV76" s="85"/>
      <c r="AW76" s="85"/>
      <c r="AX76" s="85"/>
      <c r="AY76" s="81"/>
      <c r="AZ76" s="82"/>
      <c r="BA76" s="82"/>
      <c r="BB76" s="85"/>
      <c r="BC76" s="81"/>
      <c r="BD76" s="85">
        <f>SUM(BD67:BD75)</f>
        <v>6</v>
      </c>
      <c r="BE76" s="85">
        <f>SUM(BE67:BE75)</f>
        <v>2</v>
      </c>
      <c r="BF76" s="86">
        <f>SUM(BF67:BF75)</f>
        <v>8</v>
      </c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</row>
    <row r="77" spans="1:71" s="40" customFormat="1" ht="30" customHeight="1">
      <c r="A77" s="33"/>
      <c r="B77" s="33"/>
      <c r="C77" s="2"/>
      <c r="D77" s="2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2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7"/>
      <c r="AJ77" s="51"/>
      <c r="AK77" s="51"/>
      <c r="AL77" s="51"/>
      <c r="AM77" s="51"/>
      <c r="AN77" s="51"/>
      <c r="AO77" s="2"/>
      <c r="AP77" s="2"/>
      <c r="AQ77" s="2"/>
      <c r="AR77" s="2"/>
      <c r="AS77" s="51"/>
      <c r="AT77" s="51"/>
      <c r="AU77" s="51"/>
      <c r="AV77" s="51"/>
      <c r="AW77" s="51"/>
      <c r="AX77" s="51"/>
      <c r="AY77" s="2"/>
      <c r="AZ77" s="51"/>
      <c r="BA77" s="51"/>
      <c r="BB77" s="51"/>
      <c r="BC77" s="2"/>
      <c r="BD77" s="51"/>
      <c r="BE77" s="51"/>
      <c r="BF77" s="51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</row>
    <row r="78" spans="1:71" s="40" customFormat="1" ht="18" customHeight="1">
      <c r="A78" s="33"/>
      <c r="B78" s="33"/>
      <c r="C78" s="6" t="s">
        <v>297</v>
      </c>
      <c r="D78" s="2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2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2"/>
      <c r="AJ78" s="51"/>
      <c r="AK78" s="51"/>
      <c r="AL78" s="51"/>
      <c r="AM78" s="51"/>
      <c r="AN78" s="51"/>
      <c r="AO78" s="2"/>
      <c r="AP78" s="2"/>
      <c r="AQ78" s="2"/>
      <c r="AR78" s="2"/>
      <c r="AS78" s="51"/>
      <c r="AT78" s="51"/>
      <c r="AU78" s="51"/>
      <c r="AV78" s="51"/>
      <c r="AW78" s="51"/>
      <c r="AX78" s="51"/>
      <c r="AY78" s="2"/>
      <c r="AZ78" s="51"/>
      <c r="BA78" s="51"/>
      <c r="BB78" s="51"/>
      <c r="BC78" s="2"/>
      <c r="BD78" s="51"/>
      <c r="BE78" s="51"/>
      <c r="BF78" s="51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</row>
    <row r="79" spans="1:55" s="59" customFormat="1" ht="18" customHeight="1">
      <c r="A79" s="8"/>
      <c r="B79" s="9"/>
      <c r="C79" s="10" t="s">
        <v>377</v>
      </c>
      <c r="D79" s="8"/>
      <c r="V79" s="8"/>
      <c r="AI79" s="60"/>
      <c r="AO79" s="8"/>
      <c r="AP79" s="8"/>
      <c r="AQ79" s="8"/>
      <c r="AR79" s="8"/>
      <c r="AY79" s="8"/>
      <c r="BC79" s="8"/>
    </row>
    <row r="80" spans="1:55" s="59" customFormat="1" ht="18" customHeight="1" thickBot="1">
      <c r="A80" s="8"/>
      <c r="B80" s="9"/>
      <c r="C80" s="10" t="s">
        <v>312</v>
      </c>
      <c r="D80" s="8"/>
      <c r="V80" s="8"/>
      <c r="AI80" s="60"/>
      <c r="AO80" s="8"/>
      <c r="AP80" s="8"/>
      <c r="AQ80" s="8"/>
      <c r="AR80" s="8"/>
      <c r="AY80" s="8"/>
      <c r="BC80" s="8"/>
    </row>
    <row r="81" spans="2:58" s="12" customFormat="1" ht="18" customHeight="1">
      <c r="B81" s="13" t="s">
        <v>0</v>
      </c>
      <c r="C81" s="14" t="s">
        <v>108</v>
      </c>
      <c r="D81" s="15">
        <v>2</v>
      </c>
      <c r="E81" s="204" t="s">
        <v>721</v>
      </c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 t="s">
        <v>722</v>
      </c>
      <c r="Q81" s="204"/>
      <c r="R81" s="204" t="s">
        <v>723</v>
      </c>
      <c r="S81" s="204"/>
      <c r="T81" s="204"/>
      <c r="U81" s="204"/>
      <c r="V81" s="14" t="s">
        <v>109</v>
      </c>
      <c r="W81" s="205" t="s">
        <v>724</v>
      </c>
      <c r="X81" s="203"/>
      <c r="Y81" s="203"/>
      <c r="Z81" s="203"/>
      <c r="AA81" s="203"/>
      <c r="AB81" s="203"/>
      <c r="AC81" s="203"/>
      <c r="AD81" s="207"/>
      <c r="AE81" s="205" t="s">
        <v>724</v>
      </c>
      <c r="AF81" s="203"/>
      <c r="AG81" s="203"/>
      <c r="AH81" s="203"/>
      <c r="AI81" s="203"/>
      <c r="AJ81" s="203"/>
      <c r="AK81" s="203"/>
      <c r="AL81" s="207"/>
      <c r="AM81" s="204" t="s">
        <v>725</v>
      </c>
      <c r="AN81" s="204"/>
      <c r="AO81" s="205" t="s">
        <v>726</v>
      </c>
      <c r="AP81" s="203"/>
      <c r="AQ81" s="203"/>
      <c r="AR81" s="203"/>
      <c r="AS81" s="203"/>
      <c r="AT81" s="203" t="s">
        <v>727</v>
      </c>
      <c r="AU81" s="203"/>
      <c r="AV81" s="203"/>
      <c r="AW81" s="203"/>
      <c r="AX81" s="203"/>
      <c r="AY81" s="204" t="s">
        <v>728</v>
      </c>
      <c r="AZ81" s="204"/>
      <c r="BA81" s="204"/>
      <c r="BB81" s="204"/>
      <c r="BC81" s="204"/>
      <c r="BD81" s="204" t="s">
        <v>729</v>
      </c>
      <c r="BE81" s="204"/>
      <c r="BF81" s="206"/>
    </row>
    <row r="82" spans="2:58" s="12" customFormat="1" ht="18" customHeight="1">
      <c r="B82" s="16"/>
      <c r="C82" s="17" t="s">
        <v>1</v>
      </c>
      <c r="D82" s="17" t="s">
        <v>2</v>
      </c>
      <c r="E82" s="18" t="s">
        <v>110</v>
      </c>
      <c r="F82" s="18" t="s">
        <v>111</v>
      </c>
      <c r="G82" s="18" t="s">
        <v>112</v>
      </c>
      <c r="H82" s="18" t="s">
        <v>113</v>
      </c>
      <c r="I82" s="18" t="s">
        <v>114</v>
      </c>
      <c r="J82" s="18" t="s">
        <v>115</v>
      </c>
      <c r="K82" s="18" t="s">
        <v>116</v>
      </c>
      <c r="L82" s="18" t="s">
        <v>117</v>
      </c>
      <c r="M82" s="18" t="s">
        <v>118</v>
      </c>
      <c r="N82" s="18" t="s">
        <v>119</v>
      </c>
      <c r="O82" s="18" t="s">
        <v>120</v>
      </c>
      <c r="P82" s="19" t="s">
        <v>110</v>
      </c>
      <c r="Q82" s="18" t="s">
        <v>111</v>
      </c>
      <c r="R82" s="18" t="s">
        <v>110</v>
      </c>
      <c r="S82" s="208" t="s">
        <v>3</v>
      </c>
      <c r="T82" s="208"/>
      <c r="U82" s="208"/>
      <c r="V82" s="20" t="s">
        <v>4</v>
      </c>
      <c r="W82" s="18" t="s">
        <v>121</v>
      </c>
      <c r="X82" s="208" t="s">
        <v>5</v>
      </c>
      <c r="Y82" s="208"/>
      <c r="Z82" s="208"/>
      <c r="AA82" s="208"/>
      <c r="AB82" s="18" t="s">
        <v>122</v>
      </c>
      <c r="AC82" s="18" t="s">
        <v>123</v>
      </c>
      <c r="AD82" s="18" t="s">
        <v>124</v>
      </c>
      <c r="AE82" s="18" t="s">
        <v>125</v>
      </c>
      <c r="AF82" s="208" t="s">
        <v>6</v>
      </c>
      <c r="AG82" s="208"/>
      <c r="AH82" s="18" t="s">
        <v>8</v>
      </c>
      <c r="AI82" s="18" t="s">
        <v>9</v>
      </c>
      <c r="AJ82" s="208" t="s">
        <v>7</v>
      </c>
      <c r="AK82" s="208"/>
      <c r="AL82" s="18" t="s">
        <v>126</v>
      </c>
      <c r="AM82" s="18" t="s">
        <v>127</v>
      </c>
      <c r="AN82" s="18" t="s">
        <v>128</v>
      </c>
      <c r="AO82" s="19" t="s">
        <v>127</v>
      </c>
      <c r="AP82" s="18" t="s">
        <v>128</v>
      </c>
      <c r="AQ82" s="18" t="s">
        <v>129</v>
      </c>
      <c r="AR82" s="18" t="s">
        <v>130</v>
      </c>
      <c r="AS82" s="200" t="s">
        <v>293</v>
      </c>
      <c r="AT82" s="201"/>
      <c r="AU82" s="201"/>
      <c r="AV82" s="201"/>
      <c r="AW82" s="201"/>
      <c r="AX82" s="202"/>
      <c r="AY82" s="18" t="s">
        <v>131</v>
      </c>
      <c r="AZ82" s="208" t="s">
        <v>10</v>
      </c>
      <c r="BA82" s="208"/>
      <c r="BB82" s="18" t="s">
        <v>132</v>
      </c>
      <c r="BC82" s="18" t="s">
        <v>133</v>
      </c>
      <c r="BD82" s="18" t="s">
        <v>134</v>
      </c>
      <c r="BE82" s="18" t="s">
        <v>135</v>
      </c>
      <c r="BF82" s="21"/>
    </row>
    <row r="83" spans="2:58" s="12" customFormat="1" ht="18" customHeight="1">
      <c r="B83" s="16"/>
      <c r="C83" s="17"/>
      <c r="D83" s="17"/>
      <c r="E83" s="20" t="s">
        <v>11</v>
      </c>
      <c r="F83" s="20" t="s">
        <v>12</v>
      </c>
      <c r="G83" s="20" t="s">
        <v>13</v>
      </c>
      <c r="H83" s="20" t="s">
        <v>14</v>
      </c>
      <c r="I83" s="20" t="s">
        <v>15</v>
      </c>
      <c r="J83" s="20" t="s">
        <v>369</v>
      </c>
      <c r="K83" s="20" t="s">
        <v>16</v>
      </c>
      <c r="L83" s="20" t="s">
        <v>12</v>
      </c>
      <c r="M83" s="20" t="s">
        <v>13</v>
      </c>
      <c r="N83" s="20" t="s">
        <v>14</v>
      </c>
      <c r="O83" s="20" t="s">
        <v>15</v>
      </c>
      <c r="P83" s="20" t="s">
        <v>17</v>
      </c>
      <c r="Q83" s="20" t="s">
        <v>18</v>
      </c>
      <c r="R83" s="20" t="s">
        <v>19</v>
      </c>
      <c r="S83" s="18" t="s">
        <v>136</v>
      </c>
      <c r="T83" s="18" t="s">
        <v>137</v>
      </c>
      <c r="U83" s="18" t="s">
        <v>138</v>
      </c>
      <c r="V83" s="19"/>
      <c r="W83" s="20" t="s">
        <v>20</v>
      </c>
      <c r="X83" s="20" t="s">
        <v>21</v>
      </c>
      <c r="Y83" s="20" t="s">
        <v>22</v>
      </c>
      <c r="Z83" s="20" t="s">
        <v>23</v>
      </c>
      <c r="AA83" s="20" t="s">
        <v>24</v>
      </c>
      <c r="AB83" s="20" t="s">
        <v>25</v>
      </c>
      <c r="AC83" s="20" t="s">
        <v>26</v>
      </c>
      <c r="AD83" s="20" t="s">
        <v>27</v>
      </c>
      <c r="AE83" s="20" t="s">
        <v>28</v>
      </c>
      <c r="AF83" s="20" t="s">
        <v>29</v>
      </c>
      <c r="AG83" s="20" t="s">
        <v>30</v>
      </c>
      <c r="AH83" s="20" t="s">
        <v>31</v>
      </c>
      <c r="AI83" s="20" t="s">
        <v>32</v>
      </c>
      <c r="AJ83" s="22" t="s">
        <v>139</v>
      </c>
      <c r="AK83" s="22" t="s">
        <v>140</v>
      </c>
      <c r="AL83" s="20" t="s">
        <v>33</v>
      </c>
      <c r="AM83" s="20" t="s">
        <v>141</v>
      </c>
      <c r="AN83" s="20" t="s">
        <v>34</v>
      </c>
      <c r="AO83" s="20" t="s">
        <v>35</v>
      </c>
      <c r="AP83" s="20" t="s">
        <v>36</v>
      </c>
      <c r="AQ83" s="20" t="s">
        <v>37</v>
      </c>
      <c r="AR83" s="20" t="s">
        <v>38</v>
      </c>
      <c r="AS83" s="20" t="s">
        <v>39</v>
      </c>
      <c r="AT83" s="20" t="s">
        <v>40</v>
      </c>
      <c r="AU83" s="20" t="s">
        <v>41</v>
      </c>
      <c r="AV83" s="20" t="s">
        <v>42</v>
      </c>
      <c r="AW83" s="20" t="s">
        <v>43</v>
      </c>
      <c r="AX83" s="20" t="s">
        <v>44</v>
      </c>
      <c r="AY83" s="20" t="s">
        <v>45</v>
      </c>
      <c r="AZ83" s="19" t="s">
        <v>142</v>
      </c>
      <c r="BA83" s="19" t="s">
        <v>143</v>
      </c>
      <c r="BB83" s="20" t="s">
        <v>384</v>
      </c>
      <c r="BC83" s="20" t="s">
        <v>46</v>
      </c>
      <c r="BD83" s="20" t="s">
        <v>47</v>
      </c>
      <c r="BE83" s="20" t="s">
        <v>48</v>
      </c>
      <c r="BF83" s="23" t="s">
        <v>49</v>
      </c>
    </row>
    <row r="84" spans="2:58" s="12" customFormat="1" ht="18" customHeight="1">
      <c r="B84" s="16"/>
      <c r="C84" s="20" t="s">
        <v>50</v>
      </c>
      <c r="D84" s="17" t="s">
        <v>51</v>
      </c>
      <c r="E84" s="20" t="s">
        <v>282</v>
      </c>
      <c r="F84" s="20" t="s">
        <v>283</v>
      </c>
      <c r="G84" s="20" t="s">
        <v>284</v>
      </c>
      <c r="H84" s="20" t="s">
        <v>52</v>
      </c>
      <c r="I84" s="20" t="s">
        <v>52</v>
      </c>
      <c r="J84" s="20" t="s">
        <v>53</v>
      </c>
      <c r="K84" s="20" t="s">
        <v>285</v>
      </c>
      <c r="L84" s="20" t="s">
        <v>285</v>
      </c>
      <c r="M84" s="20" t="s">
        <v>285</v>
      </c>
      <c r="N84" s="20" t="s">
        <v>54</v>
      </c>
      <c r="O84" s="20" t="s">
        <v>54</v>
      </c>
      <c r="P84" s="19"/>
      <c r="Q84" s="20"/>
      <c r="R84" s="20" t="s">
        <v>55</v>
      </c>
      <c r="S84" s="20" t="s">
        <v>56</v>
      </c>
      <c r="T84" s="20" t="s">
        <v>57</v>
      </c>
      <c r="U84" s="20" t="s">
        <v>58</v>
      </c>
      <c r="V84" s="19"/>
      <c r="W84" s="20" t="s">
        <v>59</v>
      </c>
      <c r="X84" s="20" t="s">
        <v>60</v>
      </c>
      <c r="Y84" s="20" t="s">
        <v>60</v>
      </c>
      <c r="Z84" s="20" t="s">
        <v>60</v>
      </c>
      <c r="AA84" s="20" t="s">
        <v>61</v>
      </c>
      <c r="AB84" s="20" t="s">
        <v>62</v>
      </c>
      <c r="AC84" s="19" t="s">
        <v>63</v>
      </c>
      <c r="AD84" s="19" t="s">
        <v>64</v>
      </c>
      <c r="AE84" s="20" t="s">
        <v>64</v>
      </c>
      <c r="AF84" s="20" t="s">
        <v>63</v>
      </c>
      <c r="AG84" s="20" t="s">
        <v>64</v>
      </c>
      <c r="AH84" s="20" t="s">
        <v>65</v>
      </c>
      <c r="AI84" s="20" t="s">
        <v>144</v>
      </c>
      <c r="AJ84" s="20" t="s">
        <v>66</v>
      </c>
      <c r="AK84" s="20" t="s">
        <v>383</v>
      </c>
      <c r="AL84" s="19" t="s">
        <v>67</v>
      </c>
      <c r="AM84" s="20" t="s">
        <v>68</v>
      </c>
      <c r="AN84" s="20" t="s">
        <v>69</v>
      </c>
      <c r="AO84" s="20" t="s">
        <v>70</v>
      </c>
      <c r="AP84" s="20" t="s">
        <v>71</v>
      </c>
      <c r="AQ84" s="20"/>
      <c r="AR84" s="20" t="s">
        <v>72</v>
      </c>
      <c r="AS84" s="24" t="s">
        <v>149</v>
      </c>
      <c r="AT84" s="24" t="s">
        <v>150</v>
      </c>
      <c r="AU84" s="24" t="s">
        <v>151</v>
      </c>
      <c r="AV84" s="24" t="s">
        <v>152</v>
      </c>
      <c r="AW84" s="24" t="s">
        <v>153</v>
      </c>
      <c r="AX84" s="24" t="s">
        <v>154</v>
      </c>
      <c r="AY84" s="20" t="s">
        <v>74</v>
      </c>
      <c r="AZ84" s="20" t="s">
        <v>385</v>
      </c>
      <c r="BA84" s="20" t="s">
        <v>75</v>
      </c>
      <c r="BB84" s="20" t="s">
        <v>73</v>
      </c>
      <c r="BC84" s="20" t="s">
        <v>72</v>
      </c>
      <c r="BD84" s="20" t="s">
        <v>76</v>
      </c>
      <c r="BE84" s="20" t="s">
        <v>76</v>
      </c>
      <c r="BF84" s="23"/>
    </row>
    <row r="85" spans="2:58" s="12" customFormat="1" ht="18" customHeight="1">
      <c r="B85" s="25" t="s">
        <v>77</v>
      </c>
      <c r="C85" s="26"/>
      <c r="D85" s="26"/>
      <c r="E85" s="27" t="s">
        <v>78</v>
      </c>
      <c r="F85" s="27" t="s">
        <v>78</v>
      </c>
      <c r="G85" s="27" t="s">
        <v>78</v>
      </c>
      <c r="H85" s="27" t="s">
        <v>78</v>
      </c>
      <c r="I85" s="27" t="s">
        <v>78</v>
      </c>
      <c r="J85" s="27" t="s">
        <v>78</v>
      </c>
      <c r="K85" s="27" t="s">
        <v>145</v>
      </c>
      <c r="L85" s="27" t="s">
        <v>145</v>
      </c>
      <c r="M85" s="27" t="s">
        <v>145</v>
      </c>
      <c r="N85" s="27" t="s">
        <v>145</v>
      </c>
      <c r="O85" s="27" t="s">
        <v>145</v>
      </c>
      <c r="P85" s="27" t="s">
        <v>79</v>
      </c>
      <c r="Q85" s="27" t="s">
        <v>79</v>
      </c>
      <c r="R85" s="27" t="s">
        <v>146</v>
      </c>
      <c r="S85" s="27" t="s">
        <v>146</v>
      </c>
      <c r="T85" s="27" t="s">
        <v>146</v>
      </c>
      <c r="U85" s="27" t="s">
        <v>146</v>
      </c>
      <c r="V85" s="27"/>
      <c r="W85" s="27" t="s">
        <v>80</v>
      </c>
      <c r="X85" s="27" t="s">
        <v>80</v>
      </c>
      <c r="Y85" s="27" t="s">
        <v>80</v>
      </c>
      <c r="Z85" s="27" t="s">
        <v>80</v>
      </c>
      <c r="AA85" s="27" t="s">
        <v>80</v>
      </c>
      <c r="AB85" s="27" t="s">
        <v>155</v>
      </c>
      <c r="AC85" s="27" t="s">
        <v>155</v>
      </c>
      <c r="AD85" s="27" t="s">
        <v>155</v>
      </c>
      <c r="AE85" s="27" t="s">
        <v>313</v>
      </c>
      <c r="AF85" s="27" t="s">
        <v>313</v>
      </c>
      <c r="AG85" s="27" t="s">
        <v>313</v>
      </c>
      <c r="AH85" s="27" t="s">
        <v>313</v>
      </c>
      <c r="AI85" s="27" t="s">
        <v>147</v>
      </c>
      <c r="AJ85" s="27" t="s">
        <v>155</v>
      </c>
      <c r="AK85" s="27" t="s">
        <v>148</v>
      </c>
      <c r="AL85" s="27" t="s">
        <v>156</v>
      </c>
      <c r="AM85" s="27" t="s">
        <v>80</v>
      </c>
      <c r="AN85" s="27" t="s">
        <v>155</v>
      </c>
      <c r="AO85" s="26"/>
      <c r="AP85" s="26"/>
      <c r="AQ85" s="26"/>
      <c r="AR85" s="26"/>
      <c r="AS85" s="27" t="s">
        <v>81</v>
      </c>
      <c r="AT85" s="27" t="s">
        <v>81</v>
      </c>
      <c r="AU85" s="27" t="s">
        <v>81</v>
      </c>
      <c r="AV85" s="27" t="s">
        <v>81</v>
      </c>
      <c r="AW85" s="27" t="s">
        <v>81</v>
      </c>
      <c r="AX85" s="27" t="s">
        <v>81</v>
      </c>
      <c r="AY85" s="26"/>
      <c r="AZ85" s="26"/>
      <c r="BA85" s="26"/>
      <c r="BB85" s="27" t="s">
        <v>81</v>
      </c>
      <c r="BC85" s="27"/>
      <c r="BD85" s="27" t="s">
        <v>78</v>
      </c>
      <c r="BE85" s="27" t="s">
        <v>78</v>
      </c>
      <c r="BF85" s="28"/>
    </row>
    <row r="86" spans="1:71" s="40" customFormat="1" ht="36" customHeight="1">
      <c r="A86" s="33" t="s">
        <v>104</v>
      </c>
      <c r="B86" s="34" t="s">
        <v>345</v>
      </c>
      <c r="C86" s="76" t="s">
        <v>267</v>
      </c>
      <c r="D86" s="76" t="s">
        <v>268</v>
      </c>
      <c r="E86" s="74">
        <v>53930</v>
      </c>
      <c r="F86" s="74">
        <v>19350</v>
      </c>
      <c r="G86" s="74">
        <v>100</v>
      </c>
      <c r="H86" s="74">
        <v>46</v>
      </c>
      <c r="I86" s="74">
        <v>46</v>
      </c>
      <c r="J86" s="74">
        <v>35</v>
      </c>
      <c r="K86" s="74">
        <v>69879</v>
      </c>
      <c r="L86" s="74">
        <v>617</v>
      </c>
      <c r="M86" s="74">
        <v>4</v>
      </c>
      <c r="N86" s="74">
        <v>4</v>
      </c>
      <c r="O86" s="74">
        <v>4</v>
      </c>
      <c r="P86" s="74">
        <v>127042</v>
      </c>
      <c r="Q86" s="74">
        <v>112517</v>
      </c>
      <c r="R86" s="74">
        <v>2</v>
      </c>
      <c r="S86" s="74">
        <v>2</v>
      </c>
      <c r="T86" s="74">
        <v>0</v>
      </c>
      <c r="U86" s="74">
        <v>0</v>
      </c>
      <c r="V86" s="3" t="s">
        <v>82</v>
      </c>
      <c r="W86" s="74">
        <v>1</v>
      </c>
      <c r="X86" s="74">
        <v>0</v>
      </c>
      <c r="Y86" s="74">
        <v>1</v>
      </c>
      <c r="Z86" s="74">
        <v>0</v>
      </c>
      <c r="AA86" s="74">
        <v>0</v>
      </c>
      <c r="AB86" s="74">
        <v>27</v>
      </c>
      <c r="AC86" s="74">
        <v>14</v>
      </c>
      <c r="AD86" s="74">
        <v>10</v>
      </c>
      <c r="AE86" s="74">
        <v>3552</v>
      </c>
      <c r="AF86" s="74">
        <v>3552</v>
      </c>
      <c r="AG86" s="74">
        <v>0</v>
      </c>
      <c r="AH86" s="74">
        <v>3552</v>
      </c>
      <c r="AI86" s="36">
        <f>ROUND(AH86/AF86*100,1)</f>
        <v>100</v>
      </c>
      <c r="AJ86" s="74">
        <v>0</v>
      </c>
      <c r="AK86" s="74">
        <v>98</v>
      </c>
      <c r="AL86" s="74">
        <v>10</v>
      </c>
      <c r="AM86" s="74">
        <v>0</v>
      </c>
      <c r="AN86" s="74">
        <v>0</v>
      </c>
      <c r="AO86" s="3" t="s">
        <v>311</v>
      </c>
      <c r="AP86" s="3" t="s">
        <v>301</v>
      </c>
      <c r="AQ86" s="3" t="s">
        <v>319</v>
      </c>
      <c r="AR86" s="76" t="s">
        <v>395</v>
      </c>
      <c r="AS86" s="75">
        <v>3864</v>
      </c>
      <c r="AT86" s="75">
        <v>12180</v>
      </c>
      <c r="AU86" s="75">
        <v>53760</v>
      </c>
      <c r="AV86" s="75">
        <v>105735</v>
      </c>
      <c r="AW86" s="75">
        <v>521535</v>
      </c>
      <c r="AX86" s="75">
        <v>1041285</v>
      </c>
      <c r="AY86" s="76" t="s">
        <v>387</v>
      </c>
      <c r="AZ86" s="78">
        <v>0</v>
      </c>
      <c r="BA86" s="78">
        <v>0</v>
      </c>
      <c r="BB86" s="75">
        <v>0</v>
      </c>
      <c r="BC86" s="76" t="s">
        <v>387</v>
      </c>
      <c r="BD86" s="74">
        <v>0</v>
      </c>
      <c r="BE86" s="75">
        <v>0</v>
      </c>
      <c r="BF86" s="79">
        <v>0</v>
      </c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</row>
    <row r="87" spans="1:71" s="40" customFormat="1" ht="36" customHeight="1" thickBot="1">
      <c r="A87" s="33"/>
      <c r="B87" s="44" t="s">
        <v>107</v>
      </c>
      <c r="C87" s="81"/>
      <c r="D87" s="81"/>
      <c r="E87" s="85">
        <f>SUM(E86)</f>
        <v>53930</v>
      </c>
      <c r="F87" s="85">
        <f aca="true" t="shared" si="15" ref="F87:AN87">SUM(F86)</f>
        <v>19350</v>
      </c>
      <c r="G87" s="85">
        <f t="shared" si="15"/>
        <v>100</v>
      </c>
      <c r="H87" s="85">
        <f t="shared" si="15"/>
        <v>46</v>
      </c>
      <c r="I87" s="85">
        <f t="shared" si="15"/>
        <v>46</v>
      </c>
      <c r="J87" s="85">
        <f t="shared" si="15"/>
        <v>35</v>
      </c>
      <c r="K87" s="85">
        <f t="shared" si="15"/>
        <v>69879</v>
      </c>
      <c r="L87" s="85">
        <f t="shared" si="15"/>
        <v>617</v>
      </c>
      <c r="M87" s="85">
        <f t="shared" si="15"/>
        <v>4</v>
      </c>
      <c r="N87" s="85">
        <f t="shared" si="15"/>
        <v>4</v>
      </c>
      <c r="O87" s="85">
        <f t="shared" si="15"/>
        <v>4</v>
      </c>
      <c r="P87" s="85">
        <f t="shared" si="15"/>
        <v>127042</v>
      </c>
      <c r="Q87" s="85">
        <f t="shared" si="15"/>
        <v>112517</v>
      </c>
      <c r="R87" s="85">
        <f t="shared" si="15"/>
        <v>2</v>
      </c>
      <c r="S87" s="85">
        <f t="shared" si="15"/>
        <v>2</v>
      </c>
      <c r="T87" s="85">
        <f t="shared" si="15"/>
        <v>0</v>
      </c>
      <c r="U87" s="85">
        <f t="shared" si="15"/>
        <v>0</v>
      </c>
      <c r="V87" s="1"/>
      <c r="W87" s="85">
        <f t="shared" si="15"/>
        <v>1</v>
      </c>
      <c r="X87" s="85">
        <f t="shared" si="15"/>
        <v>0</v>
      </c>
      <c r="Y87" s="85">
        <f t="shared" si="15"/>
        <v>1</v>
      </c>
      <c r="Z87" s="85">
        <f t="shared" si="15"/>
        <v>0</v>
      </c>
      <c r="AA87" s="85">
        <f t="shared" si="15"/>
        <v>0</v>
      </c>
      <c r="AB87" s="85">
        <f t="shared" si="15"/>
        <v>27</v>
      </c>
      <c r="AC87" s="85">
        <f t="shared" si="15"/>
        <v>14</v>
      </c>
      <c r="AD87" s="85">
        <f t="shared" si="15"/>
        <v>10</v>
      </c>
      <c r="AE87" s="85">
        <f t="shared" si="15"/>
        <v>3552</v>
      </c>
      <c r="AF87" s="85">
        <f t="shared" si="15"/>
        <v>3552</v>
      </c>
      <c r="AG87" s="85">
        <f t="shared" si="15"/>
        <v>0</v>
      </c>
      <c r="AH87" s="85">
        <f t="shared" si="15"/>
        <v>3552</v>
      </c>
      <c r="AI87" s="87"/>
      <c r="AJ87" s="85">
        <f t="shared" si="15"/>
        <v>0</v>
      </c>
      <c r="AK87" s="85"/>
      <c r="AL87" s="85">
        <f t="shared" si="15"/>
        <v>10</v>
      </c>
      <c r="AM87" s="85">
        <f t="shared" si="15"/>
        <v>0</v>
      </c>
      <c r="AN87" s="85">
        <f t="shared" si="15"/>
        <v>0</v>
      </c>
      <c r="AO87" s="1"/>
      <c r="AP87" s="1"/>
      <c r="AQ87" s="1"/>
      <c r="AR87" s="1"/>
      <c r="AS87" s="56"/>
      <c r="AT87" s="56"/>
      <c r="AU87" s="56"/>
      <c r="AV87" s="56"/>
      <c r="AW87" s="56"/>
      <c r="AX87" s="56"/>
      <c r="AY87" s="1"/>
      <c r="AZ87" s="47"/>
      <c r="BA87" s="47"/>
      <c r="BB87" s="56"/>
      <c r="BC87" s="1"/>
      <c r="BD87" s="56">
        <f>SUM(BD86)</f>
        <v>0</v>
      </c>
      <c r="BE87" s="56">
        <f>SUM(BE86)</f>
        <v>0</v>
      </c>
      <c r="BF87" s="58">
        <f>SUM(BF86)</f>
        <v>0</v>
      </c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</row>
    <row r="88" spans="1:71" s="40" customFormat="1" ht="30" customHeight="1">
      <c r="A88" s="33"/>
      <c r="B88" s="50"/>
      <c r="C88" s="2"/>
      <c r="D88" s="2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2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2"/>
      <c r="AJ88" s="51"/>
      <c r="AK88" s="51"/>
      <c r="AL88" s="51"/>
      <c r="AM88" s="51"/>
      <c r="AN88" s="51"/>
      <c r="AO88" s="2"/>
      <c r="AP88" s="2"/>
      <c r="AQ88" s="2"/>
      <c r="AR88" s="2"/>
      <c r="AS88" s="51"/>
      <c r="AT88" s="51"/>
      <c r="AU88" s="51"/>
      <c r="AV88" s="51"/>
      <c r="AW88" s="51"/>
      <c r="AX88" s="51"/>
      <c r="AY88" s="2"/>
      <c r="AZ88" s="51"/>
      <c r="BA88" s="51"/>
      <c r="BB88" s="51"/>
      <c r="BC88" s="2"/>
      <c r="BD88" s="51"/>
      <c r="BE88" s="51"/>
      <c r="BF88" s="51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</row>
    <row r="89" spans="1:71" s="40" customFormat="1" ht="18" customHeight="1">
      <c r="A89" s="33"/>
      <c r="B89" s="50"/>
      <c r="C89" s="6" t="s">
        <v>297</v>
      </c>
      <c r="D89" s="2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2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2"/>
      <c r="AJ89" s="51"/>
      <c r="AK89" s="51"/>
      <c r="AL89" s="51"/>
      <c r="AM89" s="51"/>
      <c r="AN89" s="51"/>
      <c r="AO89" s="2"/>
      <c r="AP89" s="2"/>
      <c r="AQ89" s="2"/>
      <c r="AR89" s="2"/>
      <c r="AS89" s="51"/>
      <c r="AT89" s="51"/>
      <c r="AU89" s="51"/>
      <c r="AV89" s="51"/>
      <c r="AW89" s="51"/>
      <c r="AX89" s="51"/>
      <c r="AY89" s="2"/>
      <c r="AZ89" s="51"/>
      <c r="BA89" s="51"/>
      <c r="BB89" s="51"/>
      <c r="BC89" s="2"/>
      <c r="BD89" s="51"/>
      <c r="BE89" s="51"/>
      <c r="BF89" s="51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</row>
    <row r="90" spans="1:55" s="59" customFormat="1" ht="18" customHeight="1">
      <c r="A90" s="8"/>
      <c r="B90" s="9"/>
      <c r="C90" s="10" t="s">
        <v>378</v>
      </c>
      <c r="D90" s="8"/>
      <c r="V90" s="8"/>
      <c r="AI90" s="60"/>
      <c r="AO90" s="8"/>
      <c r="AP90" s="8"/>
      <c r="AQ90" s="8"/>
      <c r="AR90" s="8"/>
      <c r="AY90" s="8"/>
      <c r="BC90" s="8"/>
    </row>
    <row r="91" spans="1:55" s="59" customFormat="1" ht="18" customHeight="1" thickBot="1">
      <c r="A91" s="8"/>
      <c r="B91" s="9"/>
      <c r="C91" s="10" t="s">
        <v>312</v>
      </c>
      <c r="D91" s="8"/>
      <c r="V91" s="8"/>
      <c r="AI91" s="60"/>
      <c r="AO91" s="8"/>
      <c r="AP91" s="8"/>
      <c r="AQ91" s="8"/>
      <c r="AR91" s="8"/>
      <c r="AY91" s="8"/>
      <c r="BC91" s="8"/>
    </row>
    <row r="92" spans="2:58" s="12" customFormat="1" ht="18" customHeight="1">
      <c r="B92" s="13" t="s">
        <v>0</v>
      </c>
      <c r="C92" s="14" t="s">
        <v>108</v>
      </c>
      <c r="D92" s="15">
        <v>2</v>
      </c>
      <c r="E92" s="204" t="s">
        <v>721</v>
      </c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 t="s">
        <v>722</v>
      </c>
      <c r="Q92" s="204"/>
      <c r="R92" s="204" t="s">
        <v>723</v>
      </c>
      <c r="S92" s="204"/>
      <c r="T92" s="204"/>
      <c r="U92" s="204"/>
      <c r="V92" s="14" t="s">
        <v>109</v>
      </c>
      <c r="W92" s="205" t="s">
        <v>724</v>
      </c>
      <c r="X92" s="203"/>
      <c r="Y92" s="203"/>
      <c r="Z92" s="203"/>
      <c r="AA92" s="203"/>
      <c r="AB92" s="203"/>
      <c r="AC92" s="203"/>
      <c r="AD92" s="207"/>
      <c r="AE92" s="205" t="s">
        <v>724</v>
      </c>
      <c r="AF92" s="203"/>
      <c r="AG92" s="203"/>
      <c r="AH92" s="203"/>
      <c r="AI92" s="203"/>
      <c r="AJ92" s="203"/>
      <c r="AK92" s="203"/>
      <c r="AL92" s="207"/>
      <c r="AM92" s="204" t="s">
        <v>725</v>
      </c>
      <c r="AN92" s="204"/>
      <c r="AO92" s="205" t="s">
        <v>726</v>
      </c>
      <c r="AP92" s="203"/>
      <c r="AQ92" s="203"/>
      <c r="AR92" s="203"/>
      <c r="AS92" s="203"/>
      <c r="AT92" s="203" t="s">
        <v>727</v>
      </c>
      <c r="AU92" s="203"/>
      <c r="AV92" s="203"/>
      <c r="AW92" s="203"/>
      <c r="AX92" s="203"/>
      <c r="AY92" s="204" t="s">
        <v>728</v>
      </c>
      <c r="AZ92" s="204"/>
      <c r="BA92" s="204"/>
      <c r="BB92" s="204"/>
      <c r="BC92" s="204"/>
      <c r="BD92" s="204" t="s">
        <v>729</v>
      </c>
      <c r="BE92" s="204"/>
      <c r="BF92" s="206"/>
    </row>
    <row r="93" spans="2:58" s="12" customFormat="1" ht="18" customHeight="1">
      <c r="B93" s="16"/>
      <c r="C93" s="17" t="s">
        <v>1</v>
      </c>
      <c r="D93" s="17" t="s">
        <v>2</v>
      </c>
      <c r="E93" s="18" t="s">
        <v>110</v>
      </c>
      <c r="F93" s="18" t="s">
        <v>111</v>
      </c>
      <c r="G93" s="18" t="s">
        <v>112</v>
      </c>
      <c r="H93" s="18" t="s">
        <v>113</v>
      </c>
      <c r="I93" s="18" t="s">
        <v>114</v>
      </c>
      <c r="J93" s="18" t="s">
        <v>115</v>
      </c>
      <c r="K93" s="18" t="s">
        <v>116</v>
      </c>
      <c r="L93" s="18" t="s">
        <v>117</v>
      </c>
      <c r="M93" s="18" t="s">
        <v>118</v>
      </c>
      <c r="N93" s="18" t="s">
        <v>119</v>
      </c>
      <c r="O93" s="18" t="s">
        <v>120</v>
      </c>
      <c r="P93" s="19" t="s">
        <v>110</v>
      </c>
      <c r="Q93" s="18" t="s">
        <v>111</v>
      </c>
      <c r="R93" s="18" t="s">
        <v>110</v>
      </c>
      <c r="S93" s="208" t="s">
        <v>3</v>
      </c>
      <c r="T93" s="208"/>
      <c r="U93" s="208"/>
      <c r="V93" s="20" t="s">
        <v>4</v>
      </c>
      <c r="W93" s="18" t="s">
        <v>121</v>
      </c>
      <c r="X93" s="208" t="s">
        <v>5</v>
      </c>
      <c r="Y93" s="208"/>
      <c r="Z93" s="208"/>
      <c r="AA93" s="208"/>
      <c r="AB93" s="18" t="s">
        <v>122</v>
      </c>
      <c r="AC93" s="18" t="s">
        <v>123</v>
      </c>
      <c r="AD93" s="18" t="s">
        <v>124</v>
      </c>
      <c r="AE93" s="18" t="s">
        <v>125</v>
      </c>
      <c r="AF93" s="208" t="s">
        <v>6</v>
      </c>
      <c r="AG93" s="208"/>
      <c r="AH93" s="18" t="s">
        <v>8</v>
      </c>
      <c r="AI93" s="18" t="s">
        <v>9</v>
      </c>
      <c r="AJ93" s="208" t="s">
        <v>7</v>
      </c>
      <c r="AK93" s="208"/>
      <c r="AL93" s="18" t="s">
        <v>126</v>
      </c>
      <c r="AM93" s="18" t="s">
        <v>127</v>
      </c>
      <c r="AN93" s="18" t="s">
        <v>128</v>
      </c>
      <c r="AO93" s="19" t="s">
        <v>127</v>
      </c>
      <c r="AP93" s="18" t="s">
        <v>128</v>
      </c>
      <c r="AQ93" s="18" t="s">
        <v>129</v>
      </c>
      <c r="AR93" s="18" t="s">
        <v>130</v>
      </c>
      <c r="AS93" s="200" t="s">
        <v>293</v>
      </c>
      <c r="AT93" s="201"/>
      <c r="AU93" s="201"/>
      <c r="AV93" s="201"/>
      <c r="AW93" s="201"/>
      <c r="AX93" s="202"/>
      <c r="AY93" s="18" t="s">
        <v>131</v>
      </c>
      <c r="AZ93" s="208" t="s">
        <v>10</v>
      </c>
      <c r="BA93" s="208"/>
      <c r="BB93" s="18" t="s">
        <v>132</v>
      </c>
      <c r="BC93" s="18" t="s">
        <v>133</v>
      </c>
      <c r="BD93" s="18" t="s">
        <v>134</v>
      </c>
      <c r="BE93" s="18" t="s">
        <v>135</v>
      </c>
      <c r="BF93" s="21"/>
    </row>
    <row r="94" spans="2:58" s="12" customFormat="1" ht="18" customHeight="1">
      <c r="B94" s="16"/>
      <c r="C94" s="17"/>
      <c r="D94" s="17"/>
      <c r="E94" s="20" t="s">
        <v>11</v>
      </c>
      <c r="F94" s="20" t="s">
        <v>12</v>
      </c>
      <c r="G94" s="20" t="s">
        <v>13</v>
      </c>
      <c r="H94" s="20" t="s">
        <v>14</v>
      </c>
      <c r="I94" s="20" t="s">
        <v>15</v>
      </c>
      <c r="J94" s="20" t="s">
        <v>369</v>
      </c>
      <c r="K94" s="20" t="s">
        <v>16</v>
      </c>
      <c r="L94" s="20" t="s">
        <v>12</v>
      </c>
      <c r="M94" s="20" t="s">
        <v>13</v>
      </c>
      <c r="N94" s="20" t="s">
        <v>14</v>
      </c>
      <c r="O94" s="20" t="s">
        <v>15</v>
      </c>
      <c r="P94" s="20" t="s">
        <v>17</v>
      </c>
      <c r="Q94" s="20" t="s">
        <v>18</v>
      </c>
      <c r="R94" s="20" t="s">
        <v>19</v>
      </c>
      <c r="S94" s="18" t="s">
        <v>136</v>
      </c>
      <c r="T94" s="18" t="s">
        <v>137</v>
      </c>
      <c r="U94" s="18" t="s">
        <v>138</v>
      </c>
      <c r="V94" s="19"/>
      <c r="W94" s="20" t="s">
        <v>20</v>
      </c>
      <c r="X94" s="20" t="s">
        <v>21</v>
      </c>
      <c r="Y94" s="20" t="s">
        <v>22</v>
      </c>
      <c r="Z94" s="20" t="s">
        <v>23</v>
      </c>
      <c r="AA94" s="20" t="s">
        <v>24</v>
      </c>
      <c r="AB94" s="20" t="s">
        <v>25</v>
      </c>
      <c r="AC94" s="20" t="s">
        <v>26</v>
      </c>
      <c r="AD94" s="20" t="s">
        <v>27</v>
      </c>
      <c r="AE94" s="20" t="s">
        <v>28</v>
      </c>
      <c r="AF94" s="20" t="s">
        <v>29</v>
      </c>
      <c r="AG94" s="20" t="s">
        <v>30</v>
      </c>
      <c r="AH94" s="20" t="s">
        <v>31</v>
      </c>
      <c r="AI94" s="20" t="s">
        <v>32</v>
      </c>
      <c r="AJ94" s="22" t="s">
        <v>139</v>
      </c>
      <c r="AK94" s="22" t="s">
        <v>140</v>
      </c>
      <c r="AL94" s="20" t="s">
        <v>33</v>
      </c>
      <c r="AM94" s="20" t="s">
        <v>141</v>
      </c>
      <c r="AN94" s="20" t="s">
        <v>34</v>
      </c>
      <c r="AO94" s="20" t="s">
        <v>35</v>
      </c>
      <c r="AP94" s="20" t="s">
        <v>36</v>
      </c>
      <c r="AQ94" s="20" t="s">
        <v>37</v>
      </c>
      <c r="AR94" s="20" t="s">
        <v>38</v>
      </c>
      <c r="AS94" s="20" t="s">
        <v>39</v>
      </c>
      <c r="AT94" s="20" t="s">
        <v>40</v>
      </c>
      <c r="AU94" s="20" t="s">
        <v>41</v>
      </c>
      <c r="AV94" s="20" t="s">
        <v>42</v>
      </c>
      <c r="AW94" s="20" t="s">
        <v>43</v>
      </c>
      <c r="AX94" s="20" t="s">
        <v>44</v>
      </c>
      <c r="AY94" s="20" t="s">
        <v>45</v>
      </c>
      <c r="AZ94" s="19" t="s">
        <v>142</v>
      </c>
      <c r="BA94" s="19" t="s">
        <v>143</v>
      </c>
      <c r="BB94" s="20" t="s">
        <v>384</v>
      </c>
      <c r="BC94" s="20" t="s">
        <v>46</v>
      </c>
      <c r="BD94" s="20" t="s">
        <v>47</v>
      </c>
      <c r="BE94" s="20" t="s">
        <v>48</v>
      </c>
      <c r="BF94" s="23" t="s">
        <v>49</v>
      </c>
    </row>
    <row r="95" spans="2:58" s="12" customFormat="1" ht="18" customHeight="1">
      <c r="B95" s="16"/>
      <c r="C95" s="20" t="s">
        <v>50</v>
      </c>
      <c r="D95" s="17" t="s">
        <v>51</v>
      </c>
      <c r="E95" s="20" t="s">
        <v>282</v>
      </c>
      <c r="F95" s="20" t="s">
        <v>283</v>
      </c>
      <c r="G95" s="20" t="s">
        <v>284</v>
      </c>
      <c r="H95" s="20" t="s">
        <v>52</v>
      </c>
      <c r="I95" s="20" t="s">
        <v>52</v>
      </c>
      <c r="J95" s="20" t="s">
        <v>53</v>
      </c>
      <c r="K95" s="20" t="s">
        <v>285</v>
      </c>
      <c r="L95" s="20" t="s">
        <v>285</v>
      </c>
      <c r="M95" s="20" t="s">
        <v>285</v>
      </c>
      <c r="N95" s="20" t="s">
        <v>54</v>
      </c>
      <c r="O95" s="20" t="s">
        <v>54</v>
      </c>
      <c r="P95" s="19"/>
      <c r="Q95" s="20"/>
      <c r="R95" s="20" t="s">
        <v>55</v>
      </c>
      <c r="S95" s="20" t="s">
        <v>56</v>
      </c>
      <c r="T95" s="20" t="s">
        <v>57</v>
      </c>
      <c r="U95" s="20" t="s">
        <v>58</v>
      </c>
      <c r="V95" s="19"/>
      <c r="W95" s="20" t="s">
        <v>59</v>
      </c>
      <c r="X95" s="20" t="s">
        <v>60</v>
      </c>
      <c r="Y95" s="20" t="s">
        <v>60</v>
      </c>
      <c r="Z95" s="20" t="s">
        <v>60</v>
      </c>
      <c r="AA95" s="20" t="s">
        <v>61</v>
      </c>
      <c r="AB95" s="20" t="s">
        <v>62</v>
      </c>
      <c r="AC95" s="19" t="s">
        <v>63</v>
      </c>
      <c r="AD95" s="19" t="s">
        <v>64</v>
      </c>
      <c r="AE95" s="20" t="s">
        <v>64</v>
      </c>
      <c r="AF95" s="20" t="s">
        <v>63</v>
      </c>
      <c r="AG95" s="20" t="s">
        <v>64</v>
      </c>
      <c r="AH95" s="20" t="s">
        <v>65</v>
      </c>
      <c r="AI95" s="20" t="s">
        <v>144</v>
      </c>
      <c r="AJ95" s="20" t="s">
        <v>66</v>
      </c>
      <c r="AK95" s="20" t="s">
        <v>383</v>
      </c>
      <c r="AL95" s="19" t="s">
        <v>67</v>
      </c>
      <c r="AM95" s="20" t="s">
        <v>68</v>
      </c>
      <c r="AN95" s="20" t="s">
        <v>69</v>
      </c>
      <c r="AO95" s="20" t="s">
        <v>70</v>
      </c>
      <c r="AP95" s="20" t="s">
        <v>71</v>
      </c>
      <c r="AQ95" s="20"/>
      <c r="AR95" s="20" t="s">
        <v>72</v>
      </c>
      <c r="AS95" s="24" t="s">
        <v>149</v>
      </c>
      <c r="AT95" s="24" t="s">
        <v>150</v>
      </c>
      <c r="AU95" s="24" t="s">
        <v>151</v>
      </c>
      <c r="AV95" s="24" t="s">
        <v>152</v>
      </c>
      <c r="AW95" s="24" t="s">
        <v>153</v>
      </c>
      <c r="AX95" s="24" t="s">
        <v>154</v>
      </c>
      <c r="AY95" s="20" t="s">
        <v>74</v>
      </c>
      <c r="AZ95" s="20" t="s">
        <v>385</v>
      </c>
      <c r="BA95" s="20" t="s">
        <v>75</v>
      </c>
      <c r="BB95" s="20" t="s">
        <v>73</v>
      </c>
      <c r="BC95" s="20" t="s">
        <v>72</v>
      </c>
      <c r="BD95" s="20" t="s">
        <v>76</v>
      </c>
      <c r="BE95" s="20" t="s">
        <v>76</v>
      </c>
      <c r="BF95" s="23"/>
    </row>
    <row r="96" spans="2:58" s="12" customFormat="1" ht="18" customHeight="1">
      <c r="B96" s="25" t="s">
        <v>77</v>
      </c>
      <c r="C96" s="26"/>
      <c r="D96" s="26"/>
      <c r="E96" s="27" t="s">
        <v>78</v>
      </c>
      <c r="F96" s="27" t="s">
        <v>78</v>
      </c>
      <c r="G96" s="27" t="s">
        <v>78</v>
      </c>
      <c r="H96" s="27" t="s">
        <v>78</v>
      </c>
      <c r="I96" s="27" t="s">
        <v>78</v>
      </c>
      <c r="J96" s="27" t="s">
        <v>78</v>
      </c>
      <c r="K96" s="27" t="s">
        <v>145</v>
      </c>
      <c r="L96" s="27" t="s">
        <v>145</v>
      </c>
      <c r="M96" s="27" t="s">
        <v>145</v>
      </c>
      <c r="N96" s="27" t="s">
        <v>145</v>
      </c>
      <c r="O96" s="27" t="s">
        <v>145</v>
      </c>
      <c r="P96" s="27" t="s">
        <v>79</v>
      </c>
      <c r="Q96" s="27" t="s">
        <v>79</v>
      </c>
      <c r="R96" s="27" t="s">
        <v>146</v>
      </c>
      <c r="S96" s="27" t="s">
        <v>146</v>
      </c>
      <c r="T96" s="27" t="s">
        <v>146</v>
      </c>
      <c r="U96" s="27" t="s">
        <v>146</v>
      </c>
      <c r="V96" s="27"/>
      <c r="W96" s="27" t="s">
        <v>80</v>
      </c>
      <c r="X96" s="27" t="s">
        <v>80</v>
      </c>
      <c r="Y96" s="27" t="s">
        <v>80</v>
      </c>
      <c r="Z96" s="27" t="s">
        <v>80</v>
      </c>
      <c r="AA96" s="27" t="s">
        <v>80</v>
      </c>
      <c r="AB96" s="27" t="s">
        <v>155</v>
      </c>
      <c r="AC96" s="27" t="s">
        <v>155</v>
      </c>
      <c r="AD96" s="27" t="s">
        <v>155</v>
      </c>
      <c r="AE96" s="27" t="s">
        <v>313</v>
      </c>
      <c r="AF96" s="27" t="s">
        <v>313</v>
      </c>
      <c r="AG96" s="27" t="s">
        <v>313</v>
      </c>
      <c r="AH96" s="27" t="s">
        <v>313</v>
      </c>
      <c r="AI96" s="27" t="s">
        <v>147</v>
      </c>
      <c r="AJ96" s="27" t="s">
        <v>155</v>
      </c>
      <c r="AK96" s="27" t="s">
        <v>148</v>
      </c>
      <c r="AL96" s="27" t="s">
        <v>156</v>
      </c>
      <c r="AM96" s="27" t="s">
        <v>80</v>
      </c>
      <c r="AN96" s="27" t="s">
        <v>155</v>
      </c>
      <c r="AO96" s="26"/>
      <c r="AP96" s="26"/>
      <c r="AQ96" s="26"/>
      <c r="AR96" s="26"/>
      <c r="AS96" s="27" t="s">
        <v>81</v>
      </c>
      <c r="AT96" s="27" t="s">
        <v>81</v>
      </c>
      <c r="AU96" s="27" t="s">
        <v>81</v>
      </c>
      <c r="AV96" s="27" t="s">
        <v>81</v>
      </c>
      <c r="AW96" s="27" t="s">
        <v>81</v>
      </c>
      <c r="AX96" s="27" t="s">
        <v>81</v>
      </c>
      <c r="AY96" s="26"/>
      <c r="AZ96" s="26"/>
      <c r="BA96" s="26"/>
      <c r="BB96" s="27" t="s">
        <v>81</v>
      </c>
      <c r="BC96" s="27"/>
      <c r="BD96" s="27" t="s">
        <v>78</v>
      </c>
      <c r="BE96" s="27" t="s">
        <v>78</v>
      </c>
      <c r="BF96" s="28"/>
    </row>
    <row r="97" spans="1:71" s="40" customFormat="1" ht="36" customHeight="1">
      <c r="A97" s="33" t="s">
        <v>105</v>
      </c>
      <c r="B97" s="34" t="s">
        <v>346</v>
      </c>
      <c r="C97" s="76" t="s">
        <v>321</v>
      </c>
      <c r="D97" s="76" t="s">
        <v>321</v>
      </c>
      <c r="E97" s="69">
        <v>53930</v>
      </c>
      <c r="F97" s="69">
        <v>19350</v>
      </c>
      <c r="G97" s="69">
        <v>570</v>
      </c>
      <c r="H97" s="69">
        <v>709</v>
      </c>
      <c r="I97" s="69">
        <v>709</v>
      </c>
      <c r="J97" s="69">
        <v>707</v>
      </c>
      <c r="K97" s="69">
        <v>69879</v>
      </c>
      <c r="L97" s="69">
        <v>617</v>
      </c>
      <c r="M97" s="69">
        <v>1</v>
      </c>
      <c r="N97" s="69">
        <v>1</v>
      </c>
      <c r="O97" s="69">
        <v>1</v>
      </c>
      <c r="P97" s="69">
        <v>236874</v>
      </c>
      <c r="Q97" s="69">
        <v>212507</v>
      </c>
      <c r="R97" s="69">
        <v>0</v>
      </c>
      <c r="S97" s="69">
        <v>0</v>
      </c>
      <c r="T97" s="69">
        <v>0</v>
      </c>
      <c r="U97" s="69">
        <v>0</v>
      </c>
      <c r="V97" s="76"/>
      <c r="W97" s="69">
        <v>274</v>
      </c>
      <c r="X97" s="69">
        <v>274</v>
      </c>
      <c r="Y97" s="69">
        <v>0</v>
      </c>
      <c r="Z97" s="69">
        <v>0</v>
      </c>
      <c r="AA97" s="69">
        <v>0</v>
      </c>
      <c r="AB97" s="69">
        <v>362</v>
      </c>
      <c r="AC97" s="69">
        <v>0</v>
      </c>
      <c r="AD97" s="69">
        <v>142</v>
      </c>
      <c r="AE97" s="69">
        <v>51776</v>
      </c>
      <c r="AF97" s="69">
        <v>51776</v>
      </c>
      <c r="AG97" s="69">
        <v>0</v>
      </c>
      <c r="AH97" s="69">
        <v>51776</v>
      </c>
      <c r="AI97" s="36">
        <f>ROUND(AH97/AF97*100,1)</f>
        <v>100</v>
      </c>
      <c r="AJ97" s="84">
        <v>0</v>
      </c>
      <c r="AK97" s="84">
        <v>0</v>
      </c>
      <c r="AL97" s="84">
        <v>0</v>
      </c>
      <c r="AM97" s="84">
        <v>0</v>
      </c>
      <c r="AN97" s="84">
        <v>0</v>
      </c>
      <c r="AO97" s="3" t="s">
        <v>213</v>
      </c>
      <c r="AP97" s="3" t="s">
        <v>347</v>
      </c>
      <c r="AQ97" s="3" t="s">
        <v>298</v>
      </c>
      <c r="AR97" s="76" t="s">
        <v>395</v>
      </c>
      <c r="AS97" s="72">
        <v>2835</v>
      </c>
      <c r="AT97" s="72">
        <v>17692</v>
      </c>
      <c r="AU97" s="72">
        <v>97492</v>
      </c>
      <c r="AV97" s="72">
        <v>197242</v>
      </c>
      <c r="AW97" s="72">
        <v>995242</v>
      </c>
      <c r="AX97" s="72">
        <v>1992742</v>
      </c>
      <c r="AY97" s="76" t="s">
        <v>348</v>
      </c>
      <c r="AZ97" s="78">
        <v>10</v>
      </c>
      <c r="BA97" s="78">
        <v>55.3</v>
      </c>
      <c r="BB97" s="72">
        <v>0</v>
      </c>
      <c r="BC97" s="76" t="s">
        <v>229</v>
      </c>
      <c r="BD97" s="69">
        <v>1</v>
      </c>
      <c r="BE97" s="72">
        <v>0</v>
      </c>
      <c r="BF97" s="79">
        <f>BD97+BE97</f>
        <v>1</v>
      </c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</row>
    <row r="98" spans="1:71" s="40" customFormat="1" ht="36" customHeight="1">
      <c r="A98" s="33" t="s">
        <v>105</v>
      </c>
      <c r="B98" s="34" t="s">
        <v>357</v>
      </c>
      <c r="C98" s="76" t="s">
        <v>269</v>
      </c>
      <c r="D98" s="76" t="s">
        <v>270</v>
      </c>
      <c r="E98" s="70">
        <v>145428</v>
      </c>
      <c r="F98" s="70">
        <v>69391</v>
      </c>
      <c r="G98" s="70">
        <v>1639</v>
      </c>
      <c r="H98" s="70">
        <v>1061</v>
      </c>
      <c r="I98" s="70">
        <v>1061</v>
      </c>
      <c r="J98" s="70">
        <v>991</v>
      </c>
      <c r="K98" s="70">
        <v>87385</v>
      </c>
      <c r="L98" s="70">
        <v>2677</v>
      </c>
      <c r="M98" s="70">
        <v>3263</v>
      </c>
      <c r="N98" s="70">
        <v>3263</v>
      </c>
      <c r="O98" s="70">
        <v>3263</v>
      </c>
      <c r="P98" s="70">
        <v>433593</v>
      </c>
      <c r="Q98" s="70">
        <v>302969</v>
      </c>
      <c r="R98" s="70">
        <v>0</v>
      </c>
      <c r="S98" s="70">
        <v>0</v>
      </c>
      <c r="T98" s="70">
        <v>0</v>
      </c>
      <c r="U98" s="70">
        <v>0</v>
      </c>
      <c r="V98" s="76"/>
      <c r="W98" s="70">
        <v>405</v>
      </c>
      <c r="X98" s="70">
        <v>3</v>
      </c>
      <c r="Y98" s="70">
        <v>402</v>
      </c>
      <c r="Z98" s="70">
        <v>0</v>
      </c>
      <c r="AA98" s="70">
        <v>0</v>
      </c>
      <c r="AB98" s="70">
        <v>570</v>
      </c>
      <c r="AC98" s="70">
        <v>0</v>
      </c>
      <c r="AD98" s="70">
        <v>535</v>
      </c>
      <c r="AE98" s="70">
        <v>83413</v>
      </c>
      <c r="AF98" s="70">
        <v>83413</v>
      </c>
      <c r="AG98" s="70">
        <v>0</v>
      </c>
      <c r="AH98" s="70">
        <v>83413</v>
      </c>
      <c r="AI98" s="36">
        <f>ROUND(AH98/AF98*100,1)</f>
        <v>100</v>
      </c>
      <c r="AJ98" s="84">
        <v>0</v>
      </c>
      <c r="AK98" s="84">
        <v>0</v>
      </c>
      <c r="AL98" s="84">
        <v>0</v>
      </c>
      <c r="AM98" s="84">
        <v>0</v>
      </c>
      <c r="AN98" s="84">
        <v>0</v>
      </c>
      <c r="AO98" s="3" t="s">
        <v>213</v>
      </c>
      <c r="AP98" s="3" t="s">
        <v>347</v>
      </c>
      <c r="AQ98" s="3" t="s">
        <v>298</v>
      </c>
      <c r="AR98" s="76" t="s">
        <v>388</v>
      </c>
      <c r="AS98" s="73">
        <v>2835</v>
      </c>
      <c r="AT98" s="73">
        <v>16485</v>
      </c>
      <c r="AU98" s="73">
        <v>92085</v>
      </c>
      <c r="AV98" s="73">
        <v>186585</v>
      </c>
      <c r="AW98" s="73">
        <v>942585</v>
      </c>
      <c r="AX98" s="73">
        <v>1887585</v>
      </c>
      <c r="AY98" s="76" t="s">
        <v>269</v>
      </c>
      <c r="AZ98" s="78">
        <v>0</v>
      </c>
      <c r="BA98" s="78">
        <v>70.3</v>
      </c>
      <c r="BB98" s="73">
        <v>0</v>
      </c>
      <c r="BC98" s="76" t="s">
        <v>269</v>
      </c>
      <c r="BD98" s="70">
        <v>1</v>
      </c>
      <c r="BE98" s="73">
        <v>0</v>
      </c>
      <c r="BF98" s="79">
        <f>BD98+BE98</f>
        <v>1</v>
      </c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</row>
    <row r="99" spans="1:71" s="40" customFormat="1" ht="36" customHeight="1" thickBot="1">
      <c r="A99" s="33"/>
      <c r="B99" s="44" t="s">
        <v>107</v>
      </c>
      <c r="C99" s="81"/>
      <c r="D99" s="81"/>
      <c r="E99" s="85">
        <f aca="true" t="shared" si="16" ref="E99:U99">SUM(E97:E98)</f>
        <v>199358</v>
      </c>
      <c r="F99" s="85">
        <f t="shared" si="16"/>
        <v>88741</v>
      </c>
      <c r="G99" s="85">
        <f t="shared" si="16"/>
        <v>2209</v>
      </c>
      <c r="H99" s="85">
        <f t="shared" si="16"/>
        <v>1770</v>
      </c>
      <c r="I99" s="85">
        <f t="shared" si="16"/>
        <v>1770</v>
      </c>
      <c r="J99" s="85">
        <f t="shared" si="16"/>
        <v>1698</v>
      </c>
      <c r="K99" s="85">
        <f t="shared" si="16"/>
        <v>157264</v>
      </c>
      <c r="L99" s="85">
        <f t="shared" si="16"/>
        <v>3294</v>
      </c>
      <c r="M99" s="85">
        <f t="shared" si="16"/>
        <v>3264</v>
      </c>
      <c r="N99" s="85">
        <f t="shared" si="16"/>
        <v>3264</v>
      </c>
      <c r="O99" s="85">
        <f t="shared" si="16"/>
        <v>3264</v>
      </c>
      <c r="P99" s="85">
        <f t="shared" si="16"/>
        <v>670467</v>
      </c>
      <c r="Q99" s="85">
        <f t="shared" si="16"/>
        <v>515476</v>
      </c>
      <c r="R99" s="85">
        <f t="shared" si="16"/>
        <v>0</v>
      </c>
      <c r="S99" s="85">
        <f t="shared" si="16"/>
        <v>0</v>
      </c>
      <c r="T99" s="85">
        <f t="shared" si="16"/>
        <v>0</v>
      </c>
      <c r="U99" s="85">
        <f t="shared" si="16"/>
        <v>0</v>
      </c>
      <c r="V99" s="81"/>
      <c r="W99" s="85">
        <f aca="true" t="shared" si="17" ref="W99:AH99">SUM(W97:W98)</f>
        <v>679</v>
      </c>
      <c r="X99" s="85">
        <f t="shared" si="17"/>
        <v>277</v>
      </c>
      <c r="Y99" s="85">
        <f t="shared" si="17"/>
        <v>402</v>
      </c>
      <c r="Z99" s="85">
        <f t="shared" si="17"/>
        <v>0</v>
      </c>
      <c r="AA99" s="85">
        <f t="shared" si="17"/>
        <v>0</v>
      </c>
      <c r="AB99" s="85">
        <f t="shared" si="17"/>
        <v>932</v>
      </c>
      <c r="AC99" s="85">
        <f t="shared" si="17"/>
        <v>0</v>
      </c>
      <c r="AD99" s="85">
        <f t="shared" si="17"/>
        <v>677</v>
      </c>
      <c r="AE99" s="85">
        <f t="shared" si="17"/>
        <v>135189</v>
      </c>
      <c r="AF99" s="85">
        <f t="shared" si="17"/>
        <v>135189</v>
      </c>
      <c r="AG99" s="85">
        <f t="shared" si="17"/>
        <v>0</v>
      </c>
      <c r="AH99" s="85">
        <f t="shared" si="17"/>
        <v>135189</v>
      </c>
      <c r="AI99" s="46">
        <f>ROUND(AH99/AF99*100,1)</f>
        <v>100</v>
      </c>
      <c r="AJ99" s="85">
        <f>SUM(AJ97:AJ98)</f>
        <v>0</v>
      </c>
      <c r="AK99" s="85"/>
      <c r="AL99" s="85">
        <f>SUM(AL97:AL98)</f>
        <v>0</v>
      </c>
      <c r="AM99" s="85">
        <f>SUM(AM97:AM98)</f>
        <v>0</v>
      </c>
      <c r="AN99" s="85">
        <f>SUM(AN97:AN98)</f>
        <v>0</v>
      </c>
      <c r="AO99" s="1"/>
      <c r="AP99" s="1"/>
      <c r="AQ99" s="1"/>
      <c r="AR99" s="81"/>
      <c r="AS99" s="85"/>
      <c r="AT99" s="85"/>
      <c r="AU99" s="85"/>
      <c r="AV99" s="85"/>
      <c r="AW99" s="85"/>
      <c r="AX99" s="85"/>
      <c r="AY99" s="81"/>
      <c r="AZ99" s="82"/>
      <c r="BA99" s="82"/>
      <c r="BB99" s="85"/>
      <c r="BC99" s="81"/>
      <c r="BD99" s="85">
        <f>SUM(BD97:BD98)</f>
        <v>2</v>
      </c>
      <c r="BE99" s="85">
        <f>SUM(BE97:BE98)</f>
        <v>0</v>
      </c>
      <c r="BF99" s="86">
        <f>SUM(BF97:BF98)</f>
        <v>2</v>
      </c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</row>
    <row r="100" spans="1:71" s="40" customFormat="1" ht="30" customHeight="1">
      <c r="A100" s="33"/>
      <c r="B100" s="50"/>
      <c r="C100" s="2"/>
      <c r="D100" s="2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2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2"/>
      <c r="AJ100" s="51"/>
      <c r="AK100" s="51"/>
      <c r="AL100" s="51"/>
      <c r="AM100" s="51"/>
      <c r="AN100" s="51"/>
      <c r="AO100" s="2"/>
      <c r="AP100" s="2"/>
      <c r="AQ100" s="2"/>
      <c r="AR100" s="2"/>
      <c r="AS100" s="51"/>
      <c r="AT100" s="51"/>
      <c r="AU100" s="51"/>
      <c r="AV100" s="51"/>
      <c r="AW100" s="51"/>
      <c r="AX100" s="51"/>
      <c r="AY100" s="2"/>
      <c r="AZ100" s="51"/>
      <c r="BA100" s="51"/>
      <c r="BB100" s="51"/>
      <c r="BC100" s="2"/>
      <c r="BD100" s="51"/>
      <c r="BE100" s="51"/>
      <c r="BF100" s="51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</row>
    <row r="101" spans="1:71" s="40" customFormat="1" ht="18" customHeight="1">
      <c r="A101" s="33"/>
      <c r="B101" s="50"/>
      <c r="C101" s="6" t="s">
        <v>297</v>
      </c>
      <c r="D101" s="2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2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2"/>
      <c r="AJ101" s="51"/>
      <c r="AK101" s="51"/>
      <c r="AL101" s="51"/>
      <c r="AM101" s="51"/>
      <c r="AN101" s="51"/>
      <c r="AO101" s="2"/>
      <c r="AP101" s="2"/>
      <c r="AQ101" s="2"/>
      <c r="AR101" s="2"/>
      <c r="AS101" s="51"/>
      <c r="AT101" s="51"/>
      <c r="AU101" s="51"/>
      <c r="AV101" s="51"/>
      <c r="AW101" s="51"/>
      <c r="AX101" s="51"/>
      <c r="AY101" s="2"/>
      <c r="AZ101" s="51"/>
      <c r="BA101" s="51"/>
      <c r="BB101" s="51"/>
      <c r="BC101" s="2"/>
      <c r="BD101" s="51"/>
      <c r="BE101" s="51"/>
      <c r="BF101" s="51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</row>
    <row r="102" spans="1:55" s="59" customFormat="1" ht="18" customHeight="1">
      <c r="A102" s="8"/>
      <c r="B102" s="9"/>
      <c r="C102" s="10" t="s">
        <v>379</v>
      </c>
      <c r="D102" s="8"/>
      <c r="V102" s="8"/>
      <c r="AI102" s="60"/>
      <c r="AO102" s="8"/>
      <c r="AP102" s="8"/>
      <c r="AQ102" s="8"/>
      <c r="AR102" s="8"/>
      <c r="AY102" s="8"/>
      <c r="BC102" s="8"/>
    </row>
    <row r="103" spans="1:55" s="59" customFormat="1" ht="18" customHeight="1" thickBot="1">
      <c r="A103" s="8"/>
      <c r="B103" s="9"/>
      <c r="C103" s="10" t="s">
        <v>312</v>
      </c>
      <c r="D103" s="8"/>
      <c r="V103" s="8"/>
      <c r="AI103" s="60"/>
      <c r="AO103" s="8"/>
      <c r="AP103" s="8"/>
      <c r="AQ103" s="8"/>
      <c r="AR103" s="8"/>
      <c r="AY103" s="8"/>
      <c r="BC103" s="8"/>
    </row>
    <row r="104" spans="2:58" s="12" customFormat="1" ht="18" customHeight="1">
      <c r="B104" s="13" t="s">
        <v>0</v>
      </c>
      <c r="C104" s="14" t="s">
        <v>108</v>
      </c>
      <c r="D104" s="15">
        <v>2</v>
      </c>
      <c r="E104" s="204" t="s">
        <v>721</v>
      </c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 t="s">
        <v>722</v>
      </c>
      <c r="Q104" s="204"/>
      <c r="R104" s="204" t="s">
        <v>723</v>
      </c>
      <c r="S104" s="204"/>
      <c r="T104" s="204"/>
      <c r="U104" s="204"/>
      <c r="V104" s="14" t="s">
        <v>109</v>
      </c>
      <c r="W104" s="205" t="s">
        <v>724</v>
      </c>
      <c r="X104" s="203"/>
      <c r="Y104" s="203"/>
      <c r="Z104" s="203"/>
      <c r="AA104" s="203"/>
      <c r="AB104" s="203"/>
      <c r="AC104" s="203"/>
      <c r="AD104" s="207"/>
      <c r="AE104" s="205" t="s">
        <v>724</v>
      </c>
      <c r="AF104" s="203"/>
      <c r="AG104" s="203"/>
      <c r="AH104" s="203"/>
      <c r="AI104" s="203"/>
      <c r="AJ104" s="203"/>
      <c r="AK104" s="203"/>
      <c r="AL104" s="207"/>
      <c r="AM104" s="204" t="s">
        <v>725</v>
      </c>
      <c r="AN104" s="204"/>
      <c r="AO104" s="205" t="s">
        <v>726</v>
      </c>
      <c r="AP104" s="203"/>
      <c r="AQ104" s="203"/>
      <c r="AR104" s="203"/>
      <c r="AS104" s="203"/>
      <c r="AT104" s="203" t="s">
        <v>727</v>
      </c>
      <c r="AU104" s="203"/>
      <c r="AV104" s="203"/>
      <c r="AW104" s="203"/>
      <c r="AX104" s="203"/>
      <c r="AY104" s="204" t="s">
        <v>728</v>
      </c>
      <c r="AZ104" s="204"/>
      <c r="BA104" s="204"/>
      <c r="BB104" s="204"/>
      <c r="BC104" s="204"/>
      <c r="BD104" s="204" t="s">
        <v>729</v>
      </c>
      <c r="BE104" s="204"/>
      <c r="BF104" s="206"/>
    </row>
    <row r="105" spans="2:58" s="12" customFormat="1" ht="18" customHeight="1">
      <c r="B105" s="16"/>
      <c r="C105" s="17" t="s">
        <v>1</v>
      </c>
      <c r="D105" s="17" t="s">
        <v>2</v>
      </c>
      <c r="E105" s="18" t="s">
        <v>110</v>
      </c>
      <c r="F105" s="18" t="s">
        <v>111</v>
      </c>
      <c r="G105" s="18" t="s">
        <v>112</v>
      </c>
      <c r="H105" s="18" t="s">
        <v>113</v>
      </c>
      <c r="I105" s="18" t="s">
        <v>114</v>
      </c>
      <c r="J105" s="18" t="s">
        <v>115</v>
      </c>
      <c r="K105" s="18" t="s">
        <v>116</v>
      </c>
      <c r="L105" s="18" t="s">
        <v>117</v>
      </c>
      <c r="M105" s="18" t="s">
        <v>118</v>
      </c>
      <c r="N105" s="18" t="s">
        <v>119</v>
      </c>
      <c r="O105" s="18" t="s">
        <v>120</v>
      </c>
      <c r="P105" s="19" t="s">
        <v>110</v>
      </c>
      <c r="Q105" s="18" t="s">
        <v>111</v>
      </c>
      <c r="R105" s="18" t="s">
        <v>110</v>
      </c>
      <c r="S105" s="208" t="s">
        <v>3</v>
      </c>
      <c r="T105" s="208"/>
      <c r="U105" s="208"/>
      <c r="V105" s="20" t="s">
        <v>4</v>
      </c>
      <c r="W105" s="18" t="s">
        <v>121</v>
      </c>
      <c r="X105" s="208" t="s">
        <v>5</v>
      </c>
      <c r="Y105" s="208"/>
      <c r="Z105" s="208"/>
      <c r="AA105" s="208"/>
      <c r="AB105" s="18" t="s">
        <v>122</v>
      </c>
      <c r="AC105" s="18" t="s">
        <v>123</v>
      </c>
      <c r="AD105" s="18" t="s">
        <v>124</v>
      </c>
      <c r="AE105" s="18" t="s">
        <v>125</v>
      </c>
      <c r="AF105" s="208" t="s">
        <v>6</v>
      </c>
      <c r="AG105" s="208"/>
      <c r="AH105" s="18" t="s">
        <v>8</v>
      </c>
      <c r="AI105" s="18" t="s">
        <v>9</v>
      </c>
      <c r="AJ105" s="208" t="s">
        <v>7</v>
      </c>
      <c r="AK105" s="208"/>
      <c r="AL105" s="18" t="s">
        <v>126</v>
      </c>
      <c r="AM105" s="18" t="s">
        <v>127</v>
      </c>
      <c r="AN105" s="18" t="s">
        <v>128</v>
      </c>
      <c r="AO105" s="19" t="s">
        <v>127</v>
      </c>
      <c r="AP105" s="18" t="s">
        <v>128</v>
      </c>
      <c r="AQ105" s="18" t="s">
        <v>129</v>
      </c>
      <c r="AR105" s="18" t="s">
        <v>130</v>
      </c>
      <c r="AS105" s="200" t="s">
        <v>293</v>
      </c>
      <c r="AT105" s="201"/>
      <c r="AU105" s="201"/>
      <c r="AV105" s="201"/>
      <c r="AW105" s="201"/>
      <c r="AX105" s="202"/>
      <c r="AY105" s="18" t="s">
        <v>131</v>
      </c>
      <c r="AZ105" s="208" t="s">
        <v>10</v>
      </c>
      <c r="BA105" s="208"/>
      <c r="BB105" s="18" t="s">
        <v>132</v>
      </c>
      <c r="BC105" s="18" t="s">
        <v>133</v>
      </c>
      <c r="BD105" s="18" t="s">
        <v>134</v>
      </c>
      <c r="BE105" s="18" t="s">
        <v>135</v>
      </c>
      <c r="BF105" s="21"/>
    </row>
    <row r="106" spans="2:58" s="12" customFormat="1" ht="18" customHeight="1">
      <c r="B106" s="16"/>
      <c r="C106" s="17"/>
      <c r="D106" s="17"/>
      <c r="E106" s="20" t="s">
        <v>11</v>
      </c>
      <c r="F106" s="20" t="s">
        <v>12</v>
      </c>
      <c r="G106" s="20" t="s">
        <v>13</v>
      </c>
      <c r="H106" s="20" t="s">
        <v>14</v>
      </c>
      <c r="I106" s="20" t="s">
        <v>15</v>
      </c>
      <c r="J106" s="20" t="s">
        <v>369</v>
      </c>
      <c r="K106" s="20" t="s">
        <v>16</v>
      </c>
      <c r="L106" s="20" t="s">
        <v>12</v>
      </c>
      <c r="M106" s="20" t="s">
        <v>13</v>
      </c>
      <c r="N106" s="20" t="s">
        <v>14</v>
      </c>
      <c r="O106" s="20" t="s">
        <v>15</v>
      </c>
      <c r="P106" s="20" t="s">
        <v>17</v>
      </c>
      <c r="Q106" s="20" t="s">
        <v>18</v>
      </c>
      <c r="R106" s="20" t="s">
        <v>19</v>
      </c>
      <c r="S106" s="18" t="s">
        <v>136</v>
      </c>
      <c r="T106" s="18" t="s">
        <v>137</v>
      </c>
      <c r="U106" s="18" t="s">
        <v>138</v>
      </c>
      <c r="V106" s="19"/>
      <c r="W106" s="20" t="s">
        <v>20</v>
      </c>
      <c r="X106" s="20" t="s">
        <v>21</v>
      </c>
      <c r="Y106" s="20" t="s">
        <v>22</v>
      </c>
      <c r="Z106" s="20" t="s">
        <v>23</v>
      </c>
      <c r="AA106" s="20" t="s">
        <v>24</v>
      </c>
      <c r="AB106" s="20" t="s">
        <v>25</v>
      </c>
      <c r="AC106" s="20" t="s">
        <v>26</v>
      </c>
      <c r="AD106" s="20" t="s">
        <v>27</v>
      </c>
      <c r="AE106" s="20" t="s">
        <v>28</v>
      </c>
      <c r="AF106" s="20" t="s">
        <v>29</v>
      </c>
      <c r="AG106" s="20" t="s">
        <v>30</v>
      </c>
      <c r="AH106" s="20" t="s">
        <v>31</v>
      </c>
      <c r="AI106" s="20" t="s">
        <v>32</v>
      </c>
      <c r="AJ106" s="22" t="s">
        <v>139</v>
      </c>
      <c r="AK106" s="22" t="s">
        <v>140</v>
      </c>
      <c r="AL106" s="20" t="s">
        <v>33</v>
      </c>
      <c r="AM106" s="20" t="s">
        <v>141</v>
      </c>
      <c r="AN106" s="20" t="s">
        <v>34</v>
      </c>
      <c r="AO106" s="20" t="s">
        <v>35</v>
      </c>
      <c r="AP106" s="20" t="s">
        <v>36</v>
      </c>
      <c r="AQ106" s="20" t="s">
        <v>37</v>
      </c>
      <c r="AR106" s="20" t="s">
        <v>38</v>
      </c>
      <c r="AS106" s="20" t="s">
        <v>39</v>
      </c>
      <c r="AT106" s="20" t="s">
        <v>40</v>
      </c>
      <c r="AU106" s="20" t="s">
        <v>41</v>
      </c>
      <c r="AV106" s="20" t="s">
        <v>42</v>
      </c>
      <c r="AW106" s="20" t="s">
        <v>43</v>
      </c>
      <c r="AX106" s="20" t="s">
        <v>44</v>
      </c>
      <c r="AY106" s="20" t="s">
        <v>45</v>
      </c>
      <c r="AZ106" s="19" t="s">
        <v>142</v>
      </c>
      <c r="BA106" s="19" t="s">
        <v>143</v>
      </c>
      <c r="BB106" s="20" t="s">
        <v>384</v>
      </c>
      <c r="BC106" s="20" t="s">
        <v>46</v>
      </c>
      <c r="BD106" s="20" t="s">
        <v>47</v>
      </c>
      <c r="BE106" s="20" t="s">
        <v>48</v>
      </c>
      <c r="BF106" s="23" t="s">
        <v>49</v>
      </c>
    </row>
    <row r="107" spans="2:58" s="12" customFormat="1" ht="18" customHeight="1">
      <c r="B107" s="16"/>
      <c r="C107" s="20" t="s">
        <v>50</v>
      </c>
      <c r="D107" s="17" t="s">
        <v>51</v>
      </c>
      <c r="E107" s="20" t="s">
        <v>282</v>
      </c>
      <c r="F107" s="20" t="s">
        <v>283</v>
      </c>
      <c r="G107" s="20" t="s">
        <v>284</v>
      </c>
      <c r="H107" s="20" t="s">
        <v>52</v>
      </c>
      <c r="I107" s="20" t="s">
        <v>52</v>
      </c>
      <c r="J107" s="20" t="s">
        <v>53</v>
      </c>
      <c r="K107" s="20" t="s">
        <v>285</v>
      </c>
      <c r="L107" s="20" t="s">
        <v>285</v>
      </c>
      <c r="M107" s="20" t="s">
        <v>285</v>
      </c>
      <c r="N107" s="20" t="s">
        <v>54</v>
      </c>
      <c r="O107" s="20" t="s">
        <v>54</v>
      </c>
      <c r="P107" s="19"/>
      <c r="Q107" s="20"/>
      <c r="R107" s="20" t="s">
        <v>55</v>
      </c>
      <c r="S107" s="20" t="s">
        <v>56</v>
      </c>
      <c r="T107" s="20" t="s">
        <v>57</v>
      </c>
      <c r="U107" s="20" t="s">
        <v>58</v>
      </c>
      <c r="V107" s="19"/>
      <c r="W107" s="20" t="s">
        <v>59</v>
      </c>
      <c r="X107" s="20" t="s">
        <v>60</v>
      </c>
      <c r="Y107" s="20" t="s">
        <v>60</v>
      </c>
      <c r="Z107" s="20" t="s">
        <v>60</v>
      </c>
      <c r="AA107" s="20" t="s">
        <v>61</v>
      </c>
      <c r="AB107" s="20" t="s">
        <v>62</v>
      </c>
      <c r="AC107" s="19" t="s">
        <v>63</v>
      </c>
      <c r="AD107" s="19" t="s">
        <v>64</v>
      </c>
      <c r="AE107" s="20" t="s">
        <v>64</v>
      </c>
      <c r="AF107" s="20" t="s">
        <v>63</v>
      </c>
      <c r="AG107" s="20" t="s">
        <v>64</v>
      </c>
      <c r="AH107" s="20" t="s">
        <v>65</v>
      </c>
      <c r="AI107" s="20" t="s">
        <v>144</v>
      </c>
      <c r="AJ107" s="20" t="s">
        <v>66</v>
      </c>
      <c r="AK107" s="20" t="s">
        <v>383</v>
      </c>
      <c r="AL107" s="19" t="s">
        <v>67</v>
      </c>
      <c r="AM107" s="20" t="s">
        <v>68</v>
      </c>
      <c r="AN107" s="20" t="s">
        <v>69</v>
      </c>
      <c r="AO107" s="20" t="s">
        <v>70</v>
      </c>
      <c r="AP107" s="20" t="s">
        <v>71</v>
      </c>
      <c r="AQ107" s="20"/>
      <c r="AR107" s="20" t="s">
        <v>72</v>
      </c>
      <c r="AS107" s="24" t="s">
        <v>149</v>
      </c>
      <c r="AT107" s="24" t="s">
        <v>150</v>
      </c>
      <c r="AU107" s="24" t="s">
        <v>151</v>
      </c>
      <c r="AV107" s="24" t="s">
        <v>152</v>
      </c>
      <c r="AW107" s="24" t="s">
        <v>153</v>
      </c>
      <c r="AX107" s="24" t="s">
        <v>154</v>
      </c>
      <c r="AY107" s="20" t="s">
        <v>74</v>
      </c>
      <c r="AZ107" s="20" t="s">
        <v>385</v>
      </c>
      <c r="BA107" s="20" t="s">
        <v>75</v>
      </c>
      <c r="BB107" s="20" t="s">
        <v>73</v>
      </c>
      <c r="BC107" s="20" t="s">
        <v>72</v>
      </c>
      <c r="BD107" s="20" t="s">
        <v>76</v>
      </c>
      <c r="BE107" s="20" t="s">
        <v>76</v>
      </c>
      <c r="BF107" s="23"/>
    </row>
    <row r="108" spans="2:58" s="12" customFormat="1" ht="18" customHeight="1">
      <c r="B108" s="25" t="s">
        <v>77</v>
      </c>
      <c r="C108" s="26"/>
      <c r="D108" s="26"/>
      <c r="E108" s="27" t="s">
        <v>78</v>
      </c>
      <c r="F108" s="27" t="s">
        <v>78</v>
      </c>
      <c r="G108" s="27" t="s">
        <v>78</v>
      </c>
      <c r="H108" s="27" t="s">
        <v>78</v>
      </c>
      <c r="I108" s="27" t="s">
        <v>78</v>
      </c>
      <c r="J108" s="27" t="s">
        <v>78</v>
      </c>
      <c r="K108" s="27" t="s">
        <v>145</v>
      </c>
      <c r="L108" s="27" t="s">
        <v>145</v>
      </c>
      <c r="M108" s="27" t="s">
        <v>145</v>
      </c>
      <c r="N108" s="27" t="s">
        <v>145</v>
      </c>
      <c r="O108" s="27" t="s">
        <v>145</v>
      </c>
      <c r="P108" s="27" t="s">
        <v>79</v>
      </c>
      <c r="Q108" s="27" t="s">
        <v>79</v>
      </c>
      <c r="R108" s="27" t="s">
        <v>146</v>
      </c>
      <c r="S108" s="27" t="s">
        <v>146</v>
      </c>
      <c r="T108" s="27" t="s">
        <v>146</v>
      </c>
      <c r="U108" s="27" t="s">
        <v>146</v>
      </c>
      <c r="V108" s="27"/>
      <c r="W108" s="27" t="s">
        <v>80</v>
      </c>
      <c r="X108" s="27" t="s">
        <v>80</v>
      </c>
      <c r="Y108" s="27" t="s">
        <v>80</v>
      </c>
      <c r="Z108" s="27" t="s">
        <v>80</v>
      </c>
      <c r="AA108" s="27" t="s">
        <v>80</v>
      </c>
      <c r="AB108" s="27" t="s">
        <v>155</v>
      </c>
      <c r="AC108" s="27" t="s">
        <v>155</v>
      </c>
      <c r="AD108" s="27" t="s">
        <v>155</v>
      </c>
      <c r="AE108" s="27" t="s">
        <v>313</v>
      </c>
      <c r="AF108" s="27" t="s">
        <v>313</v>
      </c>
      <c r="AG108" s="27" t="s">
        <v>313</v>
      </c>
      <c r="AH108" s="27" t="s">
        <v>313</v>
      </c>
      <c r="AI108" s="27" t="s">
        <v>147</v>
      </c>
      <c r="AJ108" s="27" t="s">
        <v>155</v>
      </c>
      <c r="AK108" s="27" t="s">
        <v>148</v>
      </c>
      <c r="AL108" s="27" t="s">
        <v>156</v>
      </c>
      <c r="AM108" s="27" t="s">
        <v>80</v>
      </c>
      <c r="AN108" s="27" t="s">
        <v>155</v>
      </c>
      <c r="AO108" s="26"/>
      <c r="AP108" s="26"/>
      <c r="AQ108" s="26"/>
      <c r="AR108" s="26"/>
      <c r="AS108" s="27" t="s">
        <v>81</v>
      </c>
      <c r="AT108" s="27" t="s">
        <v>81</v>
      </c>
      <c r="AU108" s="27" t="s">
        <v>81</v>
      </c>
      <c r="AV108" s="27" t="s">
        <v>81</v>
      </c>
      <c r="AW108" s="27" t="s">
        <v>81</v>
      </c>
      <c r="AX108" s="27" t="s">
        <v>81</v>
      </c>
      <c r="AY108" s="26"/>
      <c r="AZ108" s="26"/>
      <c r="BA108" s="26"/>
      <c r="BB108" s="27" t="s">
        <v>81</v>
      </c>
      <c r="BC108" s="27"/>
      <c r="BD108" s="27" t="s">
        <v>78</v>
      </c>
      <c r="BE108" s="27" t="s">
        <v>78</v>
      </c>
      <c r="BF108" s="28"/>
    </row>
    <row r="109" spans="1:71" s="40" customFormat="1" ht="36" customHeight="1">
      <c r="A109" s="33" t="s">
        <v>106</v>
      </c>
      <c r="B109" s="34" t="s">
        <v>345</v>
      </c>
      <c r="C109" s="76" t="s">
        <v>271</v>
      </c>
      <c r="D109" s="76" t="s">
        <v>244</v>
      </c>
      <c r="E109" s="75">
        <v>53930</v>
      </c>
      <c r="F109" s="75">
        <v>19350</v>
      </c>
      <c r="G109" s="75">
        <v>389</v>
      </c>
      <c r="H109" s="75">
        <v>207</v>
      </c>
      <c r="I109" s="75">
        <v>207</v>
      </c>
      <c r="J109" s="75">
        <v>187</v>
      </c>
      <c r="K109" s="75">
        <v>69879</v>
      </c>
      <c r="L109" s="75">
        <v>617</v>
      </c>
      <c r="M109" s="75">
        <v>20</v>
      </c>
      <c r="N109" s="75">
        <v>18</v>
      </c>
      <c r="O109" s="75">
        <v>18</v>
      </c>
      <c r="P109" s="75">
        <v>108068</v>
      </c>
      <c r="Q109" s="75">
        <v>0</v>
      </c>
      <c r="R109" s="75">
        <v>0</v>
      </c>
      <c r="S109" s="75">
        <v>0</v>
      </c>
      <c r="T109" s="75">
        <v>0</v>
      </c>
      <c r="U109" s="75">
        <v>0</v>
      </c>
      <c r="V109" s="76"/>
      <c r="W109" s="75">
        <v>78</v>
      </c>
      <c r="X109" s="75">
        <v>78</v>
      </c>
      <c r="Y109" s="75">
        <v>0</v>
      </c>
      <c r="Z109" s="75">
        <v>0</v>
      </c>
      <c r="AA109" s="75">
        <v>0</v>
      </c>
      <c r="AB109" s="75">
        <v>105</v>
      </c>
      <c r="AC109" s="75">
        <v>0</v>
      </c>
      <c r="AD109" s="75">
        <v>51</v>
      </c>
      <c r="AE109" s="75">
        <v>18389</v>
      </c>
      <c r="AF109" s="75">
        <v>18389</v>
      </c>
      <c r="AG109" s="75">
        <v>0</v>
      </c>
      <c r="AH109" s="75">
        <v>18389</v>
      </c>
      <c r="AI109" s="36">
        <f>ROUND(AH109/AF109*100,1)</f>
        <v>100</v>
      </c>
      <c r="AJ109" s="75">
        <v>0</v>
      </c>
      <c r="AK109" s="75">
        <v>0</v>
      </c>
      <c r="AL109" s="75">
        <v>0</v>
      </c>
      <c r="AM109" s="75">
        <v>0</v>
      </c>
      <c r="AN109" s="75">
        <v>0</v>
      </c>
      <c r="AO109" s="3" t="s">
        <v>360</v>
      </c>
      <c r="AP109" s="3" t="s">
        <v>362</v>
      </c>
      <c r="AQ109" s="3" t="s">
        <v>298</v>
      </c>
      <c r="AR109" s="76" t="s">
        <v>401</v>
      </c>
      <c r="AS109" s="75">
        <v>3864</v>
      </c>
      <c r="AT109" s="75">
        <v>20790</v>
      </c>
      <c r="AU109" s="75">
        <v>103950</v>
      </c>
      <c r="AV109" s="75">
        <v>207900</v>
      </c>
      <c r="AW109" s="75">
        <v>1039500</v>
      </c>
      <c r="AX109" s="75">
        <v>2079000</v>
      </c>
      <c r="AY109" s="76" t="s">
        <v>272</v>
      </c>
      <c r="AZ109" s="78">
        <v>10</v>
      </c>
      <c r="BA109" s="78">
        <v>0</v>
      </c>
      <c r="BB109" s="75">
        <v>0</v>
      </c>
      <c r="BC109" s="76" t="s">
        <v>229</v>
      </c>
      <c r="BD109" s="75">
        <v>0</v>
      </c>
      <c r="BE109" s="75">
        <v>0</v>
      </c>
      <c r="BF109" s="79">
        <v>0</v>
      </c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</row>
    <row r="110" spans="1:75" s="40" customFormat="1" ht="36" customHeight="1" thickBot="1">
      <c r="A110" s="33"/>
      <c r="B110" s="44" t="s">
        <v>107</v>
      </c>
      <c r="C110" s="81"/>
      <c r="D110" s="81"/>
      <c r="E110" s="85">
        <f aca="true" t="shared" si="18" ref="E110:U110">SUM(E109)</f>
        <v>53930</v>
      </c>
      <c r="F110" s="85">
        <f t="shared" si="18"/>
        <v>19350</v>
      </c>
      <c r="G110" s="85">
        <f t="shared" si="18"/>
        <v>389</v>
      </c>
      <c r="H110" s="85">
        <f t="shared" si="18"/>
        <v>207</v>
      </c>
      <c r="I110" s="85">
        <f t="shared" si="18"/>
        <v>207</v>
      </c>
      <c r="J110" s="85">
        <f t="shared" si="18"/>
        <v>187</v>
      </c>
      <c r="K110" s="85">
        <f t="shared" si="18"/>
        <v>69879</v>
      </c>
      <c r="L110" s="85">
        <f t="shared" si="18"/>
        <v>617</v>
      </c>
      <c r="M110" s="85">
        <f t="shared" si="18"/>
        <v>20</v>
      </c>
      <c r="N110" s="85">
        <f t="shared" si="18"/>
        <v>18</v>
      </c>
      <c r="O110" s="85">
        <f t="shared" si="18"/>
        <v>18</v>
      </c>
      <c r="P110" s="85">
        <f t="shared" si="18"/>
        <v>108068</v>
      </c>
      <c r="Q110" s="85">
        <f t="shared" si="18"/>
        <v>0</v>
      </c>
      <c r="R110" s="85">
        <f t="shared" si="18"/>
        <v>0</v>
      </c>
      <c r="S110" s="85">
        <f t="shared" si="18"/>
        <v>0</v>
      </c>
      <c r="T110" s="85">
        <f t="shared" si="18"/>
        <v>0</v>
      </c>
      <c r="U110" s="85">
        <f t="shared" si="18"/>
        <v>0</v>
      </c>
      <c r="V110" s="81"/>
      <c r="W110" s="85">
        <f aca="true" t="shared" si="19" ref="W110:AH110">SUM(W109)</f>
        <v>78</v>
      </c>
      <c r="X110" s="85">
        <f t="shared" si="19"/>
        <v>78</v>
      </c>
      <c r="Y110" s="85">
        <f t="shared" si="19"/>
        <v>0</v>
      </c>
      <c r="Z110" s="85">
        <f t="shared" si="19"/>
        <v>0</v>
      </c>
      <c r="AA110" s="85">
        <f t="shared" si="19"/>
        <v>0</v>
      </c>
      <c r="AB110" s="85">
        <f t="shared" si="19"/>
        <v>105</v>
      </c>
      <c r="AC110" s="85">
        <f t="shared" si="19"/>
        <v>0</v>
      </c>
      <c r="AD110" s="85">
        <f t="shared" si="19"/>
        <v>51</v>
      </c>
      <c r="AE110" s="85">
        <f t="shared" si="19"/>
        <v>18389</v>
      </c>
      <c r="AF110" s="85">
        <f t="shared" si="19"/>
        <v>18389</v>
      </c>
      <c r="AG110" s="85">
        <f t="shared" si="19"/>
        <v>0</v>
      </c>
      <c r="AH110" s="85">
        <f t="shared" si="19"/>
        <v>18389</v>
      </c>
      <c r="AI110" s="87"/>
      <c r="AJ110" s="85">
        <f>SUM(AJ109)</f>
        <v>0</v>
      </c>
      <c r="AK110" s="85">
        <f>SUM(AK109)</f>
        <v>0</v>
      </c>
      <c r="AL110" s="85">
        <f>SUM(AL109)</f>
        <v>0</v>
      </c>
      <c r="AM110" s="85">
        <f>SUM(AM109)</f>
        <v>0</v>
      </c>
      <c r="AN110" s="85">
        <f>SUM(AN109)</f>
        <v>0</v>
      </c>
      <c r="AO110" s="1"/>
      <c r="AP110" s="1"/>
      <c r="AQ110" s="1"/>
      <c r="AR110" s="81"/>
      <c r="AS110" s="85"/>
      <c r="AT110" s="85"/>
      <c r="AU110" s="85"/>
      <c r="AV110" s="85"/>
      <c r="AW110" s="85"/>
      <c r="AX110" s="85"/>
      <c r="AY110" s="81"/>
      <c r="AZ110" s="82"/>
      <c r="BA110" s="82"/>
      <c r="BB110" s="85"/>
      <c r="BC110" s="81"/>
      <c r="BD110" s="85">
        <f>SUM(BD109)</f>
        <v>0</v>
      </c>
      <c r="BE110" s="85">
        <f>SUM(BE109)</f>
        <v>0</v>
      </c>
      <c r="BF110" s="86">
        <f>SUM(BF109)</f>
        <v>0</v>
      </c>
      <c r="BG110" s="61"/>
      <c r="BH110" s="61"/>
      <c r="BI110" s="61"/>
      <c r="BJ110" s="61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</row>
    <row r="111" spans="1:75" ht="15" customHeight="1">
      <c r="A111" s="62"/>
      <c r="B111" s="62"/>
      <c r="C111" s="62"/>
      <c r="D111" s="62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2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4"/>
      <c r="AJ111" s="63"/>
      <c r="AK111" s="63"/>
      <c r="AL111" s="63"/>
      <c r="AM111" s="63"/>
      <c r="AN111" s="63"/>
      <c r="AO111" s="2"/>
      <c r="AP111" s="2"/>
      <c r="AQ111" s="2"/>
      <c r="AR111" s="62"/>
      <c r="AS111" s="63"/>
      <c r="AT111" s="63"/>
      <c r="AU111" s="63"/>
      <c r="AV111" s="63"/>
      <c r="AW111" s="63"/>
      <c r="AX111" s="63"/>
      <c r="AY111" s="62"/>
      <c r="AZ111" s="63"/>
      <c r="BA111" s="63"/>
      <c r="BB111" s="63"/>
      <c r="BC111" s="62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</row>
    <row r="112" spans="1:75" ht="15" customHeight="1">
      <c r="A112" s="62"/>
      <c r="B112" s="62"/>
      <c r="C112" s="62"/>
      <c r="D112" s="62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2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4"/>
      <c r="AJ112" s="63"/>
      <c r="AK112" s="63"/>
      <c r="AL112" s="63"/>
      <c r="AM112" s="63"/>
      <c r="AN112" s="63"/>
      <c r="AO112" s="62"/>
      <c r="AP112" s="62"/>
      <c r="AQ112" s="62"/>
      <c r="AR112" s="62"/>
      <c r="AS112" s="63"/>
      <c r="AT112" s="63"/>
      <c r="AU112" s="63"/>
      <c r="AV112" s="63"/>
      <c r="AW112" s="63"/>
      <c r="AX112" s="63"/>
      <c r="AY112" s="62"/>
      <c r="AZ112" s="63"/>
      <c r="BA112" s="63"/>
      <c r="BB112" s="63"/>
      <c r="BC112" s="62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</row>
    <row r="113" spans="22:43" ht="15" customHeight="1">
      <c r="V113" s="62"/>
      <c r="AO113" s="62"/>
      <c r="AP113" s="62"/>
      <c r="AQ113" s="62"/>
    </row>
  </sheetData>
  <sheetProtection/>
  <mergeCells count="112">
    <mergeCell ref="AZ5:BA5"/>
    <mergeCell ref="AS5:AX5"/>
    <mergeCell ref="AS27:AX27"/>
    <mergeCell ref="X27:AA27"/>
    <mergeCell ref="AF27:AG27"/>
    <mergeCell ref="AJ27:AK27"/>
    <mergeCell ref="AZ27:BA27"/>
    <mergeCell ref="AM26:AN26"/>
    <mergeCell ref="AY26:BC26"/>
    <mergeCell ref="BD26:BF26"/>
    <mergeCell ref="E26:O26"/>
    <mergeCell ref="P26:Q26"/>
    <mergeCell ref="R26:U26"/>
    <mergeCell ref="W26:AD26"/>
    <mergeCell ref="AE26:AL26"/>
    <mergeCell ref="AT26:AX26"/>
    <mergeCell ref="AO26:AS26"/>
    <mergeCell ref="BD41:BF41"/>
    <mergeCell ref="S42:U42"/>
    <mergeCell ref="X42:AA42"/>
    <mergeCell ref="AF42:AG42"/>
    <mergeCell ref="AJ42:AK42"/>
    <mergeCell ref="AZ42:BA42"/>
    <mergeCell ref="AY41:BC41"/>
    <mergeCell ref="AO41:AS41"/>
    <mergeCell ref="AS42:AX42"/>
    <mergeCell ref="AT41:AX41"/>
    <mergeCell ref="E41:O41"/>
    <mergeCell ref="P41:Q41"/>
    <mergeCell ref="R41:U41"/>
    <mergeCell ref="AM41:AN41"/>
    <mergeCell ref="W41:AD41"/>
    <mergeCell ref="AE41:AL41"/>
    <mergeCell ref="BD62:BF62"/>
    <mergeCell ref="E62:O62"/>
    <mergeCell ref="P62:Q62"/>
    <mergeCell ref="R62:U62"/>
    <mergeCell ref="W62:AD62"/>
    <mergeCell ref="AE62:AL62"/>
    <mergeCell ref="AY62:BC62"/>
    <mergeCell ref="AO62:AS62"/>
    <mergeCell ref="AM62:AN62"/>
    <mergeCell ref="BD81:BF81"/>
    <mergeCell ref="S82:U82"/>
    <mergeCell ref="X82:AA82"/>
    <mergeCell ref="AF82:AG82"/>
    <mergeCell ref="AJ82:AK82"/>
    <mergeCell ref="AZ82:BA82"/>
    <mergeCell ref="AS82:AX82"/>
    <mergeCell ref="AM92:AN92"/>
    <mergeCell ref="AY92:BC92"/>
    <mergeCell ref="E81:O81"/>
    <mergeCell ref="P81:Q81"/>
    <mergeCell ref="R81:U81"/>
    <mergeCell ref="AY81:BC81"/>
    <mergeCell ref="AM81:AN81"/>
    <mergeCell ref="W81:AD81"/>
    <mergeCell ref="AE81:AL81"/>
    <mergeCell ref="AO81:AS81"/>
    <mergeCell ref="E92:O92"/>
    <mergeCell ref="P92:Q92"/>
    <mergeCell ref="R92:U92"/>
    <mergeCell ref="W92:AD92"/>
    <mergeCell ref="BD92:BF92"/>
    <mergeCell ref="S93:U93"/>
    <mergeCell ref="X93:AA93"/>
    <mergeCell ref="AF93:AG93"/>
    <mergeCell ref="AJ93:AK93"/>
    <mergeCell ref="AZ93:BA93"/>
    <mergeCell ref="S105:U105"/>
    <mergeCell ref="X105:AA105"/>
    <mergeCell ref="AF105:AG105"/>
    <mergeCell ref="AJ105:AK105"/>
    <mergeCell ref="AZ105:BA105"/>
    <mergeCell ref="AO104:AS104"/>
    <mergeCell ref="AT104:AX104"/>
    <mergeCell ref="AM104:AN104"/>
    <mergeCell ref="E104:O104"/>
    <mergeCell ref="P104:Q104"/>
    <mergeCell ref="R104:U104"/>
    <mergeCell ref="W104:AD104"/>
    <mergeCell ref="AE104:AL104"/>
    <mergeCell ref="BD104:BF104"/>
    <mergeCell ref="AF63:AG63"/>
    <mergeCell ref="AJ63:AK63"/>
    <mergeCell ref="AE92:AL92"/>
    <mergeCell ref="S5:U5"/>
    <mergeCell ref="X5:AA5"/>
    <mergeCell ref="AF5:AG5"/>
    <mergeCell ref="AJ5:AK5"/>
    <mergeCell ref="S63:U63"/>
    <mergeCell ref="S27:U27"/>
    <mergeCell ref="X63:AA63"/>
    <mergeCell ref="BD4:BF4"/>
    <mergeCell ref="E4:O4"/>
    <mergeCell ref="P4:Q4"/>
    <mergeCell ref="R4:U4"/>
    <mergeCell ref="W4:AD4"/>
    <mergeCell ref="AE4:AL4"/>
    <mergeCell ref="AO4:AS4"/>
    <mergeCell ref="AT4:AX4"/>
    <mergeCell ref="AY4:BC4"/>
    <mergeCell ref="AM4:AN4"/>
    <mergeCell ref="AS93:AX93"/>
    <mergeCell ref="AS105:AX105"/>
    <mergeCell ref="AS63:AX63"/>
    <mergeCell ref="AT62:AX62"/>
    <mergeCell ref="AY104:BC104"/>
    <mergeCell ref="AO92:AS92"/>
    <mergeCell ref="AT92:AX92"/>
    <mergeCell ref="AT81:AX81"/>
    <mergeCell ref="AZ63:BA63"/>
  </mergeCells>
  <printOptions/>
  <pageMargins left="0.7874015748031497" right="0.58" top="0.5905511811023623" bottom="0.3" header="0.5118110236220472" footer="0.23"/>
  <pageSetup fitToHeight="5" fitToWidth="4" horizontalDpi="600" verticalDpi="600" orientation="landscape" pageOrder="overThenDown" paperSize="9" scale="65" r:id="rId2"/>
  <rowBreaks count="4" manualBreakCount="4">
    <brk id="22" min="2" max="57" man="1"/>
    <brk id="37" min="2" max="57" man="1"/>
    <brk id="58" min="2" max="57" man="1"/>
    <brk id="88" min="2" max="5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8"/>
  <sheetViews>
    <sheetView showGridLines="0" zoomScaleSheetLayoutView="75" zoomScalePageLayoutView="0" workbookViewId="0" topLeftCell="A1">
      <selection activeCell="BA13" sqref="BA13"/>
    </sheetView>
  </sheetViews>
  <sheetFormatPr defaultColWidth="12.00390625" defaultRowHeight="18" customHeight="1"/>
  <cols>
    <col min="1" max="1" width="0.5" style="93" customWidth="1"/>
    <col min="2" max="2" width="17.625" style="93" customWidth="1"/>
    <col min="3" max="5" width="18.875" style="92" customWidth="1"/>
    <col min="6" max="6" width="15.875" style="92" customWidth="1"/>
    <col min="7" max="8" width="13.875" style="92" customWidth="1"/>
    <col min="9" max="9" width="15.875" style="92" customWidth="1"/>
    <col min="10" max="11" width="13.875" style="92" customWidth="1"/>
    <col min="12" max="12" width="16.875" style="92" customWidth="1"/>
    <col min="13" max="13" width="13.875" style="92" customWidth="1"/>
    <col min="14" max="16" width="17.875" style="92" customWidth="1"/>
    <col min="17" max="17" width="13.875" style="92" customWidth="1"/>
    <col min="18" max="21" width="16.875" style="92" customWidth="1"/>
    <col min="22" max="23" width="12.875" style="92" customWidth="1"/>
    <col min="24" max="24" width="15.875" style="92" customWidth="1"/>
    <col min="25" max="26" width="17.875" style="92" customWidth="1"/>
    <col min="27" max="27" width="13.875" style="92" customWidth="1"/>
    <col min="28" max="28" width="17.875" style="92" customWidth="1"/>
    <col min="29" max="29" width="17.625" style="92" customWidth="1"/>
    <col min="30" max="30" width="13.875" style="92" customWidth="1"/>
    <col min="31" max="31" width="17.875" style="92" customWidth="1"/>
    <col min="32" max="32" width="13.875" style="92" customWidth="1"/>
    <col min="33" max="33" width="15.875" style="92" customWidth="1"/>
    <col min="34" max="34" width="13.875" style="92" customWidth="1"/>
    <col min="35" max="36" width="17.875" style="92" customWidth="1"/>
    <col min="37" max="37" width="16.875" style="92" customWidth="1"/>
    <col min="38" max="38" width="13.875" style="92" customWidth="1"/>
    <col min="39" max="39" width="17.875" style="92" customWidth="1"/>
    <col min="40" max="42" width="13.875" style="92" customWidth="1"/>
    <col min="43" max="43" width="19.875" style="92" customWidth="1"/>
    <col min="44" max="44" width="18.875" style="92" customWidth="1"/>
    <col min="45" max="47" width="13.875" style="92" customWidth="1"/>
    <col min="48" max="48" width="15.875" style="92" customWidth="1"/>
    <col min="49" max="49" width="13.875" style="92" customWidth="1"/>
    <col min="50" max="50" width="18.875" style="92" customWidth="1"/>
    <col min="51" max="53" width="16.875" style="92" customWidth="1"/>
    <col min="54" max="55" width="13.875" style="92" customWidth="1"/>
    <col min="56" max="57" width="15.875" style="92" customWidth="1"/>
    <col min="58" max="59" width="10.875" style="92" customWidth="1"/>
    <col min="60" max="16384" width="12.00390625" style="92" customWidth="1"/>
  </cols>
  <sheetData>
    <row r="1" ht="18" customHeight="1">
      <c r="C1" s="124" t="s">
        <v>490</v>
      </c>
    </row>
    <row r="2" s="93" customFormat="1" ht="18" customHeight="1">
      <c r="C2" s="124" t="s">
        <v>619</v>
      </c>
    </row>
    <row r="3" spans="3:59" s="93" customFormat="1" ht="18" customHeight="1" thickBot="1">
      <c r="C3" s="124" t="s">
        <v>497</v>
      </c>
      <c r="BG3" s="123" t="s">
        <v>720</v>
      </c>
    </row>
    <row r="4" spans="2:59" s="93" customFormat="1" ht="18" customHeight="1">
      <c r="B4" s="122" t="s">
        <v>0</v>
      </c>
      <c r="C4" s="211" t="s">
        <v>486</v>
      </c>
      <c r="D4" s="211" t="s">
        <v>485</v>
      </c>
      <c r="E4" s="211" t="s">
        <v>484</v>
      </c>
      <c r="F4" s="209" t="s">
        <v>499</v>
      </c>
      <c r="G4" s="209" t="s">
        <v>483</v>
      </c>
      <c r="H4" s="211" t="s">
        <v>430</v>
      </c>
      <c r="I4" s="209" t="s">
        <v>482</v>
      </c>
      <c r="J4" s="209" t="s">
        <v>481</v>
      </c>
      <c r="K4" s="209" t="s">
        <v>480</v>
      </c>
      <c r="L4" s="209" t="s">
        <v>479</v>
      </c>
      <c r="M4" s="211" t="s">
        <v>430</v>
      </c>
      <c r="N4" s="211" t="s">
        <v>478</v>
      </c>
      <c r="O4" s="209" t="s">
        <v>477</v>
      </c>
      <c r="P4" s="209" t="s">
        <v>476</v>
      </c>
      <c r="Q4" s="209" t="s">
        <v>475</v>
      </c>
      <c r="R4" s="211" t="s">
        <v>430</v>
      </c>
      <c r="S4" s="209" t="s">
        <v>474</v>
      </c>
      <c r="T4" s="209" t="s">
        <v>473</v>
      </c>
      <c r="U4" s="217" t="s">
        <v>472</v>
      </c>
      <c r="V4" s="218"/>
      <c r="W4" s="211" t="s">
        <v>430</v>
      </c>
      <c r="X4" s="211" t="s">
        <v>471</v>
      </c>
      <c r="Y4" s="209" t="s">
        <v>470</v>
      </c>
      <c r="Z4" s="211" t="s">
        <v>469</v>
      </c>
      <c r="AA4" s="209" t="s">
        <v>468</v>
      </c>
      <c r="AB4" s="209" t="s">
        <v>467</v>
      </c>
      <c r="AC4" s="209" t="s">
        <v>466</v>
      </c>
      <c r="AD4" s="209" t="s">
        <v>465</v>
      </c>
      <c r="AE4" s="209" t="s">
        <v>464</v>
      </c>
      <c r="AF4" s="209" t="s">
        <v>463</v>
      </c>
      <c r="AG4" s="209" t="s">
        <v>462</v>
      </c>
      <c r="AH4" s="211" t="s">
        <v>430</v>
      </c>
      <c r="AI4" s="209" t="s">
        <v>461</v>
      </c>
      <c r="AJ4" s="209" t="s">
        <v>460</v>
      </c>
      <c r="AK4" s="217" t="s">
        <v>459</v>
      </c>
      <c r="AL4" s="218"/>
      <c r="AM4" s="209" t="s">
        <v>458</v>
      </c>
      <c r="AN4" s="119" t="s">
        <v>457</v>
      </c>
      <c r="AO4" s="119" t="s">
        <v>456</v>
      </c>
      <c r="AP4" s="211" t="s">
        <v>430</v>
      </c>
      <c r="AQ4" s="209" t="s">
        <v>455</v>
      </c>
      <c r="AR4" s="209" t="s">
        <v>454</v>
      </c>
      <c r="AS4" s="211" t="s">
        <v>453</v>
      </c>
      <c r="AT4" s="212" t="s">
        <v>452</v>
      </c>
      <c r="AU4" s="121" t="s">
        <v>451</v>
      </c>
      <c r="AV4" s="119" t="s">
        <v>450</v>
      </c>
      <c r="AW4" s="119" t="s">
        <v>449</v>
      </c>
      <c r="AX4" s="119" t="s">
        <v>448</v>
      </c>
      <c r="AY4" s="221" t="s">
        <v>447</v>
      </c>
      <c r="AZ4" s="220" t="s">
        <v>446</v>
      </c>
      <c r="BA4" s="220"/>
      <c r="BB4" s="218"/>
      <c r="BC4" s="120" t="s">
        <v>445</v>
      </c>
      <c r="BD4" s="217" t="s">
        <v>444</v>
      </c>
      <c r="BE4" s="218"/>
      <c r="BF4" s="119" t="s">
        <v>443</v>
      </c>
      <c r="BG4" s="118" t="s">
        <v>442</v>
      </c>
    </row>
    <row r="5" spans="2:59" s="93" customFormat="1" ht="18" customHeight="1">
      <c r="B5" s="117"/>
      <c r="C5" s="210"/>
      <c r="D5" s="210"/>
      <c r="E5" s="210"/>
      <c r="F5" s="219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4" t="s">
        <v>441</v>
      </c>
      <c r="V5" s="214" t="s">
        <v>440</v>
      </c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4" t="s">
        <v>439</v>
      </c>
      <c r="AL5" s="214" t="s">
        <v>438</v>
      </c>
      <c r="AM5" s="210"/>
      <c r="AN5" s="114" t="s">
        <v>437</v>
      </c>
      <c r="AO5" s="114" t="s">
        <v>496</v>
      </c>
      <c r="AP5" s="210"/>
      <c r="AQ5" s="210"/>
      <c r="AR5" s="210"/>
      <c r="AS5" s="210"/>
      <c r="AT5" s="213"/>
      <c r="AU5" s="114" t="s">
        <v>431</v>
      </c>
      <c r="AV5" s="114" t="s">
        <v>435</v>
      </c>
      <c r="AW5" s="114" t="s">
        <v>434</v>
      </c>
      <c r="AX5" s="116" t="s">
        <v>495</v>
      </c>
      <c r="AY5" s="222"/>
      <c r="AZ5" s="115" t="s">
        <v>432</v>
      </c>
      <c r="BA5" s="115" t="s">
        <v>431</v>
      </c>
      <c r="BB5" s="115" t="s">
        <v>430</v>
      </c>
      <c r="BC5" s="114" t="s">
        <v>429</v>
      </c>
      <c r="BD5" s="114" t="s">
        <v>428</v>
      </c>
      <c r="BE5" s="114" t="s">
        <v>427</v>
      </c>
      <c r="BF5" s="114" t="s">
        <v>426</v>
      </c>
      <c r="BG5" s="113" t="s">
        <v>494</v>
      </c>
    </row>
    <row r="6" spans="2:59" s="93" customFormat="1" ht="35.25" customHeight="1" thickBot="1">
      <c r="B6" s="112" t="s">
        <v>77</v>
      </c>
      <c r="C6" s="109" t="s">
        <v>493</v>
      </c>
      <c r="D6" s="109" t="s">
        <v>492</v>
      </c>
      <c r="E6" s="109"/>
      <c r="F6" s="109"/>
      <c r="G6" s="109"/>
      <c r="H6" s="109"/>
      <c r="I6" s="109" t="s">
        <v>422</v>
      </c>
      <c r="J6" s="109"/>
      <c r="K6" s="109"/>
      <c r="L6" s="109"/>
      <c r="M6" s="109"/>
      <c r="N6" s="109" t="s">
        <v>421</v>
      </c>
      <c r="O6" s="109" t="s">
        <v>420</v>
      </c>
      <c r="P6" s="109"/>
      <c r="Q6" s="109"/>
      <c r="R6" s="109"/>
      <c r="S6" s="109" t="s">
        <v>419</v>
      </c>
      <c r="T6" s="109"/>
      <c r="U6" s="215"/>
      <c r="V6" s="215"/>
      <c r="W6" s="108"/>
      <c r="X6" s="109" t="s">
        <v>491</v>
      </c>
      <c r="Y6" s="109" t="s">
        <v>417</v>
      </c>
      <c r="Z6" s="109"/>
      <c r="AA6" s="109"/>
      <c r="AB6" s="109"/>
      <c r="AC6" s="109"/>
      <c r="AD6" s="109"/>
      <c r="AE6" s="109"/>
      <c r="AF6" s="109"/>
      <c r="AG6" s="109"/>
      <c r="AH6" s="109"/>
      <c r="AI6" s="109" t="s">
        <v>416</v>
      </c>
      <c r="AJ6" s="109"/>
      <c r="AK6" s="216"/>
      <c r="AL6" s="215"/>
      <c r="AM6" s="109" t="s">
        <v>415</v>
      </c>
      <c r="AN6" s="108" t="s">
        <v>414</v>
      </c>
      <c r="AO6" s="108" t="s">
        <v>413</v>
      </c>
      <c r="AP6" s="108"/>
      <c r="AQ6" s="109" t="s">
        <v>412</v>
      </c>
      <c r="AR6" s="109" t="s">
        <v>411</v>
      </c>
      <c r="AS6" s="109" t="s">
        <v>410</v>
      </c>
      <c r="AT6" s="109" t="s">
        <v>409</v>
      </c>
      <c r="AU6" s="108"/>
      <c r="AV6" s="109" t="s">
        <v>408</v>
      </c>
      <c r="AW6" s="109" t="s">
        <v>407</v>
      </c>
      <c r="AX6" s="110" t="s">
        <v>406</v>
      </c>
      <c r="AY6" s="108"/>
      <c r="AZ6" s="108" t="s">
        <v>405</v>
      </c>
      <c r="BA6" s="108"/>
      <c r="BB6" s="108"/>
      <c r="BC6" s="109" t="s">
        <v>404</v>
      </c>
      <c r="BD6" s="108"/>
      <c r="BE6" s="108"/>
      <c r="BF6" s="108" t="s">
        <v>403</v>
      </c>
      <c r="BG6" s="107"/>
    </row>
    <row r="7" spans="1:59" s="148" customFormat="1" ht="35.25" customHeight="1" hidden="1">
      <c r="A7" s="152"/>
      <c r="B7" s="151"/>
      <c r="C7" s="150" t="s">
        <v>618</v>
      </c>
      <c r="D7" s="150" t="s">
        <v>617</v>
      </c>
      <c r="E7" s="150" t="s">
        <v>616</v>
      </c>
      <c r="F7" s="150" t="s">
        <v>615</v>
      </c>
      <c r="G7" s="150" t="s">
        <v>614</v>
      </c>
      <c r="H7" s="150" t="s">
        <v>613</v>
      </c>
      <c r="I7" s="150" t="s">
        <v>612</v>
      </c>
      <c r="J7" s="150" t="s">
        <v>611</v>
      </c>
      <c r="K7" s="150" t="s">
        <v>610</v>
      </c>
      <c r="L7" s="150" t="s">
        <v>609</v>
      </c>
      <c r="M7" s="150" t="s">
        <v>608</v>
      </c>
      <c r="N7" s="150" t="s">
        <v>607</v>
      </c>
      <c r="O7" s="150" t="s">
        <v>606</v>
      </c>
      <c r="P7" s="150" t="s">
        <v>605</v>
      </c>
      <c r="Q7" s="150" t="s">
        <v>604</v>
      </c>
      <c r="R7" s="150" t="s">
        <v>603</v>
      </c>
      <c r="S7" s="150" t="s">
        <v>602</v>
      </c>
      <c r="T7" s="150" t="s">
        <v>601</v>
      </c>
      <c r="U7" s="150" t="s">
        <v>600</v>
      </c>
      <c r="V7" s="150" t="s">
        <v>599</v>
      </c>
      <c r="W7" s="150" t="s">
        <v>598</v>
      </c>
      <c r="X7" s="150" t="s">
        <v>597</v>
      </c>
      <c r="Y7" s="150" t="s">
        <v>596</v>
      </c>
      <c r="Z7" s="150" t="s">
        <v>595</v>
      </c>
      <c r="AA7" s="150" t="s">
        <v>594</v>
      </c>
      <c r="AB7" s="150" t="s">
        <v>593</v>
      </c>
      <c r="AC7" s="150" t="s">
        <v>592</v>
      </c>
      <c r="AD7" s="150" t="s">
        <v>591</v>
      </c>
      <c r="AE7" s="150" t="s">
        <v>590</v>
      </c>
      <c r="AF7" s="150" t="s">
        <v>589</v>
      </c>
      <c r="AG7" s="150" t="s">
        <v>588</v>
      </c>
      <c r="AH7" s="150" t="s">
        <v>587</v>
      </c>
      <c r="AI7" s="150" t="s">
        <v>586</v>
      </c>
      <c r="AJ7" s="150" t="s">
        <v>585</v>
      </c>
      <c r="AK7" s="150" t="s">
        <v>584</v>
      </c>
      <c r="AL7" s="150" t="s">
        <v>583</v>
      </c>
      <c r="AM7" s="150" t="s">
        <v>582</v>
      </c>
      <c r="AN7" s="150" t="s">
        <v>581</v>
      </c>
      <c r="AO7" s="150" t="s">
        <v>580</v>
      </c>
      <c r="AP7" s="150" t="s">
        <v>579</v>
      </c>
      <c r="AQ7" s="150" t="s">
        <v>578</v>
      </c>
      <c r="AR7" s="150" t="s">
        <v>577</v>
      </c>
      <c r="AS7" s="150" t="s">
        <v>576</v>
      </c>
      <c r="AT7" s="150" t="s">
        <v>575</v>
      </c>
      <c r="AU7" s="150" t="s">
        <v>574</v>
      </c>
      <c r="AV7" s="150" t="s">
        <v>573</v>
      </c>
      <c r="AW7" s="150" t="s">
        <v>572</v>
      </c>
      <c r="AX7" s="150" t="s">
        <v>571</v>
      </c>
      <c r="AY7" s="150" t="s">
        <v>570</v>
      </c>
      <c r="AZ7" s="150" t="s">
        <v>569</v>
      </c>
      <c r="BA7" s="150" t="s">
        <v>568</v>
      </c>
      <c r="BB7" s="150" t="s">
        <v>567</v>
      </c>
      <c r="BC7" s="150" t="s">
        <v>566</v>
      </c>
      <c r="BD7" s="150" t="s">
        <v>565</v>
      </c>
      <c r="BE7" s="150" t="s">
        <v>564</v>
      </c>
      <c r="BF7" s="150"/>
      <c r="BG7" s="149"/>
    </row>
    <row r="8" spans="1:59" s="148" customFormat="1" ht="35.25" customHeight="1" hidden="1">
      <c r="A8" s="152"/>
      <c r="B8" s="151"/>
      <c r="C8" s="150" t="str">
        <f aca="true" t="shared" si="0" ref="C8:AH8">IF(C7=C9,"○","×")</f>
        <v>○</v>
      </c>
      <c r="D8" s="150" t="str">
        <f t="shared" si="0"/>
        <v>○</v>
      </c>
      <c r="E8" s="150" t="str">
        <f t="shared" si="0"/>
        <v>○</v>
      </c>
      <c r="F8" s="150" t="str">
        <f t="shared" si="0"/>
        <v>○</v>
      </c>
      <c r="G8" s="150" t="str">
        <f t="shared" si="0"/>
        <v>○</v>
      </c>
      <c r="H8" s="150" t="str">
        <f t="shared" si="0"/>
        <v>○</v>
      </c>
      <c r="I8" s="150" t="str">
        <f t="shared" si="0"/>
        <v>○</v>
      </c>
      <c r="J8" s="150" t="str">
        <f t="shared" si="0"/>
        <v>○</v>
      </c>
      <c r="K8" s="150" t="str">
        <f t="shared" si="0"/>
        <v>○</v>
      </c>
      <c r="L8" s="150" t="str">
        <f t="shared" si="0"/>
        <v>○</v>
      </c>
      <c r="M8" s="150" t="str">
        <f t="shared" si="0"/>
        <v>○</v>
      </c>
      <c r="N8" s="150" t="str">
        <f t="shared" si="0"/>
        <v>○</v>
      </c>
      <c r="O8" s="150" t="str">
        <f t="shared" si="0"/>
        <v>○</v>
      </c>
      <c r="P8" s="150" t="str">
        <f t="shared" si="0"/>
        <v>○</v>
      </c>
      <c r="Q8" s="150" t="str">
        <f t="shared" si="0"/>
        <v>○</v>
      </c>
      <c r="R8" s="150" t="str">
        <f t="shared" si="0"/>
        <v>○</v>
      </c>
      <c r="S8" s="150" t="str">
        <f t="shared" si="0"/>
        <v>○</v>
      </c>
      <c r="T8" s="150" t="str">
        <f t="shared" si="0"/>
        <v>○</v>
      </c>
      <c r="U8" s="150" t="str">
        <f t="shared" si="0"/>
        <v>○</v>
      </c>
      <c r="V8" s="150" t="str">
        <f t="shared" si="0"/>
        <v>○</v>
      </c>
      <c r="W8" s="150" t="str">
        <f t="shared" si="0"/>
        <v>○</v>
      </c>
      <c r="X8" s="150" t="str">
        <f t="shared" si="0"/>
        <v>○</v>
      </c>
      <c r="Y8" s="150" t="str">
        <f t="shared" si="0"/>
        <v>○</v>
      </c>
      <c r="Z8" s="150" t="str">
        <f t="shared" si="0"/>
        <v>○</v>
      </c>
      <c r="AA8" s="150" t="str">
        <f t="shared" si="0"/>
        <v>○</v>
      </c>
      <c r="AB8" s="150" t="str">
        <f t="shared" si="0"/>
        <v>○</v>
      </c>
      <c r="AC8" s="150" t="str">
        <f t="shared" si="0"/>
        <v>○</v>
      </c>
      <c r="AD8" s="150" t="str">
        <f t="shared" si="0"/>
        <v>○</v>
      </c>
      <c r="AE8" s="150" t="str">
        <f t="shared" si="0"/>
        <v>○</v>
      </c>
      <c r="AF8" s="150" t="str">
        <f t="shared" si="0"/>
        <v>○</v>
      </c>
      <c r="AG8" s="150" t="str">
        <f t="shared" si="0"/>
        <v>○</v>
      </c>
      <c r="AH8" s="150" t="str">
        <f t="shared" si="0"/>
        <v>○</v>
      </c>
      <c r="AI8" s="150" t="str">
        <f aca="true" t="shared" si="1" ref="AI8:BE8">IF(AI7=AI9,"○","×")</f>
        <v>○</v>
      </c>
      <c r="AJ8" s="150" t="str">
        <f t="shared" si="1"/>
        <v>○</v>
      </c>
      <c r="AK8" s="150" t="str">
        <f t="shared" si="1"/>
        <v>○</v>
      </c>
      <c r="AL8" s="150" t="str">
        <f t="shared" si="1"/>
        <v>○</v>
      </c>
      <c r="AM8" s="150" t="str">
        <f t="shared" si="1"/>
        <v>○</v>
      </c>
      <c r="AN8" s="150" t="str">
        <f t="shared" si="1"/>
        <v>○</v>
      </c>
      <c r="AO8" s="150" t="str">
        <f t="shared" si="1"/>
        <v>○</v>
      </c>
      <c r="AP8" s="150" t="str">
        <f t="shared" si="1"/>
        <v>○</v>
      </c>
      <c r="AQ8" s="150" t="str">
        <f t="shared" si="1"/>
        <v>○</v>
      </c>
      <c r="AR8" s="150" t="str">
        <f t="shared" si="1"/>
        <v>○</v>
      </c>
      <c r="AS8" s="150" t="str">
        <f t="shared" si="1"/>
        <v>○</v>
      </c>
      <c r="AT8" s="150" t="str">
        <f t="shared" si="1"/>
        <v>○</v>
      </c>
      <c r="AU8" s="150" t="str">
        <f t="shared" si="1"/>
        <v>○</v>
      </c>
      <c r="AV8" s="150" t="str">
        <f t="shared" si="1"/>
        <v>○</v>
      </c>
      <c r="AW8" s="150" t="str">
        <f t="shared" si="1"/>
        <v>○</v>
      </c>
      <c r="AX8" s="150" t="str">
        <f t="shared" si="1"/>
        <v>○</v>
      </c>
      <c r="AY8" s="150" t="str">
        <f t="shared" si="1"/>
        <v>○</v>
      </c>
      <c r="AZ8" s="150" t="str">
        <f t="shared" si="1"/>
        <v>○</v>
      </c>
      <c r="BA8" s="150" t="str">
        <f t="shared" si="1"/>
        <v>○</v>
      </c>
      <c r="BB8" s="150" t="str">
        <f t="shared" si="1"/>
        <v>○</v>
      </c>
      <c r="BC8" s="150" t="str">
        <f t="shared" si="1"/>
        <v>○</v>
      </c>
      <c r="BD8" s="150" t="str">
        <f t="shared" si="1"/>
        <v>○</v>
      </c>
      <c r="BE8" s="150" t="str">
        <f t="shared" si="1"/>
        <v>○</v>
      </c>
      <c r="BF8" s="150"/>
      <c r="BG8" s="149"/>
    </row>
    <row r="9" spans="1:59" ht="35.25" customHeight="1" hidden="1">
      <c r="A9" s="147" t="s">
        <v>563</v>
      </c>
      <c r="B9" s="146" t="s">
        <v>562</v>
      </c>
      <c r="C9" s="145" t="s">
        <v>561</v>
      </c>
      <c r="D9" s="145" t="s">
        <v>560</v>
      </c>
      <c r="E9" s="145" t="s">
        <v>559</v>
      </c>
      <c r="F9" s="145" t="s">
        <v>558</v>
      </c>
      <c r="G9" s="145" t="s">
        <v>557</v>
      </c>
      <c r="H9" s="145" t="s">
        <v>556</v>
      </c>
      <c r="I9" s="145" t="s">
        <v>555</v>
      </c>
      <c r="J9" s="145" t="s">
        <v>554</v>
      </c>
      <c r="K9" s="145" t="s">
        <v>553</v>
      </c>
      <c r="L9" s="145" t="s">
        <v>552</v>
      </c>
      <c r="M9" s="145" t="s">
        <v>551</v>
      </c>
      <c r="N9" s="145" t="s">
        <v>550</v>
      </c>
      <c r="O9" s="145" t="s">
        <v>549</v>
      </c>
      <c r="P9" s="145" t="s">
        <v>548</v>
      </c>
      <c r="Q9" s="145" t="s">
        <v>547</v>
      </c>
      <c r="R9" s="145" t="s">
        <v>546</v>
      </c>
      <c r="S9" s="145" t="s">
        <v>545</v>
      </c>
      <c r="T9" s="145" t="s">
        <v>544</v>
      </c>
      <c r="U9" s="145" t="s">
        <v>543</v>
      </c>
      <c r="V9" s="145" t="s">
        <v>542</v>
      </c>
      <c r="W9" s="145" t="s">
        <v>541</v>
      </c>
      <c r="X9" s="145" t="s">
        <v>540</v>
      </c>
      <c r="Y9" s="145" t="s">
        <v>539</v>
      </c>
      <c r="Z9" s="145" t="s">
        <v>538</v>
      </c>
      <c r="AA9" s="145" t="s">
        <v>537</v>
      </c>
      <c r="AB9" s="145" t="s">
        <v>536</v>
      </c>
      <c r="AC9" s="145" t="s">
        <v>535</v>
      </c>
      <c r="AD9" s="145" t="s">
        <v>534</v>
      </c>
      <c r="AE9" s="145" t="s">
        <v>533</v>
      </c>
      <c r="AF9" s="145" t="s">
        <v>532</v>
      </c>
      <c r="AG9" s="145" t="s">
        <v>531</v>
      </c>
      <c r="AH9" s="145" t="s">
        <v>530</v>
      </c>
      <c r="AI9" s="145" t="s">
        <v>529</v>
      </c>
      <c r="AJ9" s="145" t="s">
        <v>528</v>
      </c>
      <c r="AK9" s="145" t="s">
        <v>527</v>
      </c>
      <c r="AL9" s="145" t="s">
        <v>526</v>
      </c>
      <c r="AM9" s="145" t="s">
        <v>525</v>
      </c>
      <c r="AN9" s="145" t="s">
        <v>524</v>
      </c>
      <c r="AO9" s="145" t="s">
        <v>523</v>
      </c>
      <c r="AP9" s="145" t="s">
        <v>522</v>
      </c>
      <c r="AQ9" s="145" t="s">
        <v>521</v>
      </c>
      <c r="AR9" s="145" t="s">
        <v>520</v>
      </c>
      <c r="AS9" s="145" t="s">
        <v>519</v>
      </c>
      <c r="AT9" s="145" t="s">
        <v>518</v>
      </c>
      <c r="AU9" s="145" t="s">
        <v>517</v>
      </c>
      <c r="AV9" s="145" t="s">
        <v>516</v>
      </c>
      <c r="AW9" s="145" t="s">
        <v>515</v>
      </c>
      <c r="AX9" s="145" t="s">
        <v>514</v>
      </c>
      <c r="AY9" s="145" t="s">
        <v>513</v>
      </c>
      <c r="AZ9" s="145" t="s">
        <v>512</v>
      </c>
      <c r="BA9" s="145" t="s">
        <v>511</v>
      </c>
      <c r="BB9" s="145" t="s">
        <v>510</v>
      </c>
      <c r="BC9" s="145" t="s">
        <v>509</v>
      </c>
      <c r="BD9" s="145" t="s">
        <v>508</v>
      </c>
      <c r="BE9" s="145" t="s">
        <v>507</v>
      </c>
      <c r="BF9" s="145"/>
      <c r="BG9" s="144"/>
    </row>
    <row r="10" spans="1:59" s="94" customFormat="1" ht="30" customHeight="1">
      <c r="A10" s="106" t="s">
        <v>85</v>
      </c>
      <c r="B10" s="34" t="s">
        <v>88</v>
      </c>
      <c r="C10" s="139">
        <v>877701</v>
      </c>
      <c r="D10" s="137">
        <v>423520</v>
      </c>
      <c r="E10" s="137">
        <v>377008</v>
      </c>
      <c r="F10" s="137">
        <v>46512</v>
      </c>
      <c r="G10" s="137">
        <v>0</v>
      </c>
      <c r="H10" s="137">
        <v>0</v>
      </c>
      <c r="I10" s="137">
        <v>454181</v>
      </c>
      <c r="J10" s="137">
        <v>0</v>
      </c>
      <c r="K10" s="137">
        <v>0</v>
      </c>
      <c r="L10" s="137">
        <v>447398</v>
      </c>
      <c r="M10" s="137">
        <v>6783</v>
      </c>
      <c r="N10" s="138">
        <f aca="true" t="shared" si="2" ref="N10:N20">O10+S10</f>
        <v>413115</v>
      </c>
      <c r="O10" s="137">
        <v>238792</v>
      </c>
      <c r="P10" s="137">
        <v>54874</v>
      </c>
      <c r="Q10" s="137">
        <v>0</v>
      </c>
      <c r="R10" s="137">
        <v>183918</v>
      </c>
      <c r="S10" s="137">
        <v>174323</v>
      </c>
      <c r="T10" s="138">
        <f aca="true" t="shared" si="3" ref="T10:T20">U10+V10</f>
        <v>174323</v>
      </c>
      <c r="U10" s="137">
        <v>174323</v>
      </c>
      <c r="V10" s="137">
        <v>0</v>
      </c>
      <c r="W10" s="137">
        <v>0</v>
      </c>
      <c r="X10" s="138">
        <f aca="true" t="shared" si="4" ref="X10:X20">C10-N10</f>
        <v>464586</v>
      </c>
      <c r="Y10" s="137">
        <v>411568</v>
      </c>
      <c r="Z10" s="137">
        <v>145100</v>
      </c>
      <c r="AA10" s="137">
        <v>0</v>
      </c>
      <c r="AB10" s="137">
        <v>117689</v>
      </c>
      <c r="AC10" s="137">
        <v>0</v>
      </c>
      <c r="AD10" s="137">
        <v>0</v>
      </c>
      <c r="AE10" s="137">
        <v>139911</v>
      </c>
      <c r="AF10" s="137">
        <v>0</v>
      </c>
      <c r="AG10" s="137">
        <v>8868</v>
      </c>
      <c r="AH10" s="137">
        <v>0</v>
      </c>
      <c r="AI10" s="137">
        <v>876182</v>
      </c>
      <c r="AJ10" s="137">
        <v>329991</v>
      </c>
      <c r="AK10" s="137">
        <v>32097</v>
      </c>
      <c r="AL10" s="137">
        <v>0</v>
      </c>
      <c r="AM10" s="137">
        <v>546191</v>
      </c>
      <c r="AN10" s="137">
        <v>0</v>
      </c>
      <c r="AO10" s="137">
        <v>0</v>
      </c>
      <c r="AP10" s="137">
        <v>0</v>
      </c>
      <c r="AQ10" s="138">
        <f aca="true" t="shared" si="5" ref="AQ10:AQ20">Y10-AI10</f>
        <v>-464614</v>
      </c>
      <c r="AR10" s="138">
        <f aca="true" t="shared" si="6" ref="AR10:AR20">X10+AQ10</f>
        <v>-28</v>
      </c>
      <c r="AS10" s="137">
        <v>0</v>
      </c>
      <c r="AT10" s="137">
        <v>28</v>
      </c>
      <c r="AU10" s="137">
        <v>0</v>
      </c>
      <c r="AV10" s="137">
        <v>0</v>
      </c>
      <c r="AW10" s="137">
        <v>0</v>
      </c>
      <c r="AX10" s="138">
        <f aca="true" t="shared" si="7" ref="AX10:AX20">AR10-AS10+AT10-AV10+AW10</f>
        <v>0</v>
      </c>
      <c r="AY10" s="138">
        <f aca="true" t="shared" si="8" ref="AY10:AY20">SUM(AZ10:BB10)</f>
        <v>0</v>
      </c>
      <c r="AZ10" s="137">
        <v>0</v>
      </c>
      <c r="BA10" s="137">
        <v>0</v>
      </c>
      <c r="BB10" s="137">
        <v>0</v>
      </c>
      <c r="BC10" s="137">
        <v>0</v>
      </c>
      <c r="BD10" s="137">
        <v>0</v>
      </c>
      <c r="BE10" s="137">
        <v>0</v>
      </c>
      <c r="BF10" s="131">
        <f aca="true" t="shared" si="9" ref="BF10:BF21">IF(C10&gt;0,C10/(N10+AM10)*100,0)</f>
        <v>91.49332955282257</v>
      </c>
      <c r="BG10" s="130">
        <f aca="true" t="shared" si="10" ref="BG10:BG21">IF(BE10&gt;0,BE10/(D10-G10)*100,0)</f>
        <v>0</v>
      </c>
    </row>
    <row r="11" spans="1:59" s="94" customFormat="1" ht="30" customHeight="1">
      <c r="A11" s="106" t="s">
        <v>85</v>
      </c>
      <c r="B11" s="34" t="s">
        <v>90</v>
      </c>
      <c r="C11" s="139">
        <v>888316</v>
      </c>
      <c r="D11" s="137">
        <v>829177</v>
      </c>
      <c r="E11" s="137">
        <v>624320</v>
      </c>
      <c r="F11" s="137">
        <v>204857</v>
      </c>
      <c r="G11" s="137">
        <v>0</v>
      </c>
      <c r="H11" s="137">
        <v>0</v>
      </c>
      <c r="I11" s="137">
        <v>59139</v>
      </c>
      <c r="J11" s="137">
        <v>2804</v>
      </c>
      <c r="K11" s="137">
        <v>0</v>
      </c>
      <c r="L11" s="137">
        <v>55516</v>
      </c>
      <c r="M11" s="137">
        <v>819</v>
      </c>
      <c r="N11" s="138">
        <f t="shared" si="2"/>
        <v>537711</v>
      </c>
      <c r="O11" s="137">
        <v>375244</v>
      </c>
      <c r="P11" s="137">
        <v>35925</v>
      </c>
      <c r="Q11" s="137">
        <v>0</v>
      </c>
      <c r="R11" s="137">
        <v>339319</v>
      </c>
      <c r="S11" s="137">
        <v>162467</v>
      </c>
      <c r="T11" s="138">
        <f t="shared" si="3"/>
        <v>162067</v>
      </c>
      <c r="U11" s="137">
        <v>162067</v>
      </c>
      <c r="V11" s="137">
        <v>0</v>
      </c>
      <c r="W11" s="137">
        <v>400</v>
      </c>
      <c r="X11" s="138">
        <f t="shared" si="4"/>
        <v>350605</v>
      </c>
      <c r="Y11" s="137">
        <v>534329</v>
      </c>
      <c r="Z11" s="137">
        <v>295100</v>
      </c>
      <c r="AA11" s="137">
        <v>0</v>
      </c>
      <c r="AB11" s="137">
        <v>25627</v>
      </c>
      <c r="AC11" s="137">
        <v>0</v>
      </c>
      <c r="AD11" s="137">
        <v>0</v>
      </c>
      <c r="AE11" s="137">
        <v>193176</v>
      </c>
      <c r="AF11" s="137">
        <v>0</v>
      </c>
      <c r="AG11" s="137">
        <v>20408</v>
      </c>
      <c r="AH11" s="137">
        <v>18</v>
      </c>
      <c r="AI11" s="137">
        <v>879294</v>
      </c>
      <c r="AJ11" s="137">
        <v>534357</v>
      </c>
      <c r="AK11" s="137">
        <v>47654</v>
      </c>
      <c r="AL11" s="137">
        <v>0</v>
      </c>
      <c r="AM11" s="137">
        <v>344937</v>
      </c>
      <c r="AN11" s="137">
        <v>0</v>
      </c>
      <c r="AO11" s="137">
        <v>0</v>
      </c>
      <c r="AP11" s="137">
        <v>0</v>
      </c>
      <c r="AQ11" s="138">
        <f t="shared" si="5"/>
        <v>-344965</v>
      </c>
      <c r="AR11" s="138">
        <f t="shared" si="6"/>
        <v>5640</v>
      </c>
      <c r="AS11" s="137">
        <v>0</v>
      </c>
      <c r="AT11" s="137">
        <v>18646</v>
      </c>
      <c r="AU11" s="137">
        <v>0</v>
      </c>
      <c r="AV11" s="137">
        <v>0</v>
      </c>
      <c r="AW11" s="137">
        <v>0</v>
      </c>
      <c r="AX11" s="138">
        <f t="shared" si="7"/>
        <v>24286</v>
      </c>
      <c r="AY11" s="138">
        <f t="shared" si="8"/>
        <v>0</v>
      </c>
      <c r="AZ11" s="137">
        <v>0</v>
      </c>
      <c r="BA11" s="137">
        <v>0</v>
      </c>
      <c r="BB11" s="137">
        <v>0</v>
      </c>
      <c r="BC11" s="137">
        <v>7339</v>
      </c>
      <c r="BD11" s="137">
        <v>16947</v>
      </c>
      <c r="BE11" s="137">
        <v>0</v>
      </c>
      <c r="BF11" s="131">
        <f t="shared" si="9"/>
        <v>100.64215859549901</v>
      </c>
      <c r="BG11" s="130">
        <f t="shared" si="10"/>
        <v>0</v>
      </c>
    </row>
    <row r="12" spans="1:59" s="94" customFormat="1" ht="30" customHeight="1">
      <c r="A12" s="106" t="s">
        <v>85</v>
      </c>
      <c r="B12" s="34" t="s">
        <v>91</v>
      </c>
      <c r="C12" s="139">
        <v>1809893</v>
      </c>
      <c r="D12" s="137">
        <v>1111317</v>
      </c>
      <c r="E12" s="137">
        <v>750251</v>
      </c>
      <c r="F12" s="137">
        <v>360352</v>
      </c>
      <c r="G12" s="137">
        <v>0</v>
      </c>
      <c r="H12" s="137">
        <v>714</v>
      </c>
      <c r="I12" s="137">
        <v>698576</v>
      </c>
      <c r="J12" s="137">
        <v>0</v>
      </c>
      <c r="K12" s="137">
        <v>0</v>
      </c>
      <c r="L12" s="137">
        <v>693032</v>
      </c>
      <c r="M12" s="137">
        <v>5544</v>
      </c>
      <c r="N12" s="138">
        <f t="shared" si="2"/>
        <v>968988</v>
      </c>
      <c r="O12" s="137">
        <v>494325</v>
      </c>
      <c r="P12" s="137">
        <v>71026</v>
      </c>
      <c r="Q12" s="137">
        <v>0</v>
      </c>
      <c r="R12" s="137">
        <v>423299</v>
      </c>
      <c r="S12" s="137">
        <v>474663</v>
      </c>
      <c r="T12" s="138">
        <f t="shared" si="3"/>
        <v>463330</v>
      </c>
      <c r="U12" s="137">
        <v>463330</v>
      </c>
      <c r="V12" s="137">
        <v>0</v>
      </c>
      <c r="W12" s="137">
        <v>11333</v>
      </c>
      <c r="X12" s="138">
        <f t="shared" si="4"/>
        <v>840905</v>
      </c>
      <c r="Y12" s="137">
        <v>1946383</v>
      </c>
      <c r="Z12" s="137">
        <v>822300</v>
      </c>
      <c r="AA12" s="137">
        <v>0</v>
      </c>
      <c r="AB12" s="137">
        <v>242535</v>
      </c>
      <c r="AC12" s="137">
        <v>0</v>
      </c>
      <c r="AD12" s="137">
        <v>0</v>
      </c>
      <c r="AE12" s="137">
        <v>826400</v>
      </c>
      <c r="AF12" s="137">
        <v>0</v>
      </c>
      <c r="AG12" s="137">
        <v>55128</v>
      </c>
      <c r="AH12" s="137">
        <v>20</v>
      </c>
      <c r="AI12" s="137">
        <v>2787631</v>
      </c>
      <c r="AJ12" s="137">
        <v>1778049</v>
      </c>
      <c r="AK12" s="137">
        <v>42742</v>
      </c>
      <c r="AL12" s="137">
        <v>0</v>
      </c>
      <c r="AM12" s="137">
        <v>1009582</v>
      </c>
      <c r="AN12" s="137">
        <v>0</v>
      </c>
      <c r="AO12" s="137">
        <v>0</v>
      </c>
      <c r="AP12" s="137">
        <v>0</v>
      </c>
      <c r="AQ12" s="138">
        <f t="shared" si="5"/>
        <v>-841248</v>
      </c>
      <c r="AR12" s="138">
        <f t="shared" si="6"/>
        <v>-343</v>
      </c>
      <c r="AS12" s="137">
        <v>0</v>
      </c>
      <c r="AT12" s="137">
        <v>25343</v>
      </c>
      <c r="AU12" s="137">
        <v>0</v>
      </c>
      <c r="AV12" s="137">
        <v>0</v>
      </c>
      <c r="AW12" s="137">
        <v>0</v>
      </c>
      <c r="AX12" s="138">
        <f t="shared" si="7"/>
        <v>25000</v>
      </c>
      <c r="AY12" s="138">
        <f t="shared" si="8"/>
        <v>170725</v>
      </c>
      <c r="AZ12" s="137">
        <v>104925</v>
      </c>
      <c r="BA12" s="137">
        <v>65800</v>
      </c>
      <c r="BB12" s="137">
        <v>0</v>
      </c>
      <c r="BC12" s="137">
        <v>23612</v>
      </c>
      <c r="BD12" s="137">
        <v>1388</v>
      </c>
      <c r="BE12" s="137">
        <v>0</v>
      </c>
      <c r="BF12" s="131">
        <f t="shared" si="9"/>
        <v>91.47480250888268</v>
      </c>
      <c r="BG12" s="130">
        <f t="shared" si="10"/>
        <v>0</v>
      </c>
    </row>
    <row r="13" spans="1:59" s="94" customFormat="1" ht="30" customHeight="1">
      <c r="A13" s="106" t="s">
        <v>85</v>
      </c>
      <c r="B13" s="34" t="s">
        <v>92</v>
      </c>
      <c r="C13" s="139">
        <v>1597015</v>
      </c>
      <c r="D13" s="137">
        <v>734012</v>
      </c>
      <c r="E13" s="137">
        <v>718849</v>
      </c>
      <c r="F13" s="137">
        <v>15163</v>
      </c>
      <c r="G13" s="137">
        <v>0</v>
      </c>
      <c r="H13" s="137">
        <v>0</v>
      </c>
      <c r="I13" s="137">
        <v>863003</v>
      </c>
      <c r="J13" s="137">
        <v>0</v>
      </c>
      <c r="K13" s="137">
        <v>0</v>
      </c>
      <c r="L13" s="137">
        <v>862952</v>
      </c>
      <c r="M13" s="137">
        <v>51</v>
      </c>
      <c r="N13" s="138">
        <f t="shared" si="2"/>
        <v>862019</v>
      </c>
      <c r="O13" s="137">
        <v>546054</v>
      </c>
      <c r="P13" s="137">
        <v>49316</v>
      </c>
      <c r="Q13" s="137">
        <v>0</v>
      </c>
      <c r="R13" s="137">
        <v>496738</v>
      </c>
      <c r="S13" s="137">
        <v>315965</v>
      </c>
      <c r="T13" s="138">
        <f t="shared" si="3"/>
        <v>285643</v>
      </c>
      <c r="U13" s="137">
        <v>284989</v>
      </c>
      <c r="V13" s="137">
        <v>654</v>
      </c>
      <c r="W13" s="137">
        <v>30322</v>
      </c>
      <c r="X13" s="138">
        <f t="shared" si="4"/>
        <v>734996</v>
      </c>
      <c r="Y13" s="137">
        <v>549199</v>
      </c>
      <c r="Z13" s="137">
        <v>176400</v>
      </c>
      <c r="AA13" s="137">
        <v>0</v>
      </c>
      <c r="AB13" s="137">
        <v>321885</v>
      </c>
      <c r="AC13" s="137">
        <v>0</v>
      </c>
      <c r="AD13" s="137">
        <v>0</v>
      </c>
      <c r="AE13" s="137">
        <v>50100</v>
      </c>
      <c r="AF13" s="137">
        <v>0</v>
      </c>
      <c r="AG13" s="137">
        <v>814</v>
      </c>
      <c r="AH13" s="137">
        <v>0</v>
      </c>
      <c r="AI13" s="137">
        <v>1199865</v>
      </c>
      <c r="AJ13" s="137">
        <v>246642</v>
      </c>
      <c r="AK13" s="137">
        <v>26025</v>
      </c>
      <c r="AL13" s="137">
        <v>0</v>
      </c>
      <c r="AM13" s="137">
        <v>953223</v>
      </c>
      <c r="AN13" s="137">
        <v>0</v>
      </c>
      <c r="AO13" s="137">
        <v>0</v>
      </c>
      <c r="AP13" s="137">
        <v>0</v>
      </c>
      <c r="AQ13" s="138">
        <f t="shared" si="5"/>
        <v>-650666</v>
      </c>
      <c r="AR13" s="138">
        <f t="shared" si="6"/>
        <v>84330</v>
      </c>
      <c r="AS13" s="137">
        <v>0</v>
      </c>
      <c r="AT13" s="137">
        <v>80</v>
      </c>
      <c r="AU13" s="137">
        <v>0</v>
      </c>
      <c r="AV13" s="137">
        <v>2512993</v>
      </c>
      <c r="AW13" s="137">
        <v>0</v>
      </c>
      <c r="AX13" s="138">
        <f t="shared" si="7"/>
        <v>-2428583</v>
      </c>
      <c r="AY13" s="138">
        <f t="shared" si="8"/>
        <v>21200</v>
      </c>
      <c r="AZ13" s="137">
        <v>7500</v>
      </c>
      <c r="BA13" s="137">
        <v>13700</v>
      </c>
      <c r="BB13" s="137">
        <v>0</v>
      </c>
      <c r="BC13" s="137">
        <v>80</v>
      </c>
      <c r="BD13" s="137">
        <v>0</v>
      </c>
      <c r="BE13" s="137">
        <v>2428663</v>
      </c>
      <c r="BF13" s="131">
        <f t="shared" si="9"/>
        <v>87.9780767523008</v>
      </c>
      <c r="BG13" s="130">
        <f t="shared" si="10"/>
        <v>330.875108308856</v>
      </c>
    </row>
    <row r="14" spans="1:59" s="94" customFormat="1" ht="30" customHeight="1">
      <c r="A14" s="106" t="s">
        <v>85</v>
      </c>
      <c r="B14" s="34" t="s">
        <v>93</v>
      </c>
      <c r="C14" s="139">
        <v>596958</v>
      </c>
      <c r="D14" s="137">
        <v>414929</v>
      </c>
      <c r="E14" s="137">
        <v>304282</v>
      </c>
      <c r="F14" s="137">
        <v>49517</v>
      </c>
      <c r="G14" s="137">
        <v>0</v>
      </c>
      <c r="H14" s="137">
        <v>61130</v>
      </c>
      <c r="I14" s="137">
        <v>182029</v>
      </c>
      <c r="J14" s="137">
        <v>0</v>
      </c>
      <c r="K14" s="137">
        <v>0</v>
      </c>
      <c r="L14" s="137">
        <v>181953</v>
      </c>
      <c r="M14" s="137">
        <v>76</v>
      </c>
      <c r="N14" s="138">
        <f t="shared" si="2"/>
        <v>354170</v>
      </c>
      <c r="O14" s="137">
        <v>258460</v>
      </c>
      <c r="P14" s="137">
        <v>93214</v>
      </c>
      <c r="Q14" s="137">
        <v>0</v>
      </c>
      <c r="R14" s="137">
        <v>165246</v>
      </c>
      <c r="S14" s="137">
        <v>95710</v>
      </c>
      <c r="T14" s="138">
        <f t="shared" si="3"/>
        <v>95687</v>
      </c>
      <c r="U14" s="137">
        <v>95687</v>
      </c>
      <c r="V14" s="137">
        <v>0</v>
      </c>
      <c r="W14" s="137">
        <v>23</v>
      </c>
      <c r="X14" s="138">
        <f t="shared" si="4"/>
        <v>242788</v>
      </c>
      <c r="Y14" s="137">
        <v>230042</v>
      </c>
      <c r="Z14" s="137">
        <v>63000</v>
      </c>
      <c r="AA14" s="137">
        <v>0</v>
      </c>
      <c r="AB14" s="137">
        <v>101084</v>
      </c>
      <c r="AC14" s="137">
        <v>0</v>
      </c>
      <c r="AD14" s="137">
        <v>0</v>
      </c>
      <c r="AE14" s="137">
        <v>62600</v>
      </c>
      <c r="AF14" s="137">
        <v>0</v>
      </c>
      <c r="AG14" s="137">
        <v>3358</v>
      </c>
      <c r="AH14" s="137">
        <v>0</v>
      </c>
      <c r="AI14" s="137">
        <v>472830</v>
      </c>
      <c r="AJ14" s="137">
        <v>193826</v>
      </c>
      <c r="AK14" s="137">
        <v>27917</v>
      </c>
      <c r="AL14" s="137">
        <v>0</v>
      </c>
      <c r="AM14" s="137">
        <v>279004</v>
      </c>
      <c r="AN14" s="137">
        <v>0</v>
      </c>
      <c r="AO14" s="137">
        <v>0</v>
      </c>
      <c r="AP14" s="137">
        <v>0</v>
      </c>
      <c r="AQ14" s="138">
        <f t="shared" si="5"/>
        <v>-242788</v>
      </c>
      <c r="AR14" s="138">
        <f t="shared" si="6"/>
        <v>0</v>
      </c>
      <c r="AS14" s="137">
        <v>0</v>
      </c>
      <c r="AT14" s="137">
        <v>0</v>
      </c>
      <c r="AU14" s="137">
        <v>0</v>
      </c>
      <c r="AV14" s="137">
        <v>0</v>
      </c>
      <c r="AW14" s="137">
        <v>0</v>
      </c>
      <c r="AX14" s="138">
        <f t="shared" si="7"/>
        <v>0</v>
      </c>
      <c r="AY14" s="138">
        <f t="shared" si="8"/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31">
        <f t="shared" si="9"/>
        <v>94.28024524064476</v>
      </c>
      <c r="BG14" s="130">
        <f t="shared" si="10"/>
        <v>0</v>
      </c>
    </row>
    <row r="15" spans="1:59" s="94" customFormat="1" ht="30" customHeight="1">
      <c r="A15" s="106" t="s">
        <v>85</v>
      </c>
      <c r="B15" s="34" t="s">
        <v>94</v>
      </c>
      <c r="C15" s="139">
        <v>570878</v>
      </c>
      <c r="D15" s="137">
        <v>198063</v>
      </c>
      <c r="E15" s="137">
        <v>119632</v>
      </c>
      <c r="F15" s="137">
        <v>78431</v>
      </c>
      <c r="G15" s="137">
        <v>0</v>
      </c>
      <c r="H15" s="137">
        <v>0</v>
      </c>
      <c r="I15" s="137">
        <v>372815</v>
      </c>
      <c r="J15" s="137">
        <v>0</v>
      </c>
      <c r="K15" s="137">
        <v>0</v>
      </c>
      <c r="L15" s="137">
        <v>372776</v>
      </c>
      <c r="M15" s="137">
        <v>39</v>
      </c>
      <c r="N15" s="138">
        <f t="shared" si="2"/>
        <v>284352</v>
      </c>
      <c r="O15" s="137">
        <v>91793</v>
      </c>
      <c r="P15" s="137">
        <v>22017</v>
      </c>
      <c r="Q15" s="137">
        <v>0</v>
      </c>
      <c r="R15" s="137">
        <v>69776</v>
      </c>
      <c r="S15" s="137">
        <v>192559</v>
      </c>
      <c r="T15" s="138">
        <f t="shared" si="3"/>
        <v>192559</v>
      </c>
      <c r="U15" s="137">
        <v>192511</v>
      </c>
      <c r="V15" s="137">
        <v>48</v>
      </c>
      <c r="W15" s="137">
        <v>0</v>
      </c>
      <c r="X15" s="138">
        <f t="shared" si="4"/>
        <v>286526</v>
      </c>
      <c r="Y15" s="137">
        <v>760303</v>
      </c>
      <c r="Z15" s="137">
        <v>346400</v>
      </c>
      <c r="AA15" s="137">
        <v>0</v>
      </c>
      <c r="AB15" s="137">
        <v>102833</v>
      </c>
      <c r="AC15" s="137">
        <v>0</v>
      </c>
      <c r="AD15" s="137">
        <v>0</v>
      </c>
      <c r="AE15" s="137">
        <v>269529</v>
      </c>
      <c r="AF15" s="137">
        <v>0</v>
      </c>
      <c r="AG15" s="137">
        <v>41174</v>
      </c>
      <c r="AH15" s="137">
        <v>367</v>
      </c>
      <c r="AI15" s="137">
        <v>1105729</v>
      </c>
      <c r="AJ15" s="137">
        <v>597512</v>
      </c>
      <c r="AK15" s="137">
        <v>24649</v>
      </c>
      <c r="AL15" s="137">
        <v>0</v>
      </c>
      <c r="AM15" s="137">
        <v>508217</v>
      </c>
      <c r="AN15" s="137">
        <v>0</v>
      </c>
      <c r="AO15" s="137">
        <v>0</v>
      </c>
      <c r="AP15" s="137">
        <v>0</v>
      </c>
      <c r="AQ15" s="138">
        <f t="shared" si="5"/>
        <v>-345426</v>
      </c>
      <c r="AR15" s="138">
        <f t="shared" si="6"/>
        <v>-58900</v>
      </c>
      <c r="AS15" s="137">
        <v>0</v>
      </c>
      <c r="AT15" s="137">
        <v>0</v>
      </c>
      <c r="AU15" s="137">
        <v>0</v>
      </c>
      <c r="AV15" s="137">
        <v>0</v>
      </c>
      <c r="AW15" s="137">
        <v>58900</v>
      </c>
      <c r="AX15" s="138">
        <f t="shared" si="7"/>
        <v>0</v>
      </c>
      <c r="AY15" s="138">
        <f t="shared" si="8"/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31">
        <f t="shared" si="9"/>
        <v>72.02880758646882</v>
      </c>
      <c r="BG15" s="130">
        <f t="shared" si="10"/>
        <v>0</v>
      </c>
    </row>
    <row r="16" spans="1:59" s="94" customFormat="1" ht="30" customHeight="1">
      <c r="A16" s="106" t="s">
        <v>85</v>
      </c>
      <c r="B16" s="34" t="s">
        <v>368</v>
      </c>
      <c r="C16" s="139">
        <v>1334563</v>
      </c>
      <c r="D16" s="137">
        <v>721026</v>
      </c>
      <c r="E16" s="137">
        <v>561978</v>
      </c>
      <c r="F16" s="137">
        <v>157842</v>
      </c>
      <c r="G16" s="137">
        <v>0</v>
      </c>
      <c r="H16" s="137">
        <v>1206</v>
      </c>
      <c r="I16" s="137">
        <v>613537</v>
      </c>
      <c r="J16" s="137">
        <v>0</v>
      </c>
      <c r="K16" s="137">
        <v>0</v>
      </c>
      <c r="L16" s="137">
        <v>607208</v>
      </c>
      <c r="M16" s="137">
        <v>6329</v>
      </c>
      <c r="N16" s="138">
        <f t="shared" si="2"/>
        <v>838442</v>
      </c>
      <c r="O16" s="137">
        <v>365940</v>
      </c>
      <c r="P16" s="137">
        <v>61151</v>
      </c>
      <c r="Q16" s="137">
        <v>0</v>
      </c>
      <c r="R16" s="137">
        <v>304789</v>
      </c>
      <c r="S16" s="137">
        <v>472502</v>
      </c>
      <c r="T16" s="138">
        <f t="shared" si="3"/>
        <v>472140</v>
      </c>
      <c r="U16" s="137">
        <v>472140</v>
      </c>
      <c r="V16" s="137">
        <v>0</v>
      </c>
      <c r="W16" s="137">
        <v>362</v>
      </c>
      <c r="X16" s="138">
        <f t="shared" si="4"/>
        <v>496121</v>
      </c>
      <c r="Y16" s="137">
        <v>1354018</v>
      </c>
      <c r="Z16" s="137">
        <v>985715</v>
      </c>
      <c r="AA16" s="137">
        <v>0</v>
      </c>
      <c r="AB16" s="137">
        <v>108950</v>
      </c>
      <c r="AC16" s="137">
        <v>0</v>
      </c>
      <c r="AD16" s="137">
        <v>0</v>
      </c>
      <c r="AE16" s="137">
        <v>226661</v>
      </c>
      <c r="AF16" s="137">
        <v>0</v>
      </c>
      <c r="AG16" s="137">
        <v>32692</v>
      </c>
      <c r="AH16" s="137">
        <v>0</v>
      </c>
      <c r="AI16" s="137">
        <v>1985318</v>
      </c>
      <c r="AJ16" s="137">
        <v>759217</v>
      </c>
      <c r="AK16" s="137">
        <v>73637</v>
      </c>
      <c r="AL16" s="137">
        <v>0</v>
      </c>
      <c r="AM16" s="137">
        <v>1226101</v>
      </c>
      <c r="AN16" s="137">
        <v>0</v>
      </c>
      <c r="AO16" s="137">
        <v>0</v>
      </c>
      <c r="AP16" s="137">
        <v>0</v>
      </c>
      <c r="AQ16" s="138">
        <f t="shared" si="5"/>
        <v>-631300</v>
      </c>
      <c r="AR16" s="138">
        <f t="shared" si="6"/>
        <v>-135179</v>
      </c>
      <c r="AS16" s="137">
        <v>0</v>
      </c>
      <c r="AT16" s="137">
        <v>9021</v>
      </c>
      <c r="AU16" s="137">
        <v>0</v>
      </c>
      <c r="AV16" s="137">
        <v>0</v>
      </c>
      <c r="AW16" s="137">
        <v>141885</v>
      </c>
      <c r="AX16" s="138">
        <f t="shared" si="7"/>
        <v>15727</v>
      </c>
      <c r="AY16" s="138">
        <f t="shared" si="8"/>
        <v>290933</v>
      </c>
      <c r="AZ16" s="137">
        <v>138833</v>
      </c>
      <c r="BA16" s="137">
        <v>152100</v>
      </c>
      <c r="BB16" s="137">
        <v>0</v>
      </c>
      <c r="BC16" s="137">
        <v>14366</v>
      </c>
      <c r="BD16" s="137">
        <v>1361</v>
      </c>
      <c r="BE16" s="137">
        <v>0</v>
      </c>
      <c r="BF16" s="131">
        <f t="shared" si="9"/>
        <v>64.64205395576649</v>
      </c>
      <c r="BG16" s="130">
        <f t="shared" si="10"/>
        <v>0</v>
      </c>
    </row>
    <row r="17" spans="1:59" s="94" customFormat="1" ht="30" customHeight="1">
      <c r="A17" s="106" t="s">
        <v>85</v>
      </c>
      <c r="B17" s="34" t="s">
        <v>96</v>
      </c>
      <c r="C17" s="139">
        <v>195745</v>
      </c>
      <c r="D17" s="137">
        <v>162340</v>
      </c>
      <c r="E17" s="137">
        <v>94229</v>
      </c>
      <c r="F17" s="137">
        <v>68111</v>
      </c>
      <c r="G17" s="137">
        <v>0</v>
      </c>
      <c r="H17" s="137">
        <v>0</v>
      </c>
      <c r="I17" s="137">
        <v>33405</v>
      </c>
      <c r="J17" s="137">
        <v>0</v>
      </c>
      <c r="K17" s="137">
        <v>0</v>
      </c>
      <c r="L17" s="137">
        <v>1865</v>
      </c>
      <c r="M17" s="137">
        <v>31540</v>
      </c>
      <c r="N17" s="138">
        <f t="shared" si="2"/>
        <v>128616</v>
      </c>
      <c r="O17" s="137">
        <v>105702</v>
      </c>
      <c r="P17" s="137">
        <v>0</v>
      </c>
      <c r="Q17" s="137">
        <v>0</v>
      </c>
      <c r="R17" s="137">
        <v>105702</v>
      </c>
      <c r="S17" s="137">
        <v>22914</v>
      </c>
      <c r="T17" s="138">
        <f t="shared" si="3"/>
        <v>22914</v>
      </c>
      <c r="U17" s="137">
        <v>22914</v>
      </c>
      <c r="V17" s="137">
        <v>0</v>
      </c>
      <c r="W17" s="137">
        <v>0</v>
      </c>
      <c r="X17" s="138">
        <f t="shared" si="4"/>
        <v>67129</v>
      </c>
      <c r="Y17" s="137">
        <v>58968</v>
      </c>
      <c r="Z17" s="137">
        <v>31900</v>
      </c>
      <c r="AA17" s="137">
        <v>0</v>
      </c>
      <c r="AB17" s="137">
        <v>3826</v>
      </c>
      <c r="AC17" s="137">
        <v>0</v>
      </c>
      <c r="AD17" s="137">
        <v>0</v>
      </c>
      <c r="AE17" s="137">
        <v>23100</v>
      </c>
      <c r="AF17" s="137">
        <v>0</v>
      </c>
      <c r="AG17" s="137">
        <v>142</v>
      </c>
      <c r="AH17" s="137">
        <v>0</v>
      </c>
      <c r="AI17" s="137">
        <v>128553</v>
      </c>
      <c r="AJ17" s="137">
        <v>74766</v>
      </c>
      <c r="AK17" s="137">
        <v>0</v>
      </c>
      <c r="AL17" s="137">
        <v>0</v>
      </c>
      <c r="AM17" s="137">
        <v>53787</v>
      </c>
      <c r="AN17" s="137">
        <v>0</v>
      </c>
      <c r="AO17" s="137">
        <v>0</v>
      </c>
      <c r="AP17" s="137">
        <v>0</v>
      </c>
      <c r="AQ17" s="138">
        <f t="shared" si="5"/>
        <v>-69585</v>
      </c>
      <c r="AR17" s="138">
        <f t="shared" si="6"/>
        <v>-2456</v>
      </c>
      <c r="AS17" s="137">
        <v>0</v>
      </c>
      <c r="AT17" s="137">
        <v>14364</v>
      </c>
      <c r="AU17" s="137">
        <v>0</v>
      </c>
      <c r="AV17" s="137">
        <v>0</v>
      </c>
      <c r="AW17" s="137">
        <v>0</v>
      </c>
      <c r="AX17" s="138">
        <f t="shared" si="7"/>
        <v>11908</v>
      </c>
      <c r="AY17" s="138">
        <f t="shared" si="8"/>
        <v>500</v>
      </c>
      <c r="AZ17" s="137">
        <v>0</v>
      </c>
      <c r="BA17" s="137">
        <v>500</v>
      </c>
      <c r="BB17" s="137">
        <v>0</v>
      </c>
      <c r="BC17" s="137">
        <v>68</v>
      </c>
      <c r="BD17" s="137">
        <v>11840</v>
      </c>
      <c r="BE17" s="137">
        <v>0</v>
      </c>
      <c r="BF17" s="131">
        <f t="shared" si="9"/>
        <v>107.31457267698448</v>
      </c>
      <c r="BG17" s="130">
        <f t="shared" si="10"/>
        <v>0</v>
      </c>
    </row>
    <row r="18" spans="1:59" s="94" customFormat="1" ht="30" customHeight="1">
      <c r="A18" s="106" t="s">
        <v>85</v>
      </c>
      <c r="B18" s="34" t="s">
        <v>97</v>
      </c>
      <c r="C18" s="139">
        <v>367781</v>
      </c>
      <c r="D18" s="137">
        <v>123158</v>
      </c>
      <c r="E18" s="137">
        <v>110178</v>
      </c>
      <c r="F18" s="137">
        <v>12980</v>
      </c>
      <c r="G18" s="137">
        <v>0</v>
      </c>
      <c r="H18" s="137">
        <v>0</v>
      </c>
      <c r="I18" s="137">
        <v>244623</v>
      </c>
      <c r="J18" s="137">
        <v>0</v>
      </c>
      <c r="K18" s="137">
        <v>0</v>
      </c>
      <c r="L18" s="137">
        <v>233538</v>
      </c>
      <c r="M18" s="137">
        <v>11085</v>
      </c>
      <c r="N18" s="138">
        <f t="shared" si="2"/>
        <v>240885</v>
      </c>
      <c r="O18" s="137">
        <v>114952</v>
      </c>
      <c r="P18" s="137">
        <v>15125</v>
      </c>
      <c r="Q18" s="137">
        <v>0</v>
      </c>
      <c r="R18" s="137">
        <v>99827</v>
      </c>
      <c r="S18" s="137">
        <v>125933</v>
      </c>
      <c r="T18" s="138">
        <f t="shared" si="3"/>
        <v>125912</v>
      </c>
      <c r="U18" s="137">
        <v>125910</v>
      </c>
      <c r="V18" s="137">
        <v>2</v>
      </c>
      <c r="W18" s="137">
        <v>21</v>
      </c>
      <c r="X18" s="138">
        <f t="shared" si="4"/>
        <v>126896</v>
      </c>
      <c r="Y18" s="137">
        <v>279234</v>
      </c>
      <c r="Z18" s="137">
        <v>152612</v>
      </c>
      <c r="AA18" s="137">
        <v>0</v>
      </c>
      <c r="AB18" s="137">
        <v>51482</v>
      </c>
      <c r="AC18" s="137">
        <v>0</v>
      </c>
      <c r="AD18" s="137">
        <v>0</v>
      </c>
      <c r="AE18" s="137">
        <v>57331</v>
      </c>
      <c r="AF18" s="137">
        <v>0</v>
      </c>
      <c r="AG18" s="137">
        <v>17809</v>
      </c>
      <c r="AH18" s="137">
        <v>0</v>
      </c>
      <c r="AI18" s="137">
        <v>460114</v>
      </c>
      <c r="AJ18" s="137">
        <v>151335</v>
      </c>
      <c r="AK18" s="137">
        <v>23216</v>
      </c>
      <c r="AL18" s="137">
        <v>0</v>
      </c>
      <c r="AM18" s="137">
        <v>308779</v>
      </c>
      <c r="AN18" s="137">
        <v>0</v>
      </c>
      <c r="AO18" s="137">
        <v>0</v>
      </c>
      <c r="AP18" s="137">
        <v>0</v>
      </c>
      <c r="AQ18" s="138">
        <f t="shared" si="5"/>
        <v>-180880</v>
      </c>
      <c r="AR18" s="138">
        <f t="shared" si="6"/>
        <v>-53984</v>
      </c>
      <c r="AS18" s="137">
        <v>0</v>
      </c>
      <c r="AT18" s="137">
        <v>1861</v>
      </c>
      <c r="AU18" s="137">
        <v>0</v>
      </c>
      <c r="AV18" s="137">
        <v>0</v>
      </c>
      <c r="AW18" s="137">
        <v>53888</v>
      </c>
      <c r="AX18" s="138">
        <f t="shared" si="7"/>
        <v>1765</v>
      </c>
      <c r="AY18" s="138">
        <f t="shared" si="8"/>
        <v>0</v>
      </c>
      <c r="AZ18" s="137">
        <v>0</v>
      </c>
      <c r="BA18" s="137">
        <v>0</v>
      </c>
      <c r="BB18" s="137">
        <v>0</v>
      </c>
      <c r="BC18" s="137">
        <v>1380</v>
      </c>
      <c r="BD18" s="137">
        <v>385</v>
      </c>
      <c r="BE18" s="137">
        <v>0</v>
      </c>
      <c r="BF18" s="131">
        <f t="shared" si="9"/>
        <v>66.91014874541537</v>
      </c>
      <c r="BG18" s="130">
        <f t="shared" si="10"/>
        <v>0</v>
      </c>
    </row>
    <row r="19" spans="1:59" s="94" customFormat="1" ht="30" customHeight="1">
      <c r="A19" s="106" t="s">
        <v>85</v>
      </c>
      <c r="B19" s="34" t="s">
        <v>98</v>
      </c>
      <c r="C19" s="139">
        <v>320832</v>
      </c>
      <c r="D19" s="137">
        <v>131811</v>
      </c>
      <c r="E19" s="137">
        <v>120483</v>
      </c>
      <c r="F19" s="137">
        <v>11328</v>
      </c>
      <c r="G19" s="137">
        <v>0</v>
      </c>
      <c r="H19" s="137">
        <v>0</v>
      </c>
      <c r="I19" s="137">
        <v>189021</v>
      </c>
      <c r="J19" s="137">
        <v>0</v>
      </c>
      <c r="K19" s="137">
        <v>0</v>
      </c>
      <c r="L19" s="137">
        <v>177951</v>
      </c>
      <c r="M19" s="137">
        <v>11070</v>
      </c>
      <c r="N19" s="138">
        <f t="shared" si="2"/>
        <v>231758</v>
      </c>
      <c r="O19" s="137">
        <v>109740</v>
      </c>
      <c r="P19" s="137">
        <v>7790</v>
      </c>
      <c r="Q19" s="137">
        <v>0</v>
      </c>
      <c r="R19" s="137">
        <v>101950</v>
      </c>
      <c r="S19" s="137">
        <v>122018</v>
      </c>
      <c r="T19" s="138">
        <f t="shared" si="3"/>
        <v>115090</v>
      </c>
      <c r="U19" s="137">
        <v>115090</v>
      </c>
      <c r="V19" s="137">
        <v>0</v>
      </c>
      <c r="W19" s="137">
        <v>6928</v>
      </c>
      <c r="X19" s="138">
        <f t="shared" si="4"/>
        <v>89074</v>
      </c>
      <c r="Y19" s="137">
        <v>256670</v>
      </c>
      <c r="Z19" s="137">
        <v>130600</v>
      </c>
      <c r="AA19" s="137">
        <v>0</v>
      </c>
      <c r="AB19" s="137">
        <v>66497</v>
      </c>
      <c r="AC19" s="137">
        <v>0</v>
      </c>
      <c r="AD19" s="137">
        <v>0</v>
      </c>
      <c r="AE19" s="137">
        <v>48607</v>
      </c>
      <c r="AF19" s="137">
        <v>0</v>
      </c>
      <c r="AG19" s="137">
        <v>10966</v>
      </c>
      <c r="AH19" s="137">
        <v>0</v>
      </c>
      <c r="AI19" s="137">
        <v>405144</v>
      </c>
      <c r="AJ19" s="137">
        <v>141172</v>
      </c>
      <c r="AK19" s="137">
        <v>22078</v>
      </c>
      <c r="AL19" s="137">
        <v>0</v>
      </c>
      <c r="AM19" s="137">
        <v>263972</v>
      </c>
      <c r="AN19" s="137">
        <v>0</v>
      </c>
      <c r="AO19" s="137">
        <v>0</v>
      </c>
      <c r="AP19" s="137">
        <v>0</v>
      </c>
      <c r="AQ19" s="138">
        <f t="shared" si="5"/>
        <v>-148474</v>
      </c>
      <c r="AR19" s="138">
        <f t="shared" si="6"/>
        <v>-59400</v>
      </c>
      <c r="AS19" s="137">
        <v>0</v>
      </c>
      <c r="AT19" s="137">
        <v>0</v>
      </c>
      <c r="AU19" s="137">
        <v>0</v>
      </c>
      <c r="AV19" s="137">
        <v>0</v>
      </c>
      <c r="AW19" s="137">
        <v>59400</v>
      </c>
      <c r="AX19" s="138">
        <f t="shared" si="7"/>
        <v>0</v>
      </c>
      <c r="AY19" s="138">
        <f t="shared" si="8"/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31">
        <f t="shared" si="9"/>
        <v>64.71910112359551</v>
      </c>
      <c r="BG19" s="130">
        <f t="shared" si="10"/>
        <v>0</v>
      </c>
    </row>
    <row r="20" spans="1:59" s="94" customFormat="1" ht="30" customHeight="1">
      <c r="A20" s="106" t="s">
        <v>85</v>
      </c>
      <c r="B20" s="67" t="s">
        <v>506</v>
      </c>
      <c r="C20" s="135">
        <v>626146</v>
      </c>
      <c r="D20" s="132">
        <v>169027</v>
      </c>
      <c r="E20" s="132">
        <v>169027</v>
      </c>
      <c r="F20" s="132">
        <v>0</v>
      </c>
      <c r="G20" s="132">
        <v>0</v>
      </c>
      <c r="H20" s="132">
        <v>0</v>
      </c>
      <c r="I20" s="132">
        <v>457119</v>
      </c>
      <c r="J20" s="132">
        <v>0</v>
      </c>
      <c r="K20" s="132">
        <v>0</v>
      </c>
      <c r="L20" s="132">
        <v>456446</v>
      </c>
      <c r="M20" s="132">
        <v>673</v>
      </c>
      <c r="N20" s="133">
        <f t="shared" si="2"/>
        <v>346583</v>
      </c>
      <c r="O20" s="132">
        <v>144379</v>
      </c>
      <c r="P20" s="132">
        <v>31352</v>
      </c>
      <c r="Q20" s="132">
        <v>0</v>
      </c>
      <c r="R20" s="132">
        <v>113027</v>
      </c>
      <c r="S20" s="132">
        <v>202204</v>
      </c>
      <c r="T20" s="133">
        <f t="shared" si="3"/>
        <v>202204</v>
      </c>
      <c r="U20" s="132">
        <v>201637</v>
      </c>
      <c r="V20" s="132">
        <v>567</v>
      </c>
      <c r="W20" s="132">
        <v>0</v>
      </c>
      <c r="X20" s="133">
        <f t="shared" si="4"/>
        <v>279563</v>
      </c>
      <c r="Y20" s="132">
        <v>552694</v>
      </c>
      <c r="Z20" s="132">
        <v>260400</v>
      </c>
      <c r="AA20" s="132">
        <v>0</v>
      </c>
      <c r="AB20" s="132">
        <v>50324</v>
      </c>
      <c r="AC20" s="132">
        <v>0</v>
      </c>
      <c r="AD20" s="132">
        <v>0</v>
      </c>
      <c r="AE20" s="132">
        <v>206100</v>
      </c>
      <c r="AF20" s="132">
        <v>0</v>
      </c>
      <c r="AG20" s="132">
        <v>35870</v>
      </c>
      <c r="AH20" s="132">
        <v>0</v>
      </c>
      <c r="AI20" s="132">
        <v>832442</v>
      </c>
      <c r="AJ20" s="132">
        <v>487584</v>
      </c>
      <c r="AK20" s="132">
        <v>25986</v>
      </c>
      <c r="AL20" s="132">
        <v>0</v>
      </c>
      <c r="AM20" s="132">
        <v>344858</v>
      </c>
      <c r="AN20" s="132">
        <v>0</v>
      </c>
      <c r="AO20" s="132">
        <v>0</v>
      </c>
      <c r="AP20" s="132">
        <v>0</v>
      </c>
      <c r="AQ20" s="133">
        <f t="shared" si="5"/>
        <v>-279748</v>
      </c>
      <c r="AR20" s="138">
        <f t="shared" si="6"/>
        <v>-185</v>
      </c>
      <c r="AS20" s="132">
        <v>0</v>
      </c>
      <c r="AT20" s="132">
        <v>253</v>
      </c>
      <c r="AU20" s="132">
        <v>0</v>
      </c>
      <c r="AV20" s="132">
        <v>0</v>
      </c>
      <c r="AW20" s="132">
        <v>0</v>
      </c>
      <c r="AX20" s="133">
        <f t="shared" si="7"/>
        <v>68</v>
      </c>
      <c r="AY20" s="133">
        <f t="shared" si="8"/>
        <v>42600</v>
      </c>
      <c r="AZ20" s="132">
        <v>19800</v>
      </c>
      <c r="BA20" s="132">
        <v>22800</v>
      </c>
      <c r="BB20" s="132">
        <v>0</v>
      </c>
      <c r="BC20" s="132">
        <v>68</v>
      </c>
      <c r="BD20" s="132">
        <v>0</v>
      </c>
      <c r="BE20" s="132">
        <v>0</v>
      </c>
      <c r="BF20" s="131">
        <f t="shared" si="9"/>
        <v>90.55667801012667</v>
      </c>
      <c r="BG20" s="130">
        <f t="shared" si="10"/>
        <v>0</v>
      </c>
    </row>
    <row r="21" spans="1:59" s="94" customFormat="1" ht="30" customHeight="1" thickBot="1">
      <c r="A21" s="106"/>
      <c r="B21" s="44" t="s">
        <v>402</v>
      </c>
      <c r="C21" s="97">
        <f aca="true" t="shared" si="11" ref="C21:AH21">SUM(C10:C20)</f>
        <v>9185828</v>
      </c>
      <c r="D21" s="97">
        <f t="shared" si="11"/>
        <v>5018380</v>
      </c>
      <c r="E21" s="97">
        <f t="shared" si="11"/>
        <v>3950237</v>
      </c>
      <c r="F21" s="97">
        <f t="shared" si="11"/>
        <v>1005093</v>
      </c>
      <c r="G21" s="97">
        <f t="shared" si="11"/>
        <v>0</v>
      </c>
      <c r="H21" s="97">
        <f t="shared" si="11"/>
        <v>63050</v>
      </c>
      <c r="I21" s="97">
        <f t="shared" si="11"/>
        <v>4167448</v>
      </c>
      <c r="J21" s="97">
        <f t="shared" si="11"/>
        <v>2804</v>
      </c>
      <c r="K21" s="97">
        <f t="shared" si="11"/>
        <v>0</v>
      </c>
      <c r="L21" s="97">
        <f t="shared" si="11"/>
        <v>4090635</v>
      </c>
      <c r="M21" s="97">
        <f t="shared" si="11"/>
        <v>74009</v>
      </c>
      <c r="N21" s="97">
        <f t="shared" si="11"/>
        <v>5206639</v>
      </c>
      <c r="O21" s="97">
        <f t="shared" si="11"/>
        <v>2845381</v>
      </c>
      <c r="P21" s="97">
        <f t="shared" si="11"/>
        <v>441790</v>
      </c>
      <c r="Q21" s="97">
        <f t="shared" si="11"/>
        <v>0</v>
      </c>
      <c r="R21" s="97">
        <f t="shared" si="11"/>
        <v>2403591</v>
      </c>
      <c r="S21" s="97">
        <f t="shared" si="11"/>
        <v>2361258</v>
      </c>
      <c r="T21" s="97">
        <f t="shared" si="11"/>
        <v>2311869</v>
      </c>
      <c r="U21" s="97">
        <f t="shared" si="11"/>
        <v>2310598</v>
      </c>
      <c r="V21" s="97">
        <f t="shared" si="11"/>
        <v>1271</v>
      </c>
      <c r="W21" s="97">
        <f t="shared" si="11"/>
        <v>49389</v>
      </c>
      <c r="X21" s="97">
        <f t="shared" si="11"/>
        <v>3979189</v>
      </c>
      <c r="Y21" s="97">
        <f t="shared" si="11"/>
        <v>6933408</v>
      </c>
      <c r="Z21" s="97">
        <f t="shared" si="11"/>
        <v>3409527</v>
      </c>
      <c r="AA21" s="97">
        <f t="shared" si="11"/>
        <v>0</v>
      </c>
      <c r="AB21" s="97">
        <f t="shared" si="11"/>
        <v>1192732</v>
      </c>
      <c r="AC21" s="97">
        <f t="shared" si="11"/>
        <v>0</v>
      </c>
      <c r="AD21" s="97">
        <f t="shared" si="11"/>
        <v>0</v>
      </c>
      <c r="AE21" s="97">
        <f t="shared" si="11"/>
        <v>2103515</v>
      </c>
      <c r="AF21" s="97">
        <f t="shared" si="11"/>
        <v>0</v>
      </c>
      <c r="AG21" s="97">
        <f t="shared" si="11"/>
        <v>227229</v>
      </c>
      <c r="AH21" s="97">
        <f t="shared" si="11"/>
        <v>405</v>
      </c>
      <c r="AI21" s="97">
        <f aca="true" t="shared" si="12" ref="AI21:BE21">SUM(AI10:AI20)</f>
        <v>11133102</v>
      </c>
      <c r="AJ21" s="97">
        <f t="shared" si="12"/>
        <v>5294451</v>
      </c>
      <c r="AK21" s="97">
        <f t="shared" si="12"/>
        <v>346001</v>
      </c>
      <c r="AL21" s="97">
        <f t="shared" si="12"/>
        <v>0</v>
      </c>
      <c r="AM21" s="97">
        <f t="shared" si="12"/>
        <v>5838651</v>
      </c>
      <c r="AN21" s="97">
        <f t="shared" si="12"/>
        <v>0</v>
      </c>
      <c r="AO21" s="97">
        <f t="shared" si="12"/>
        <v>0</v>
      </c>
      <c r="AP21" s="97">
        <f t="shared" si="12"/>
        <v>0</v>
      </c>
      <c r="AQ21" s="97">
        <f t="shared" si="12"/>
        <v>-4199694</v>
      </c>
      <c r="AR21" s="97">
        <f t="shared" si="12"/>
        <v>-220505</v>
      </c>
      <c r="AS21" s="97">
        <f t="shared" si="12"/>
        <v>0</v>
      </c>
      <c r="AT21" s="97">
        <f t="shared" si="12"/>
        <v>69596</v>
      </c>
      <c r="AU21" s="97">
        <f t="shared" si="12"/>
        <v>0</v>
      </c>
      <c r="AV21" s="97">
        <f t="shared" si="12"/>
        <v>2512993</v>
      </c>
      <c r="AW21" s="97">
        <f t="shared" si="12"/>
        <v>314073</v>
      </c>
      <c r="AX21" s="97">
        <f t="shared" si="12"/>
        <v>-2349829</v>
      </c>
      <c r="AY21" s="97">
        <f t="shared" si="12"/>
        <v>525958</v>
      </c>
      <c r="AZ21" s="97">
        <f t="shared" si="12"/>
        <v>271058</v>
      </c>
      <c r="BA21" s="97">
        <f t="shared" si="12"/>
        <v>254900</v>
      </c>
      <c r="BB21" s="97">
        <f t="shared" si="12"/>
        <v>0</v>
      </c>
      <c r="BC21" s="97">
        <f t="shared" si="12"/>
        <v>46913</v>
      </c>
      <c r="BD21" s="97">
        <f t="shared" si="12"/>
        <v>31921</v>
      </c>
      <c r="BE21" s="97">
        <f t="shared" si="12"/>
        <v>2428663</v>
      </c>
      <c r="BF21" s="96">
        <f t="shared" si="9"/>
        <v>83.16511381774494</v>
      </c>
      <c r="BG21" s="95">
        <f t="shared" si="10"/>
        <v>48.39535866156011</v>
      </c>
    </row>
    <row r="22" spans="1:59" s="94" customFormat="1" ht="30" customHeight="1">
      <c r="A22" s="106"/>
      <c r="B22" s="129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7"/>
      <c r="BG22" s="127"/>
    </row>
    <row r="23" spans="1:59" s="94" customFormat="1" ht="18" customHeight="1">
      <c r="A23" s="33"/>
      <c r="B23" s="50"/>
      <c r="C23" s="124" t="s">
        <v>490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5"/>
      <c r="BG23" s="125"/>
    </row>
    <row r="24" s="93" customFormat="1" ht="18" customHeight="1">
      <c r="C24" s="124" t="s">
        <v>505</v>
      </c>
    </row>
    <row r="25" spans="3:59" s="93" customFormat="1" ht="18" customHeight="1" thickBot="1">
      <c r="C25" s="124" t="s">
        <v>497</v>
      </c>
      <c r="BG25" s="123" t="s">
        <v>487</v>
      </c>
    </row>
    <row r="26" spans="2:59" s="93" customFormat="1" ht="18" customHeight="1">
      <c r="B26" s="122" t="s">
        <v>0</v>
      </c>
      <c r="C26" s="211" t="s">
        <v>486</v>
      </c>
      <c r="D26" s="211" t="s">
        <v>485</v>
      </c>
      <c r="E26" s="211" t="s">
        <v>484</v>
      </c>
      <c r="F26" s="209" t="s">
        <v>499</v>
      </c>
      <c r="G26" s="209" t="s">
        <v>483</v>
      </c>
      <c r="H26" s="211" t="s">
        <v>430</v>
      </c>
      <c r="I26" s="209" t="s">
        <v>482</v>
      </c>
      <c r="J26" s="209" t="s">
        <v>481</v>
      </c>
      <c r="K26" s="209" t="s">
        <v>480</v>
      </c>
      <c r="L26" s="209" t="s">
        <v>479</v>
      </c>
      <c r="M26" s="211" t="s">
        <v>430</v>
      </c>
      <c r="N26" s="211" t="s">
        <v>478</v>
      </c>
      <c r="O26" s="209" t="s">
        <v>477</v>
      </c>
      <c r="P26" s="209" t="s">
        <v>476</v>
      </c>
      <c r="Q26" s="209" t="s">
        <v>475</v>
      </c>
      <c r="R26" s="211" t="s">
        <v>430</v>
      </c>
      <c r="S26" s="209" t="s">
        <v>474</v>
      </c>
      <c r="T26" s="209" t="s">
        <v>473</v>
      </c>
      <c r="U26" s="217" t="s">
        <v>472</v>
      </c>
      <c r="V26" s="218"/>
      <c r="W26" s="211" t="s">
        <v>430</v>
      </c>
      <c r="X26" s="211" t="s">
        <v>471</v>
      </c>
      <c r="Y26" s="209" t="s">
        <v>470</v>
      </c>
      <c r="Z26" s="211" t="s">
        <v>469</v>
      </c>
      <c r="AA26" s="209" t="s">
        <v>468</v>
      </c>
      <c r="AB26" s="209" t="s">
        <v>467</v>
      </c>
      <c r="AC26" s="209" t="s">
        <v>466</v>
      </c>
      <c r="AD26" s="209" t="s">
        <v>465</v>
      </c>
      <c r="AE26" s="209" t="s">
        <v>464</v>
      </c>
      <c r="AF26" s="209" t="s">
        <v>463</v>
      </c>
      <c r="AG26" s="209" t="s">
        <v>462</v>
      </c>
      <c r="AH26" s="211" t="s">
        <v>430</v>
      </c>
      <c r="AI26" s="209" t="s">
        <v>461</v>
      </c>
      <c r="AJ26" s="209" t="s">
        <v>460</v>
      </c>
      <c r="AK26" s="217" t="s">
        <v>459</v>
      </c>
      <c r="AL26" s="218"/>
      <c r="AM26" s="209" t="s">
        <v>458</v>
      </c>
      <c r="AN26" s="119" t="s">
        <v>457</v>
      </c>
      <c r="AO26" s="119" t="s">
        <v>456</v>
      </c>
      <c r="AP26" s="211" t="s">
        <v>430</v>
      </c>
      <c r="AQ26" s="209" t="s">
        <v>455</v>
      </c>
      <c r="AR26" s="209" t="s">
        <v>454</v>
      </c>
      <c r="AS26" s="211" t="s">
        <v>453</v>
      </c>
      <c r="AT26" s="212" t="s">
        <v>452</v>
      </c>
      <c r="AU26" s="121" t="s">
        <v>451</v>
      </c>
      <c r="AV26" s="119" t="s">
        <v>450</v>
      </c>
      <c r="AW26" s="119" t="s">
        <v>449</v>
      </c>
      <c r="AX26" s="119" t="s">
        <v>448</v>
      </c>
      <c r="AY26" s="221" t="s">
        <v>447</v>
      </c>
      <c r="AZ26" s="220" t="s">
        <v>446</v>
      </c>
      <c r="BA26" s="220"/>
      <c r="BB26" s="218"/>
      <c r="BC26" s="120" t="s">
        <v>445</v>
      </c>
      <c r="BD26" s="217" t="s">
        <v>444</v>
      </c>
      <c r="BE26" s="218"/>
      <c r="BF26" s="119" t="s">
        <v>443</v>
      </c>
      <c r="BG26" s="118" t="s">
        <v>442</v>
      </c>
    </row>
    <row r="27" spans="2:59" s="93" customFormat="1" ht="18" customHeight="1">
      <c r="B27" s="117"/>
      <c r="C27" s="210"/>
      <c r="D27" s="210"/>
      <c r="E27" s="210"/>
      <c r="F27" s="219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4" t="s">
        <v>441</v>
      </c>
      <c r="V27" s="214" t="s">
        <v>440</v>
      </c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4" t="s">
        <v>439</v>
      </c>
      <c r="AL27" s="214" t="s">
        <v>438</v>
      </c>
      <c r="AM27" s="210"/>
      <c r="AN27" s="114" t="s">
        <v>437</v>
      </c>
      <c r="AO27" s="114" t="s">
        <v>496</v>
      </c>
      <c r="AP27" s="210"/>
      <c r="AQ27" s="210"/>
      <c r="AR27" s="210"/>
      <c r="AS27" s="210"/>
      <c r="AT27" s="213"/>
      <c r="AU27" s="114" t="s">
        <v>431</v>
      </c>
      <c r="AV27" s="114" t="s">
        <v>435</v>
      </c>
      <c r="AW27" s="114" t="s">
        <v>434</v>
      </c>
      <c r="AX27" s="116" t="s">
        <v>495</v>
      </c>
      <c r="AY27" s="222"/>
      <c r="AZ27" s="115" t="s">
        <v>432</v>
      </c>
      <c r="BA27" s="115" t="s">
        <v>431</v>
      </c>
      <c r="BB27" s="115" t="s">
        <v>430</v>
      </c>
      <c r="BC27" s="114" t="s">
        <v>429</v>
      </c>
      <c r="BD27" s="114" t="s">
        <v>428</v>
      </c>
      <c r="BE27" s="114" t="s">
        <v>427</v>
      </c>
      <c r="BF27" s="114" t="s">
        <v>426</v>
      </c>
      <c r="BG27" s="113" t="s">
        <v>494</v>
      </c>
    </row>
    <row r="28" spans="2:59" s="93" customFormat="1" ht="18" customHeight="1" thickBot="1">
      <c r="B28" s="112" t="s">
        <v>77</v>
      </c>
      <c r="C28" s="109" t="s">
        <v>493</v>
      </c>
      <c r="D28" s="109" t="s">
        <v>492</v>
      </c>
      <c r="E28" s="109"/>
      <c r="F28" s="109"/>
      <c r="G28" s="109"/>
      <c r="H28" s="109"/>
      <c r="I28" s="109" t="s">
        <v>422</v>
      </c>
      <c r="J28" s="109"/>
      <c r="K28" s="109"/>
      <c r="L28" s="109"/>
      <c r="M28" s="109"/>
      <c r="N28" s="109" t="s">
        <v>421</v>
      </c>
      <c r="O28" s="109" t="s">
        <v>420</v>
      </c>
      <c r="P28" s="109"/>
      <c r="Q28" s="109"/>
      <c r="R28" s="109"/>
      <c r="S28" s="109" t="s">
        <v>419</v>
      </c>
      <c r="T28" s="109"/>
      <c r="U28" s="215"/>
      <c r="V28" s="215"/>
      <c r="W28" s="108"/>
      <c r="X28" s="109" t="s">
        <v>491</v>
      </c>
      <c r="Y28" s="109" t="s">
        <v>417</v>
      </c>
      <c r="Z28" s="109"/>
      <c r="AA28" s="109"/>
      <c r="AB28" s="109"/>
      <c r="AC28" s="109"/>
      <c r="AD28" s="109"/>
      <c r="AE28" s="109"/>
      <c r="AF28" s="109"/>
      <c r="AG28" s="109"/>
      <c r="AH28" s="109"/>
      <c r="AI28" s="109" t="s">
        <v>416</v>
      </c>
      <c r="AJ28" s="109"/>
      <c r="AK28" s="216"/>
      <c r="AL28" s="215"/>
      <c r="AM28" s="109" t="s">
        <v>415</v>
      </c>
      <c r="AN28" s="108" t="s">
        <v>414</v>
      </c>
      <c r="AO28" s="108" t="s">
        <v>413</v>
      </c>
      <c r="AP28" s="108"/>
      <c r="AQ28" s="109" t="s">
        <v>412</v>
      </c>
      <c r="AR28" s="109" t="s">
        <v>411</v>
      </c>
      <c r="AS28" s="109" t="s">
        <v>410</v>
      </c>
      <c r="AT28" s="109" t="s">
        <v>409</v>
      </c>
      <c r="AU28" s="108"/>
      <c r="AV28" s="109" t="s">
        <v>408</v>
      </c>
      <c r="AW28" s="109" t="s">
        <v>407</v>
      </c>
      <c r="AX28" s="110" t="s">
        <v>406</v>
      </c>
      <c r="AY28" s="108"/>
      <c r="AZ28" s="108" t="s">
        <v>405</v>
      </c>
      <c r="BA28" s="108"/>
      <c r="BB28" s="108"/>
      <c r="BC28" s="109" t="s">
        <v>404</v>
      </c>
      <c r="BD28" s="108"/>
      <c r="BE28" s="108"/>
      <c r="BF28" s="108" t="s">
        <v>403</v>
      </c>
      <c r="BG28" s="107"/>
    </row>
    <row r="29" spans="1:59" s="94" customFormat="1" ht="30" customHeight="1">
      <c r="A29" s="106" t="s">
        <v>99</v>
      </c>
      <c r="B29" s="34" t="s">
        <v>504</v>
      </c>
      <c r="C29" s="139">
        <v>73465</v>
      </c>
      <c r="D29" s="137">
        <v>23947</v>
      </c>
      <c r="E29" s="137">
        <v>23947</v>
      </c>
      <c r="F29" s="137">
        <v>0</v>
      </c>
      <c r="G29" s="137">
        <v>0</v>
      </c>
      <c r="H29" s="137">
        <v>0</v>
      </c>
      <c r="I29" s="137">
        <v>49518</v>
      </c>
      <c r="J29" s="137">
        <v>0</v>
      </c>
      <c r="K29" s="137">
        <v>0</v>
      </c>
      <c r="L29" s="137">
        <v>49485</v>
      </c>
      <c r="M29" s="137">
        <v>33</v>
      </c>
      <c r="N29" s="138">
        <f>O29+S29</f>
        <v>38033</v>
      </c>
      <c r="O29" s="137">
        <v>31315</v>
      </c>
      <c r="P29" s="137">
        <v>6609</v>
      </c>
      <c r="Q29" s="137">
        <v>0</v>
      </c>
      <c r="R29" s="137">
        <v>24706</v>
      </c>
      <c r="S29" s="137">
        <v>6718</v>
      </c>
      <c r="T29" s="138">
        <f>U29+V29</f>
        <v>6718</v>
      </c>
      <c r="U29" s="137">
        <v>6718</v>
      </c>
      <c r="V29" s="137">
        <v>0</v>
      </c>
      <c r="W29" s="137">
        <v>0</v>
      </c>
      <c r="X29" s="138">
        <f>C29-N29</f>
        <v>35432</v>
      </c>
      <c r="Y29" s="137">
        <v>24147</v>
      </c>
      <c r="Z29" s="137">
        <v>0</v>
      </c>
      <c r="AA29" s="137">
        <v>0</v>
      </c>
      <c r="AB29" s="137">
        <v>24059</v>
      </c>
      <c r="AC29" s="137">
        <v>0</v>
      </c>
      <c r="AD29" s="137">
        <v>0</v>
      </c>
      <c r="AE29" s="137">
        <v>0</v>
      </c>
      <c r="AF29" s="137">
        <v>0</v>
      </c>
      <c r="AG29" s="137">
        <v>88</v>
      </c>
      <c r="AH29" s="137">
        <v>0</v>
      </c>
      <c r="AI29" s="137">
        <v>59579</v>
      </c>
      <c r="AJ29" s="137">
        <v>9746</v>
      </c>
      <c r="AK29" s="137">
        <v>0</v>
      </c>
      <c r="AL29" s="137">
        <v>0</v>
      </c>
      <c r="AM29" s="137">
        <v>49833</v>
      </c>
      <c r="AN29" s="137">
        <v>0</v>
      </c>
      <c r="AO29" s="137">
        <v>0</v>
      </c>
      <c r="AP29" s="137">
        <v>0</v>
      </c>
      <c r="AQ29" s="138">
        <f>Y29-AI29</f>
        <v>-35432</v>
      </c>
      <c r="AR29" s="138">
        <f>X29+AQ29</f>
        <v>0</v>
      </c>
      <c r="AS29" s="137">
        <v>0</v>
      </c>
      <c r="AT29" s="137">
        <v>0</v>
      </c>
      <c r="AU29" s="137">
        <v>0</v>
      </c>
      <c r="AV29" s="137">
        <v>0</v>
      </c>
      <c r="AW29" s="137">
        <v>0</v>
      </c>
      <c r="AX29" s="138">
        <f>AR29-AS29+AT29-AV29+AW29</f>
        <v>0</v>
      </c>
      <c r="AY29" s="138">
        <f>SUM(AZ29:BB29)</f>
        <v>0</v>
      </c>
      <c r="AZ29" s="137">
        <v>0</v>
      </c>
      <c r="BA29" s="137">
        <v>0</v>
      </c>
      <c r="BB29" s="137">
        <v>0</v>
      </c>
      <c r="BC29" s="137">
        <v>0</v>
      </c>
      <c r="BD29" s="137">
        <v>0</v>
      </c>
      <c r="BE29" s="137">
        <v>0</v>
      </c>
      <c r="BF29" s="131">
        <f aca="true" t="shared" si="13" ref="BF29:BF34">IF(C29&gt;0,C29/(N29+AM29)*100,0)</f>
        <v>83.61027018414404</v>
      </c>
      <c r="BG29" s="130">
        <f aca="true" t="shared" si="14" ref="BG29:BG34">IF(BE29&gt;0,BE29/(D29-G29)*100,0)</f>
        <v>0</v>
      </c>
    </row>
    <row r="30" spans="1:59" s="94" customFormat="1" ht="30" customHeight="1">
      <c r="A30" s="106" t="s">
        <v>99</v>
      </c>
      <c r="B30" s="34" t="s">
        <v>503</v>
      </c>
      <c r="C30" s="139">
        <v>108901</v>
      </c>
      <c r="D30" s="137">
        <v>29959</v>
      </c>
      <c r="E30" s="137">
        <v>29951</v>
      </c>
      <c r="F30" s="137">
        <v>0</v>
      </c>
      <c r="G30" s="137">
        <v>0</v>
      </c>
      <c r="H30" s="137">
        <v>8</v>
      </c>
      <c r="I30" s="137">
        <v>78942</v>
      </c>
      <c r="J30" s="137">
        <v>0</v>
      </c>
      <c r="K30" s="137">
        <v>0</v>
      </c>
      <c r="L30" s="137">
        <v>78942</v>
      </c>
      <c r="M30" s="137">
        <v>0</v>
      </c>
      <c r="N30" s="138">
        <f>O30+S30</f>
        <v>59929</v>
      </c>
      <c r="O30" s="137">
        <v>42257</v>
      </c>
      <c r="P30" s="137">
        <v>1940</v>
      </c>
      <c r="Q30" s="137">
        <v>0</v>
      </c>
      <c r="R30" s="137">
        <v>40317</v>
      </c>
      <c r="S30" s="137">
        <v>17672</v>
      </c>
      <c r="T30" s="138">
        <f>U30+V30</f>
        <v>17672</v>
      </c>
      <c r="U30" s="137">
        <v>17672</v>
      </c>
      <c r="V30" s="137">
        <v>0</v>
      </c>
      <c r="W30" s="137">
        <v>0</v>
      </c>
      <c r="X30" s="138">
        <f>C30-N30</f>
        <v>48972</v>
      </c>
      <c r="Y30" s="137">
        <v>59264</v>
      </c>
      <c r="Z30" s="137">
        <v>0</v>
      </c>
      <c r="AA30" s="137">
        <v>0</v>
      </c>
      <c r="AB30" s="137">
        <v>54054</v>
      </c>
      <c r="AC30" s="137">
        <v>0</v>
      </c>
      <c r="AD30" s="137">
        <v>0</v>
      </c>
      <c r="AE30" s="137">
        <v>5000</v>
      </c>
      <c r="AF30" s="137">
        <v>0</v>
      </c>
      <c r="AG30" s="137">
        <v>210</v>
      </c>
      <c r="AH30" s="137">
        <v>0</v>
      </c>
      <c r="AI30" s="137">
        <v>108238</v>
      </c>
      <c r="AJ30" s="137">
        <v>10000</v>
      </c>
      <c r="AK30" s="137">
        <v>0</v>
      </c>
      <c r="AL30" s="137">
        <v>0</v>
      </c>
      <c r="AM30" s="137">
        <v>98238</v>
      </c>
      <c r="AN30" s="137">
        <v>0</v>
      </c>
      <c r="AO30" s="137">
        <v>0</v>
      </c>
      <c r="AP30" s="137">
        <v>0</v>
      </c>
      <c r="AQ30" s="138">
        <f>Y30-AI30</f>
        <v>-48974</v>
      </c>
      <c r="AR30" s="138">
        <f>X30+AQ30</f>
        <v>-2</v>
      </c>
      <c r="AS30" s="137">
        <v>0</v>
      </c>
      <c r="AT30" s="137">
        <v>24</v>
      </c>
      <c r="AU30" s="137">
        <v>0</v>
      </c>
      <c r="AV30" s="137">
        <v>0</v>
      </c>
      <c r="AW30" s="137">
        <v>0</v>
      </c>
      <c r="AX30" s="138">
        <f>AR30-AS30+AT30-AV30+AW30</f>
        <v>22</v>
      </c>
      <c r="AY30" s="138">
        <f>SUM(AZ30:BB30)</f>
        <v>0</v>
      </c>
      <c r="AZ30" s="137">
        <v>0</v>
      </c>
      <c r="BA30" s="137">
        <v>0</v>
      </c>
      <c r="BB30" s="137">
        <v>0</v>
      </c>
      <c r="BC30" s="137">
        <v>0</v>
      </c>
      <c r="BD30" s="137">
        <v>22</v>
      </c>
      <c r="BE30" s="137">
        <v>0</v>
      </c>
      <c r="BF30" s="131">
        <f t="shared" si="13"/>
        <v>68.85190969039053</v>
      </c>
      <c r="BG30" s="130">
        <f t="shared" si="14"/>
        <v>0</v>
      </c>
    </row>
    <row r="31" spans="1:59" s="94" customFormat="1" ht="30" customHeight="1">
      <c r="A31" s="106" t="s">
        <v>99</v>
      </c>
      <c r="B31" s="34" t="s">
        <v>93</v>
      </c>
      <c r="C31" s="139">
        <v>75806</v>
      </c>
      <c r="D31" s="137">
        <v>22650</v>
      </c>
      <c r="E31" s="137">
        <v>22650</v>
      </c>
      <c r="F31" s="137">
        <v>0</v>
      </c>
      <c r="G31" s="137">
        <v>0</v>
      </c>
      <c r="H31" s="137">
        <v>0</v>
      </c>
      <c r="I31" s="137">
        <v>53156</v>
      </c>
      <c r="J31" s="137">
        <v>0</v>
      </c>
      <c r="K31" s="137">
        <v>0</v>
      </c>
      <c r="L31" s="137">
        <v>53156</v>
      </c>
      <c r="M31" s="137">
        <v>0</v>
      </c>
      <c r="N31" s="138">
        <f>O31+S31</f>
        <v>39583</v>
      </c>
      <c r="O31" s="137">
        <v>18248</v>
      </c>
      <c r="P31" s="137">
        <v>2035</v>
      </c>
      <c r="Q31" s="137">
        <v>0</v>
      </c>
      <c r="R31" s="137">
        <v>16213</v>
      </c>
      <c r="S31" s="137">
        <v>21335</v>
      </c>
      <c r="T31" s="138">
        <f>U31+V31</f>
        <v>21335</v>
      </c>
      <c r="U31" s="137">
        <v>21335</v>
      </c>
      <c r="V31" s="137">
        <v>0</v>
      </c>
      <c r="W31" s="137">
        <v>0</v>
      </c>
      <c r="X31" s="138">
        <f>C31-N31</f>
        <v>36223</v>
      </c>
      <c r="Y31" s="137">
        <v>25978</v>
      </c>
      <c r="Z31" s="137">
        <v>0</v>
      </c>
      <c r="AA31" s="137">
        <v>0</v>
      </c>
      <c r="AB31" s="137">
        <v>24831</v>
      </c>
      <c r="AC31" s="137">
        <v>0</v>
      </c>
      <c r="AD31" s="137">
        <v>0</v>
      </c>
      <c r="AE31" s="137">
        <v>0</v>
      </c>
      <c r="AF31" s="137">
        <v>0</v>
      </c>
      <c r="AG31" s="137">
        <v>1147</v>
      </c>
      <c r="AH31" s="137">
        <v>0</v>
      </c>
      <c r="AI31" s="137">
        <v>62201</v>
      </c>
      <c r="AJ31" s="137">
        <v>0</v>
      </c>
      <c r="AK31" s="137">
        <v>0</v>
      </c>
      <c r="AL31" s="137">
        <v>0</v>
      </c>
      <c r="AM31" s="137">
        <v>62201</v>
      </c>
      <c r="AN31" s="137">
        <v>0</v>
      </c>
      <c r="AO31" s="137">
        <v>0</v>
      </c>
      <c r="AP31" s="137">
        <v>0</v>
      </c>
      <c r="AQ31" s="138">
        <f>Y31-AI31</f>
        <v>-36223</v>
      </c>
      <c r="AR31" s="138">
        <f>X31+AQ31</f>
        <v>0</v>
      </c>
      <c r="AS31" s="137">
        <v>0</v>
      </c>
      <c r="AT31" s="137">
        <v>0</v>
      </c>
      <c r="AU31" s="137">
        <v>0</v>
      </c>
      <c r="AV31" s="137">
        <v>0</v>
      </c>
      <c r="AW31" s="137">
        <v>0</v>
      </c>
      <c r="AX31" s="138">
        <f>AR31-AS31+AT31-AV31+AW31</f>
        <v>0</v>
      </c>
      <c r="AY31" s="138">
        <f>SUM(AZ31:BB31)</f>
        <v>0</v>
      </c>
      <c r="AZ31" s="137">
        <v>0</v>
      </c>
      <c r="BA31" s="137">
        <v>0</v>
      </c>
      <c r="BB31" s="137">
        <v>0</v>
      </c>
      <c r="BC31" s="137">
        <v>0</v>
      </c>
      <c r="BD31" s="137">
        <v>0</v>
      </c>
      <c r="BE31" s="137">
        <v>0</v>
      </c>
      <c r="BF31" s="131">
        <f t="shared" si="13"/>
        <v>74.47732453037806</v>
      </c>
      <c r="BG31" s="130">
        <f t="shared" si="14"/>
        <v>0</v>
      </c>
    </row>
    <row r="32" spans="1:59" s="94" customFormat="1" ht="30" customHeight="1">
      <c r="A32" s="106" t="s">
        <v>99</v>
      </c>
      <c r="B32" s="34" t="s">
        <v>94</v>
      </c>
      <c r="C32" s="139">
        <v>75283</v>
      </c>
      <c r="D32" s="137">
        <v>33170</v>
      </c>
      <c r="E32" s="137">
        <v>33170</v>
      </c>
      <c r="F32" s="137">
        <v>0</v>
      </c>
      <c r="G32" s="137">
        <v>0</v>
      </c>
      <c r="H32" s="137">
        <v>0</v>
      </c>
      <c r="I32" s="137">
        <v>42113</v>
      </c>
      <c r="J32" s="137">
        <v>0</v>
      </c>
      <c r="K32" s="137">
        <v>0</v>
      </c>
      <c r="L32" s="137">
        <v>42103</v>
      </c>
      <c r="M32" s="137">
        <v>10</v>
      </c>
      <c r="N32" s="138">
        <f>O32+S32</f>
        <v>51454</v>
      </c>
      <c r="O32" s="137">
        <v>24128</v>
      </c>
      <c r="P32" s="137">
        <v>6193</v>
      </c>
      <c r="Q32" s="137">
        <v>0</v>
      </c>
      <c r="R32" s="137">
        <v>17935</v>
      </c>
      <c r="S32" s="137">
        <v>27326</v>
      </c>
      <c r="T32" s="138">
        <f>U32+V32</f>
        <v>27326</v>
      </c>
      <c r="U32" s="137">
        <v>27324</v>
      </c>
      <c r="V32" s="137">
        <v>2</v>
      </c>
      <c r="W32" s="137">
        <v>0</v>
      </c>
      <c r="X32" s="138">
        <f>C32-N32</f>
        <v>23829</v>
      </c>
      <c r="Y32" s="137">
        <v>55104</v>
      </c>
      <c r="Z32" s="137">
        <v>10100</v>
      </c>
      <c r="AA32" s="137">
        <v>0</v>
      </c>
      <c r="AB32" s="137">
        <v>34206</v>
      </c>
      <c r="AC32" s="137">
        <v>0</v>
      </c>
      <c r="AD32" s="137">
        <v>0</v>
      </c>
      <c r="AE32" s="137">
        <v>8471</v>
      </c>
      <c r="AF32" s="137">
        <v>0</v>
      </c>
      <c r="AG32" s="137">
        <v>2327</v>
      </c>
      <c r="AH32" s="137">
        <v>0</v>
      </c>
      <c r="AI32" s="137">
        <v>90433</v>
      </c>
      <c r="AJ32" s="137">
        <v>22675</v>
      </c>
      <c r="AK32" s="137">
        <v>1291</v>
      </c>
      <c r="AL32" s="137">
        <v>0</v>
      </c>
      <c r="AM32" s="137">
        <v>67758</v>
      </c>
      <c r="AN32" s="137">
        <v>0</v>
      </c>
      <c r="AO32" s="137">
        <v>0</v>
      </c>
      <c r="AP32" s="137">
        <v>0</v>
      </c>
      <c r="AQ32" s="138">
        <f>Y32-AI32</f>
        <v>-35329</v>
      </c>
      <c r="AR32" s="138">
        <f>X32+AQ32</f>
        <v>-11500</v>
      </c>
      <c r="AS32" s="137">
        <v>0</v>
      </c>
      <c r="AT32" s="137">
        <v>0</v>
      </c>
      <c r="AU32" s="137">
        <v>0</v>
      </c>
      <c r="AV32" s="137">
        <v>0</v>
      </c>
      <c r="AW32" s="137">
        <v>11500</v>
      </c>
      <c r="AX32" s="138">
        <f>AR32-AS32+AT32-AV32+AW32</f>
        <v>0</v>
      </c>
      <c r="AY32" s="138">
        <f>SUM(AZ32:BB32)</f>
        <v>0</v>
      </c>
      <c r="AZ32" s="137">
        <v>0</v>
      </c>
      <c r="BA32" s="137">
        <v>0</v>
      </c>
      <c r="BB32" s="137">
        <v>0</v>
      </c>
      <c r="BC32" s="137">
        <v>0</v>
      </c>
      <c r="BD32" s="137">
        <v>0</v>
      </c>
      <c r="BE32" s="137">
        <v>0</v>
      </c>
      <c r="BF32" s="131">
        <f t="shared" si="13"/>
        <v>63.150521759554415</v>
      </c>
      <c r="BG32" s="130">
        <f t="shared" si="14"/>
        <v>0</v>
      </c>
    </row>
    <row r="33" spans="1:59" s="94" customFormat="1" ht="30" customHeight="1">
      <c r="A33" s="106" t="s">
        <v>99</v>
      </c>
      <c r="B33" s="34" t="s">
        <v>323</v>
      </c>
      <c r="C33" s="135">
        <v>164476</v>
      </c>
      <c r="D33" s="132">
        <v>64281</v>
      </c>
      <c r="E33" s="132">
        <v>64281</v>
      </c>
      <c r="F33" s="132">
        <v>0</v>
      </c>
      <c r="G33" s="132">
        <v>0</v>
      </c>
      <c r="H33" s="132">
        <v>0</v>
      </c>
      <c r="I33" s="132">
        <v>100195</v>
      </c>
      <c r="J33" s="132">
        <v>0</v>
      </c>
      <c r="K33" s="132">
        <v>0</v>
      </c>
      <c r="L33" s="132">
        <v>98024</v>
      </c>
      <c r="M33" s="132">
        <v>2171</v>
      </c>
      <c r="N33" s="133">
        <f>O33+S33</f>
        <v>168954</v>
      </c>
      <c r="O33" s="132">
        <v>129485</v>
      </c>
      <c r="P33" s="132">
        <v>47772</v>
      </c>
      <c r="Q33" s="132">
        <v>0</v>
      </c>
      <c r="R33" s="132">
        <v>81713</v>
      </c>
      <c r="S33" s="132">
        <v>39469</v>
      </c>
      <c r="T33" s="133">
        <f>U33+V33</f>
        <v>39469</v>
      </c>
      <c r="U33" s="132">
        <v>39469</v>
      </c>
      <c r="V33" s="132">
        <v>0</v>
      </c>
      <c r="W33" s="132">
        <v>0</v>
      </c>
      <c r="X33" s="133">
        <f>C33-N33</f>
        <v>-4478</v>
      </c>
      <c r="Y33" s="132">
        <v>277105</v>
      </c>
      <c r="Z33" s="132">
        <v>129200</v>
      </c>
      <c r="AA33" s="132">
        <v>0</v>
      </c>
      <c r="AB33" s="132">
        <v>88095</v>
      </c>
      <c r="AC33" s="132">
        <v>0</v>
      </c>
      <c r="AD33" s="132">
        <v>0</v>
      </c>
      <c r="AE33" s="132">
        <v>54280</v>
      </c>
      <c r="AF33" s="132">
        <v>0</v>
      </c>
      <c r="AG33" s="132">
        <v>5530</v>
      </c>
      <c r="AH33" s="132">
        <v>0</v>
      </c>
      <c r="AI33" s="132">
        <v>277105</v>
      </c>
      <c r="AJ33" s="132">
        <v>142230</v>
      </c>
      <c r="AK33" s="132">
        <v>17280</v>
      </c>
      <c r="AL33" s="132">
        <v>0</v>
      </c>
      <c r="AM33" s="132">
        <v>134875</v>
      </c>
      <c r="AN33" s="132">
        <v>0</v>
      </c>
      <c r="AO33" s="132">
        <v>0</v>
      </c>
      <c r="AP33" s="132">
        <v>0</v>
      </c>
      <c r="AQ33" s="133">
        <f>Y33-AI33</f>
        <v>0</v>
      </c>
      <c r="AR33" s="133">
        <f>X33+AQ33</f>
        <v>-4478</v>
      </c>
      <c r="AS33" s="132">
        <v>0</v>
      </c>
      <c r="AT33" s="132">
        <v>4478</v>
      </c>
      <c r="AU33" s="132">
        <v>0</v>
      </c>
      <c r="AV33" s="132">
        <v>0</v>
      </c>
      <c r="AW33" s="132">
        <v>0</v>
      </c>
      <c r="AX33" s="133">
        <f>AR33-AS33+AT33-AV33+AW33</f>
        <v>0</v>
      </c>
      <c r="AY33" s="133">
        <f>SUM(AZ33:BB33)</f>
        <v>0</v>
      </c>
      <c r="AZ33" s="132">
        <v>0</v>
      </c>
      <c r="BA33" s="132">
        <v>0</v>
      </c>
      <c r="BB33" s="132">
        <v>0</v>
      </c>
      <c r="BC33" s="132">
        <v>0</v>
      </c>
      <c r="BD33" s="132">
        <v>0</v>
      </c>
      <c r="BE33" s="132">
        <v>0</v>
      </c>
      <c r="BF33" s="131">
        <f t="shared" si="13"/>
        <v>54.13439796727765</v>
      </c>
      <c r="BG33" s="130">
        <f t="shared" si="14"/>
        <v>0</v>
      </c>
    </row>
    <row r="34" spans="1:59" s="94" customFormat="1" ht="30" customHeight="1" thickBot="1">
      <c r="A34" s="106"/>
      <c r="B34" s="44" t="s">
        <v>402</v>
      </c>
      <c r="C34" s="97">
        <f aca="true" t="shared" si="15" ref="C34:AH34">SUM(C29:C33)</f>
        <v>497931</v>
      </c>
      <c r="D34" s="97">
        <f t="shared" si="15"/>
        <v>174007</v>
      </c>
      <c r="E34" s="97">
        <f t="shared" si="15"/>
        <v>173999</v>
      </c>
      <c r="F34" s="97">
        <f t="shared" si="15"/>
        <v>0</v>
      </c>
      <c r="G34" s="97">
        <f t="shared" si="15"/>
        <v>0</v>
      </c>
      <c r="H34" s="97">
        <f t="shared" si="15"/>
        <v>8</v>
      </c>
      <c r="I34" s="97">
        <f t="shared" si="15"/>
        <v>323924</v>
      </c>
      <c r="J34" s="97">
        <f t="shared" si="15"/>
        <v>0</v>
      </c>
      <c r="K34" s="97">
        <f t="shared" si="15"/>
        <v>0</v>
      </c>
      <c r="L34" s="97">
        <f t="shared" si="15"/>
        <v>321710</v>
      </c>
      <c r="M34" s="97">
        <f t="shared" si="15"/>
        <v>2214</v>
      </c>
      <c r="N34" s="97">
        <f t="shared" si="15"/>
        <v>357953</v>
      </c>
      <c r="O34" s="97">
        <f t="shared" si="15"/>
        <v>245433</v>
      </c>
      <c r="P34" s="97">
        <f t="shared" si="15"/>
        <v>64549</v>
      </c>
      <c r="Q34" s="97">
        <f t="shared" si="15"/>
        <v>0</v>
      </c>
      <c r="R34" s="97">
        <f t="shared" si="15"/>
        <v>180884</v>
      </c>
      <c r="S34" s="97">
        <f t="shared" si="15"/>
        <v>112520</v>
      </c>
      <c r="T34" s="97">
        <f t="shared" si="15"/>
        <v>112520</v>
      </c>
      <c r="U34" s="97">
        <f t="shared" si="15"/>
        <v>112518</v>
      </c>
      <c r="V34" s="97">
        <f t="shared" si="15"/>
        <v>2</v>
      </c>
      <c r="W34" s="97">
        <f t="shared" si="15"/>
        <v>0</v>
      </c>
      <c r="X34" s="97">
        <f t="shared" si="15"/>
        <v>139978</v>
      </c>
      <c r="Y34" s="97">
        <f t="shared" si="15"/>
        <v>441598</v>
      </c>
      <c r="Z34" s="97">
        <f t="shared" si="15"/>
        <v>139300</v>
      </c>
      <c r="AA34" s="97">
        <f t="shared" si="15"/>
        <v>0</v>
      </c>
      <c r="AB34" s="97">
        <f t="shared" si="15"/>
        <v>225245</v>
      </c>
      <c r="AC34" s="97">
        <f t="shared" si="15"/>
        <v>0</v>
      </c>
      <c r="AD34" s="97">
        <f t="shared" si="15"/>
        <v>0</v>
      </c>
      <c r="AE34" s="97">
        <f t="shared" si="15"/>
        <v>67751</v>
      </c>
      <c r="AF34" s="97">
        <f t="shared" si="15"/>
        <v>0</v>
      </c>
      <c r="AG34" s="97">
        <f t="shared" si="15"/>
        <v>9302</v>
      </c>
      <c r="AH34" s="97">
        <f t="shared" si="15"/>
        <v>0</v>
      </c>
      <c r="AI34" s="97">
        <f aca="true" t="shared" si="16" ref="AI34:BE34">SUM(AI29:AI33)</f>
        <v>597556</v>
      </c>
      <c r="AJ34" s="97">
        <f t="shared" si="16"/>
        <v>184651</v>
      </c>
      <c r="AK34" s="97">
        <f t="shared" si="16"/>
        <v>18571</v>
      </c>
      <c r="AL34" s="97">
        <f t="shared" si="16"/>
        <v>0</v>
      </c>
      <c r="AM34" s="97">
        <f t="shared" si="16"/>
        <v>412905</v>
      </c>
      <c r="AN34" s="97">
        <f t="shared" si="16"/>
        <v>0</v>
      </c>
      <c r="AO34" s="97">
        <f t="shared" si="16"/>
        <v>0</v>
      </c>
      <c r="AP34" s="97">
        <f t="shared" si="16"/>
        <v>0</v>
      </c>
      <c r="AQ34" s="97">
        <f t="shared" si="16"/>
        <v>-155958</v>
      </c>
      <c r="AR34" s="97">
        <f t="shared" si="16"/>
        <v>-15980</v>
      </c>
      <c r="AS34" s="97">
        <f t="shared" si="16"/>
        <v>0</v>
      </c>
      <c r="AT34" s="97">
        <f t="shared" si="16"/>
        <v>4502</v>
      </c>
      <c r="AU34" s="97">
        <f t="shared" si="16"/>
        <v>0</v>
      </c>
      <c r="AV34" s="97">
        <f t="shared" si="16"/>
        <v>0</v>
      </c>
      <c r="AW34" s="97">
        <f t="shared" si="16"/>
        <v>11500</v>
      </c>
      <c r="AX34" s="97">
        <f t="shared" si="16"/>
        <v>22</v>
      </c>
      <c r="AY34" s="97">
        <f t="shared" si="16"/>
        <v>0</v>
      </c>
      <c r="AZ34" s="97">
        <f t="shared" si="16"/>
        <v>0</v>
      </c>
      <c r="BA34" s="97">
        <f t="shared" si="16"/>
        <v>0</v>
      </c>
      <c r="BB34" s="97">
        <f t="shared" si="16"/>
        <v>0</v>
      </c>
      <c r="BC34" s="97">
        <f t="shared" si="16"/>
        <v>0</v>
      </c>
      <c r="BD34" s="97">
        <f t="shared" si="16"/>
        <v>22</v>
      </c>
      <c r="BE34" s="97">
        <f t="shared" si="16"/>
        <v>0</v>
      </c>
      <c r="BF34" s="96">
        <f t="shared" si="13"/>
        <v>64.59438703366898</v>
      </c>
      <c r="BG34" s="95">
        <f t="shared" si="14"/>
        <v>0</v>
      </c>
    </row>
    <row r="35" spans="1:59" s="94" customFormat="1" ht="30" customHeight="1">
      <c r="A35" s="106"/>
      <c r="B35" s="129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7"/>
      <c r="BG35" s="127"/>
    </row>
    <row r="36" spans="1:59" s="94" customFormat="1" ht="18" customHeight="1">
      <c r="A36" s="33"/>
      <c r="B36" s="50"/>
      <c r="C36" s="124" t="s">
        <v>490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5"/>
      <c r="BG36" s="125"/>
    </row>
    <row r="37" s="93" customFormat="1" ht="18" customHeight="1">
      <c r="C37" s="124" t="s">
        <v>502</v>
      </c>
    </row>
    <row r="38" spans="3:59" s="93" customFormat="1" ht="18" customHeight="1" thickBot="1">
      <c r="C38" s="124" t="s">
        <v>497</v>
      </c>
      <c r="BG38" s="123" t="s">
        <v>487</v>
      </c>
    </row>
    <row r="39" spans="2:59" s="93" customFormat="1" ht="18" customHeight="1">
      <c r="B39" s="122" t="s">
        <v>0</v>
      </c>
      <c r="C39" s="211" t="s">
        <v>486</v>
      </c>
      <c r="D39" s="211" t="s">
        <v>485</v>
      </c>
      <c r="E39" s="211" t="s">
        <v>484</v>
      </c>
      <c r="F39" s="209" t="s">
        <v>499</v>
      </c>
      <c r="G39" s="209" t="s">
        <v>483</v>
      </c>
      <c r="H39" s="211" t="s">
        <v>430</v>
      </c>
      <c r="I39" s="209" t="s">
        <v>482</v>
      </c>
      <c r="J39" s="209" t="s">
        <v>481</v>
      </c>
      <c r="K39" s="209" t="s">
        <v>480</v>
      </c>
      <c r="L39" s="209" t="s">
        <v>479</v>
      </c>
      <c r="M39" s="211" t="s">
        <v>430</v>
      </c>
      <c r="N39" s="211" t="s">
        <v>478</v>
      </c>
      <c r="O39" s="209" t="s">
        <v>477</v>
      </c>
      <c r="P39" s="209" t="s">
        <v>476</v>
      </c>
      <c r="Q39" s="209" t="s">
        <v>475</v>
      </c>
      <c r="R39" s="211" t="s">
        <v>430</v>
      </c>
      <c r="S39" s="209" t="s">
        <v>474</v>
      </c>
      <c r="T39" s="209" t="s">
        <v>473</v>
      </c>
      <c r="U39" s="217" t="s">
        <v>472</v>
      </c>
      <c r="V39" s="218"/>
      <c r="W39" s="211" t="s">
        <v>430</v>
      </c>
      <c r="X39" s="211" t="s">
        <v>471</v>
      </c>
      <c r="Y39" s="209" t="s">
        <v>470</v>
      </c>
      <c r="Z39" s="211" t="s">
        <v>469</v>
      </c>
      <c r="AA39" s="209" t="s">
        <v>468</v>
      </c>
      <c r="AB39" s="209" t="s">
        <v>467</v>
      </c>
      <c r="AC39" s="209" t="s">
        <v>466</v>
      </c>
      <c r="AD39" s="209" t="s">
        <v>465</v>
      </c>
      <c r="AE39" s="209" t="s">
        <v>464</v>
      </c>
      <c r="AF39" s="209" t="s">
        <v>463</v>
      </c>
      <c r="AG39" s="209" t="s">
        <v>462</v>
      </c>
      <c r="AH39" s="211" t="s">
        <v>430</v>
      </c>
      <c r="AI39" s="209" t="s">
        <v>461</v>
      </c>
      <c r="AJ39" s="209" t="s">
        <v>460</v>
      </c>
      <c r="AK39" s="217" t="s">
        <v>459</v>
      </c>
      <c r="AL39" s="218"/>
      <c r="AM39" s="209" t="s">
        <v>458</v>
      </c>
      <c r="AN39" s="119" t="s">
        <v>457</v>
      </c>
      <c r="AO39" s="119" t="s">
        <v>456</v>
      </c>
      <c r="AP39" s="211" t="s">
        <v>430</v>
      </c>
      <c r="AQ39" s="209" t="s">
        <v>455</v>
      </c>
      <c r="AR39" s="209" t="s">
        <v>454</v>
      </c>
      <c r="AS39" s="211" t="s">
        <v>453</v>
      </c>
      <c r="AT39" s="212" t="s">
        <v>452</v>
      </c>
      <c r="AU39" s="121" t="s">
        <v>451</v>
      </c>
      <c r="AV39" s="119" t="s">
        <v>450</v>
      </c>
      <c r="AW39" s="119" t="s">
        <v>449</v>
      </c>
      <c r="AX39" s="119" t="s">
        <v>448</v>
      </c>
      <c r="AY39" s="221" t="s">
        <v>447</v>
      </c>
      <c r="AZ39" s="220" t="s">
        <v>446</v>
      </c>
      <c r="BA39" s="220"/>
      <c r="BB39" s="218"/>
      <c r="BC39" s="120" t="s">
        <v>445</v>
      </c>
      <c r="BD39" s="217" t="s">
        <v>444</v>
      </c>
      <c r="BE39" s="218"/>
      <c r="BF39" s="119" t="s">
        <v>443</v>
      </c>
      <c r="BG39" s="118" t="s">
        <v>442</v>
      </c>
    </row>
    <row r="40" spans="2:59" s="93" customFormat="1" ht="18" customHeight="1">
      <c r="B40" s="117"/>
      <c r="C40" s="210"/>
      <c r="D40" s="210"/>
      <c r="E40" s="210"/>
      <c r="F40" s="219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4" t="s">
        <v>441</v>
      </c>
      <c r="V40" s="214" t="s">
        <v>440</v>
      </c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4" t="s">
        <v>439</v>
      </c>
      <c r="AL40" s="214" t="s">
        <v>438</v>
      </c>
      <c r="AM40" s="210"/>
      <c r="AN40" s="114" t="s">
        <v>437</v>
      </c>
      <c r="AO40" s="114" t="s">
        <v>496</v>
      </c>
      <c r="AP40" s="210"/>
      <c r="AQ40" s="210"/>
      <c r="AR40" s="210"/>
      <c r="AS40" s="210"/>
      <c r="AT40" s="213"/>
      <c r="AU40" s="114" t="s">
        <v>431</v>
      </c>
      <c r="AV40" s="114" t="s">
        <v>435</v>
      </c>
      <c r="AW40" s="114" t="s">
        <v>434</v>
      </c>
      <c r="AX40" s="116" t="s">
        <v>495</v>
      </c>
      <c r="AY40" s="222"/>
      <c r="AZ40" s="115" t="s">
        <v>432</v>
      </c>
      <c r="BA40" s="115" t="s">
        <v>431</v>
      </c>
      <c r="BB40" s="115" t="s">
        <v>430</v>
      </c>
      <c r="BC40" s="114" t="s">
        <v>429</v>
      </c>
      <c r="BD40" s="114" t="s">
        <v>428</v>
      </c>
      <c r="BE40" s="114" t="s">
        <v>427</v>
      </c>
      <c r="BF40" s="114" t="s">
        <v>426</v>
      </c>
      <c r="BG40" s="113" t="s">
        <v>494</v>
      </c>
    </row>
    <row r="41" spans="2:59" s="93" customFormat="1" ht="18" customHeight="1" thickBot="1">
      <c r="B41" s="112" t="s">
        <v>77</v>
      </c>
      <c r="C41" s="109" t="s">
        <v>493</v>
      </c>
      <c r="D41" s="109" t="s">
        <v>492</v>
      </c>
      <c r="E41" s="109"/>
      <c r="F41" s="109"/>
      <c r="G41" s="109"/>
      <c r="H41" s="109"/>
      <c r="I41" s="109" t="s">
        <v>422</v>
      </c>
      <c r="J41" s="109"/>
      <c r="K41" s="109"/>
      <c r="L41" s="109"/>
      <c r="M41" s="109"/>
      <c r="N41" s="109" t="s">
        <v>421</v>
      </c>
      <c r="O41" s="109" t="s">
        <v>420</v>
      </c>
      <c r="P41" s="109"/>
      <c r="Q41" s="109"/>
      <c r="R41" s="109"/>
      <c r="S41" s="109" t="s">
        <v>419</v>
      </c>
      <c r="T41" s="109"/>
      <c r="U41" s="215"/>
      <c r="V41" s="215"/>
      <c r="W41" s="108"/>
      <c r="X41" s="109" t="s">
        <v>491</v>
      </c>
      <c r="Y41" s="109" t="s">
        <v>417</v>
      </c>
      <c r="Z41" s="109"/>
      <c r="AA41" s="109"/>
      <c r="AB41" s="109"/>
      <c r="AC41" s="109"/>
      <c r="AD41" s="109"/>
      <c r="AE41" s="109"/>
      <c r="AF41" s="109"/>
      <c r="AG41" s="109"/>
      <c r="AH41" s="109"/>
      <c r="AI41" s="109" t="s">
        <v>416</v>
      </c>
      <c r="AJ41" s="109"/>
      <c r="AK41" s="216"/>
      <c r="AL41" s="215"/>
      <c r="AM41" s="109" t="s">
        <v>415</v>
      </c>
      <c r="AN41" s="108" t="s">
        <v>414</v>
      </c>
      <c r="AO41" s="108" t="s">
        <v>413</v>
      </c>
      <c r="AP41" s="108"/>
      <c r="AQ41" s="109" t="s">
        <v>412</v>
      </c>
      <c r="AR41" s="109" t="s">
        <v>411</v>
      </c>
      <c r="AS41" s="109" t="s">
        <v>410</v>
      </c>
      <c r="AT41" s="109" t="s">
        <v>409</v>
      </c>
      <c r="AU41" s="108"/>
      <c r="AV41" s="109" t="s">
        <v>408</v>
      </c>
      <c r="AW41" s="109" t="s">
        <v>407</v>
      </c>
      <c r="AX41" s="110" t="s">
        <v>406</v>
      </c>
      <c r="AY41" s="108"/>
      <c r="AZ41" s="108" t="s">
        <v>405</v>
      </c>
      <c r="BA41" s="108"/>
      <c r="BB41" s="108"/>
      <c r="BC41" s="109" t="s">
        <v>404</v>
      </c>
      <c r="BD41" s="108"/>
      <c r="BE41" s="108"/>
      <c r="BF41" s="108" t="s">
        <v>403</v>
      </c>
      <c r="BG41" s="107"/>
    </row>
    <row r="42" spans="1:59" s="142" customFormat="1" ht="30" customHeight="1">
      <c r="A42" s="143" t="s">
        <v>100</v>
      </c>
      <c r="B42" s="105" t="s">
        <v>86</v>
      </c>
      <c r="C42" s="104">
        <v>219649</v>
      </c>
      <c r="D42" s="141">
        <v>100907</v>
      </c>
      <c r="E42" s="141">
        <v>100904</v>
      </c>
      <c r="F42" s="141">
        <v>0</v>
      </c>
      <c r="G42" s="141">
        <v>0</v>
      </c>
      <c r="H42" s="141">
        <v>3</v>
      </c>
      <c r="I42" s="141">
        <v>118742</v>
      </c>
      <c r="J42" s="141">
        <v>0</v>
      </c>
      <c r="K42" s="141">
        <v>0</v>
      </c>
      <c r="L42" s="141">
        <v>117233</v>
      </c>
      <c r="M42" s="141">
        <v>1509</v>
      </c>
      <c r="N42" s="102">
        <f aca="true" t="shared" si="17" ref="N42:N52">O42+S42</f>
        <v>200023</v>
      </c>
      <c r="O42" s="141">
        <v>130168</v>
      </c>
      <c r="P42" s="141">
        <v>10844</v>
      </c>
      <c r="Q42" s="141">
        <v>0</v>
      </c>
      <c r="R42" s="141">
        <v>119324</v>
      </c>
      <c r="S42" s="141">
        <v>69855</v>
      </c>
      <c r="T42" s="102">
        <f aca="true" t="shared" si="18" ref="T42:T52">U42+V42</f>
        <v>69855</v>
      </c>
      <c r="U42" s="141">
        <v>69855</v>
      </c>
      <c r="V42" s="141">
        <v>0</v>
      </c>
      <c r="W42" s="141">
        <v>0</v>
      </c>
      <c r="X42" s="102">
        <f aca="true" t="shared" si="19" ref="X42:X52">C42-N42</f>
        <v>19626</v>
      </c>
      <c r="Y42" s="141">
        <v>199958</v>
      </c>
      <c r="Z42" s="141">
        <v>19900</v>
      </c>
      <c r="AA42" s="141">
        <v>0</v>
      </c>
      <c r="AB42" s="141">
        <v>105362</v>
      </c>
      <c r="AC42" s="141">
        <v>0</v>
      </c>
      <c r="AD42" s="141">
        <v>0</v>
      </c>
      <c r="AE42" s="141">
        <v>0</v>
      </c>
      <c r="AF42" s="141">
        <v>47986</v>
      </c>
      <c r="AG42" s="141">
        <v>1188</v>
      </c>
      <c r="AH42" s="141">
        <v>25522</v>
      </c>
      <c r="AI42" s="141">
        <v>184526</v>
      </c>
      <c r="AJ42" s="141">
        <v>69397</v>
      </c>
      <c r="AK42" s="141">
        <v>12730</v>
      </c>
      <c r="AL42" s="141">
        <v>0</v>
      </c>
      <c r="AM42" s="141">
        <v>115129</v>
      </c>
      <c r="AN42" s="141">
        <v>0</v>
      </c>
      <c r="AO42" s="141">
        <v>0</v>
      </c>
      <c r="AP42" s="141">
        <v>0</v>
      </c>
      <c r="AQ42" s="102">
        <f aca="true" t="shared" si="20" ref="AQ42:AQ52">Y42-AI42</f>
        <v>15432</v>
      </c>
      <c r="AR42" s="102">
        <f aca="true" t="shared" si="21" ref="AR42:AR52">X42+AQ42</f>
        <v>35058</v>
      </c>
      <c r="AS42" s="141">
        <v>0</v>
      </c>
      <c r="AT42" s="141">
        <v>0</v>
      </c>
      <c r="AU42" s="141">
        <v>0</v>
      </c>
      <c r="AV42" s="141">
        <v>6755</v>
      </c>
      <c r="AW42" s="141">
        <v>0</v>
      </c>
      <c r="AX42" s="102">
        <f aca="true" t="shared" si="22" ref="AX42:AX52">AR42-AS42+AT42-AV42+AW42</f>
        <v>28303</v>
      </c>
      <c r="AY42" s="102">
        <f aca="true" t="shared" si="23" ref="AY42:AY52">SUM(AZ42:BB42)</f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28303</v>
      </c>
      <c r="BE42" s="141">
        <v>0</v>
      </c>
      <c r="BF42" s="100">
        <f aca="true" t="shared" si="24" ref="BF42:BF53">IF(C42&gt;0,C42/(N42+AM42)*100,0)</f>
        <v>69.69621008275372</v>
      </c>
      <c r="BG42" s="99">
        <f aca="true" t="shared" si="25" ref="BG42:BG53">IF(BE42&gt;0,BE42/(D42-G42)*100,0)</f>
        <v>0</v>
      </c>
    </row>
    <row r="43" spans="1:59" s="94" customFormat="1" ht="30" customHeight="1">
      <c r="A43" s="106" t="s">
        <v>100</v>
      </c>
      <c r="B43" s="34" t="s">
        <v>87</v>
      </c>
      <c r="C43" s="139">
        <v>311671</v>
      </c>
      <c r="D43" s="137">
        <v>130029</v>
      </c>
      <c r="E43" s="137">
        <v>130013</v>
      </c>
      <c r="F43" s="137">
        <v>0</v>
      </c>
      <c r="G43" s="137">
        <v>0</v>
      </c>
      <c r="H43" s="137">
        <v>16</v>
      </c>
      <c r="I43" s="137">
        <v>181642</v>
      </c>
      <c r="J43" s="137">
        <v>0</v>
      </c>
      <c r="K43" s="137">
        <v>4883</v>
      </c>
      <c r="L43" s="137">
        <v>174658</v>
      </c>
      <c r="M43" s="137">
        <v>2101</v>
      </c>
      <c r="N43" s="138">
        <f t="shared" si="17"/>
        <v>310176</v>
      </c>
      <c r="O43" s="137">
        <v>223054</v>
      </c>
      <c r="P43" s="137">
        <v>0</v>
      </c>
      <c r="Q43" s="137">
        <v>0</v>
      </c>
      <c r="R43" s="137">
        <v>223054</v>
      </c>
      <c r="S43" s="137">
        <v>87122</v>
      </c>
      <c r="T43" s="138">
        <f t="shared" si="18"/>
        <v>87122</v>
      </c>
      <c r="U43" s="137">
        <v>87122</v>
      </c>
      <c r="V43" s="137">
        <v>0</v>
      </c>
      <c r="W43" s="137">
        <v>0</v>
      </c>
      <c r="X43" s="138">
        <f t="shared" si="19"/>
        <v>1495</v>
      </c>
      <c r="Y43" s="137">
        <v>135015</v>
      </c>
      <c r="Z43" s="137">
        <v>0</v>
      </c>
      <c r="AA43" s="137">
        <v>0</v>
      </c>
      <c r="AB43" s="137">
        <v>135015</v>
      </c>
      <c r="AC43" s="137">
        <v>0</v>
      </c>
      <c r="AD43" s="137">
        <v>0</v>
      </c>
      <c r="AE43" s="137">
        <v>0</v>
      </c>
      <c r="AF43" s="137">
        <v>0</v>
      </c>
      <c r="AG43" s="137">
        <v>0</v>
      </c>
      <c r="AH43" s="137">
        <v>0</v>
      </c>
      <c r="AI43" s="137">
        <v>135015</v>
      </c>
      <c r="AJ43" s="137">
        <v>0</v>
      </c>
      <c r="AK43" s="137">
        <v>0</v>
      </c>
      <c r="AL43" s="137">
        <v>0</v>
      </c>
      <c r="AM43" s="137">
        <v>135015</v>
      </c>
      <c r="AN43" s="137">
        <v>0</v>
      </c>
      <c r="AO43" s="137">
        <v>0</v>
      </c>
      <c r="AP43" s="137">
        <v>0</v>
      </c>
      <c r="AQ43" s="138">
        <f t="shared" si="20"/>
        <v>0</v>
      </c>
      <c r="AR43" s="138">
        <f t="shared" si="21"/>
        <v>1495</v>
      </c>
      <c r="AS43" s="137">
        <v>1495</v>
      </c>
      <c r="AT43" s="137">
        <v>0</v>
      </c>
      <c r="AU43" s="137">
        <v>0</v>
      </c>
      <c r="AV43" s="137">
        <v>0</v>
      </c>
      <c r="AW43" s="137">
        <v>0</v>
      </c>
      <c r="AX43" s="138">
        <f t="shared" si="22"/>
        <v>0</v>
      </c>
      <c r="AY43" s="138">
        <f t="shared" si="23"/>
        <v>0</v>
      </c>
      <c r="AZ43" s="137">
        <v>0</v>
      </c>
      <c r="BA43" s="137">
        <v>0</v>
      </c>
      <c r="BB43" s="137">
        <v>0</v>
      </c>
      <c r="BC43" s="137">
        <v>0</v>
      </c>
      <c r="BD43" s="137">
        <v>0</v>
      </c>
      <c r="BE43" s="137">
        <v>0</v>
      </c>
      <c r="BF43" s="131">
        <f t="shared" si="24"/>
        <v>70.00837842633835</v>
      </c>
      <c r="BG43" s="130">
        <f t="shared" si="25"/>
        <v>0</v>
      </c>
    </row>
    <row r="44" spans="1:59" s="94" customFormat="1" ht="30" customHeight="1">
      <c r="A44" s="106" t="s">
        <v>100</v>
      </c>
      <c r="B44" s="34" t="s">
        <v>88</v>
      </c>
      <c r="C44" s="139">
        <v>363026</v>
      </c>
      <c r="D44" s="137">
        <v>79561</v>
      </c>
      <c r="E44" s="137">
        <v>79561</v>
      </c>
      <c r="F44" s="137">
        <v>0</v>
      </c>
      <c r="G44" s="137">
        <v>0</v>
      </c>
      <c r="H44" s="137">
        <v>0</v>
      </c>
      <c r="I44" s="137">
        <v>283465</v>
      </c>
      <c r="J44" s="137">
        <v>0</v>
      </c>
      <c r="K44" s="137">
        <v>0</v>
      </c>
      <c r="L44" s="137">
        <v>279084</v>
      </c>
      <c r="M44" s="137">
        <v>4381</v>
      </c>
      <c r="N44" s="138">
        <f t="shared" si="17"/>
        <v>188781</v>
      </c>
      <c r="O44" s="137">
        <v>120987</v>
      </c>
      <c r="P44" s="137">
        <v>15130</v>
      </c>
      <c r="Q44" s="137">
        <v>0</v>
      </c>
      <c r="R44" s="137">
        <v>105857</v>
      </c>
      <c r="S44" s="137">
        <v>67794</v>
      </c>
      <c r="T44" s="138">
        <f t="shared" si="18"/>
        <v>67794</v>
      </c>
      <c r="U44" s="137">
        <v>67794</v>
      </c>
      <c r="V44" s="137">
        <v>0</v>
      </c>
      <c r="W44" s="137">
        <v>0</v>
      </c>
      <c r="X44" s="138">
        <f t="shared" si="19"/>
        <v>174245</v>
      </c>
      <c r="Y44" s="137">
        <v>625661</v>
      </c>
      <c r="Z44" s="137">
        <v>183300</v>
      </c>
      <c r="AA44" s="137">
        <v>0</v>
      </c>
      <c r="AB44" s="137">
        <v>121660</v>
      </c>
      <c r="AC44" s="137">
        <v>0</v>
      </c>
      <c r="AD44" s="137">
        <v>0</v>
      </c>
      <c r="AE44" s="137">
        <v>240000</v>
      </c>
      <c r="AF44" s="137">
        <v>72300</v>
      </c>
      <c r="AG44" s="137">
        <v>8401</v>
      </c>
      <c r="AH44" s="137">
        <v>0</v>
      </c>
      <c r="AI44" s="137">
        <v>799906</v>
      </c>
      <c r="AJ44" s="137">
        <v>531871</v>
      </c>
      <c r="AK44" s="137">
        <v>23824</v>
      </c>
      <c r="AL44" s="137">
        <v>0</v>
      </c>
      <c r="AM44" s="137">
        <v>268035</v>
      </c>
      <c r="AN44" s="137">
        <v>0</v>
      </c>
      <c r="AO44" s="137">
        <v>0</v>
      </c>
      <c r="AP44" s="137">
        <v>0</v>
      </c>
      <c r="AQ44" s="138">
        <f t="shared" si="20"/>
        <v>-174245</v>
      </c>
      <c r="AR44" s="138">
        <f t="shared" si="21"/>
        <v>0</v>
      </c>
      <c r="AS44" s="137">
        <v>0</v>
      </c>
      <c r="AT44" s="137">
        <v>0</v>
      </c>
      <c r="AU44" s="137">
        <v>0</v>
      </c>
      <c r="AV44" s="137">
        <v>0</v>
      </c>
      <c r="AW44" s="137">
        <v>0</v>
      </c>
      <c r="AX44" s="138">
        <f t="shared" si="22"/>
        <v>0</v>
      </c>
      <c r="AY44" s="138">
        <f t="shared" si="23"/>
        <v>0</v>
      </c>
      <c r="AZ44" s="137">
        <v>0</v>
      </c>
      <c r="BA44" s="137">
        <v>0</v>
      </c>
      <c r="BB44" s="137">
        <v>0</v>
      </c>
      <c r="BC44" s="137">
        <v>0</v>
      </c>
      <c r="BD44" s="137">
        <v>0</v>
      </c>
      <c r="BE44" s="137">
        <v>0</v>
      </c>
      <c r="BF44" s="131">
        <f t="shared" si="24"/>
        <v>79.46875766172813</v>
      </c>
      <c r="BG44" s="130">
        <f t="shared" si="25"/>
        <v>0</v>
      </c>
    </row>
    <row r="45" spans="1:59" s="94" customFormat="1" ht="30" customHeight="1">
      <c r="A45" s="106" t="s">
        <v>100</v>
      </c>
      <c r="B45" s="34" t="s">
        <v>91</v>
      </c>
      <c r="C45" s="139">
        <v>129716</v>
      </c>
      <c r="D45" s="137">
        <v>60102</v>
      </c>
      <c r="E45" s="137">
        <v>60078</v>
      </c>
      <c r="F45" s="137">
        <v>0</v>
      </c>
      <c r="G45" s="137">
        <v>0</v>
      </c>
      <c r="H45" s="137">
        <v>24</v>
      </c>
      <c r="I45" s="137">
        <v>69614</v>
      </c>
      <c r="J45" s="137">
        <v>0</v>
      </c>
      <c r="K45" s="137">
        <v>0</v>
      </c>
      <c r="L45" s="137">
        <v>69614</v>
      </c>
      <c r="M45" s="137">
        <v>0</v>
      </c>
      <c r="N45" s="138">
        <f t="shared" si="17"/>
        <v>111072</v>
      </c>
      <c r="O45" s="137">
        <v>76733</v>
      </c>
      <c r="P45" s="137">
        <v>7815</v>
      </c>
      <c r="Q45" s="137">
        <v>0</v>
      </c>
      <c r="R45" s="137">
        <v>68918</v>
      </c>
      <c r="S45" s="137">
        <v>34339</v>
      </c>
      <c r="T45" s="138">
        <f t="shared" si="18"/>
        <v>34339</v>
      </c>
      <c r="U45" s="137">
        <v>34339</v>
      </c>
      <c r="V45" s="137">
        <v>0</v>
      </c>
      <c r="W45" s="137">
        <v>0</v>
      </c>
      <c r="X45" s="138">
        <f t="shared" si="19"/>
        <v>18644</v>
      </c>
      <c r="Y45" s="137">
        <v>62323</v>
      </c>
      <c r="Z45" s="137">
        <v>0</v>
      </c>
      <c r="AA45" s="137">
        <v>0</v>
      </c>
      <c r="AB45" s="137">
        <v>59503</v>
      </c>
      <c r="AC45" s="137">
        <v>0</v>
      </c>
      <c r="AD45" s="137">
        <v>0</v>
      </c>
      <c r="AE45" s="137">
        <v>0</v>
      </c>
      <c r="AF45" s="137">
        <v>0</v>
      </c>
      <c r="AG45" s="137">
        <v>2820</v>
      </c>
      <c r="AH45" s="137">
        <v>0</v>
      </c>
      <c r="AI45" s="137">
        <v>80939</v>
      </c>
      <c r="AJ45" s="137">
        <v>3150</v>
      </c>
      <c r="AK45" s="137">
        <v>0</v>
      </c>
      <c r="AL45" s="137">
        <v>0</v>
      </c>
      <c r="AM45" s="137">
        <v>77789</v>
      </c>
      <c r="AN45" s="137">
        <v>0</v>
      </c>
      <c r="AO45" s="137">
        <v>0</v>
      </c>
      <c r="AP45" s="137">
        <v>0</v>
      </c>
      <c r="AQ45" s="138">
        <f t="shared" si="20"/>
        <v>-18616</v>
      </c>
      <c r="AR45" s="138">
        <f t="shared" si="21"/>
        <v>28</v>
      </c>
      <c r="AS45" s="137">
        <v>0</v>
      </c>
      <c r="AT45" s="137">
        <v>51</v>
      </c>
      <c r="AU45" s="137">
        <v>0</v>
      </c>
      <c r="AV45" s="137">
        <v>0</v>
      </c>
      <c r="AW45" s="137">
        <v>0</v>
      </c>
      <c r="AX45" s="138">
        <f t="shared" si="22"/>
        <v>79</v>
      </c>
      <c r="AY45" s="138">
        <f t="shared" si="23"/>
        <v>0</v>
      </c>
      <c r="AZ45" s="137">
        <v>0</v>
      </c>
      <c r="BA45" s="137">
        <v>0</v>
      </c>
      <c r="BB45" s="137">
        <v>0</v>
      </c>
      <c r="BC45" s="137">
        <v>0</v>
      </c>
      <c r="BD45" s="137">
        <v>79</v>
      </c>
      <c r="BE45" s="137">
        <v>0</v>
      </c>
      <c r="BF45" s="131">
        <f t="shared" si="24"/>
        <v>68.68331736038674</v>
      </c>
      <c r="BG45" s="130">
        <f t="shared" si="25"/>
        <v>0</v>
      </c>
    </row>
    <row r="46" spans="1:59" s="94" customFormat="1" ht="30" customHeight="1">
      <c r="A46" s="106" t="s">
        <v>100</v>
      </c>
      <c r="B46" s="34" t="s">
        <v>93</v>
      </c>
      <c r="C46" s="139">
        <v>354916</v>
      </c>
      <c r="D46" s="137">
        <v>127724</v>
      </c>
      <c r="E46" s="137">
        <v>126753</v>
      </c>
      <c r="F46" s="137">
        <v>0</v>
      </c>
      <c r="G46" s="137">
        <v>0</v>
      </c>
      <c r="H46" s="137">
        <v>971</v>
      </c>
      <c r="I46" s="137">
        <v>227192</v>
      </c>
      <c r="J46" s="137">
        <v>0</v>
      </c>
      <c r="K46" s="137">
        <v>0</v>
      </c>
      <c r="L46" s="137">
        <v>226335</v>
      </c>
      <c r="M46" s="137">
        <v>857</v>
      </c>
      <c r="N46" s="138">
        <f t="shared" si="17"/>
        <v>275931</v>
      </c>
      <c r="O46" s="137">
        <v>188828</v>
      </c>
      <c r="P46" s="137">
        <v>22527</v>
      </c>
      <c r="Q46" s="137">
        <v>0</v>
      </c>
      <c r="R46" s="137">
        <v>166301</v>
      </c>
      <c r="S46" s="137">
        <v>87103</v>
      </c>
      <c r="T46" s="138">
        <f t="shared" si="18"/>
        <v>87076</v>
      </c>
      <c r="U46" s="137">
        <v>87076</v>
      </c>
      <c r="V46" s="137">
        <v>0</v>
      </c>
      <c r="W46" s="137">
        <v>27</v>
      </c>
      <c r="X46" s="138">
        <f t="shared" si="19"/>
        <v>78985</v>
      </c>
      <c r="Y46" s="137">
        <v>182942</v>
      </c>
      <c r="Z46" s="137">
        <v>0</v>
      </c>
      <c r="AA46" s="137">
        <v>0</v>
      </c>
      <c r="AB46" s="137">
        <v>182247</v>
      </c>
      <c r="AC46" s="137">
        <v>0</v>
      </c>
      <c r="AD46" s="137">
        <v>0</v>
      </c>
      <c r="AE46" s="137">
        <v>0</v>
      </c>
      <c r="AF46" s="137">
        <v>0</v>
      </c>
      <c r="AG46" s="137">
        <v>695</v>
      </c>
      <c r="AH46" s="137">
        <v>0</v>
      </c>
      <c r="AI46" s="137">
        <v>261927</v>
      </c>
      <c r="AJ46" s="137">
        <v>0</v>
      </c>
      <c r="AK46" s="137">
        <v>0</v>
      </c>
      <c r="AL46" s="137">
        <v>0</v>
      </c>
      <c r="AM46" s="137">
        <v>261927</v>
      </c>
      <c r="AN46" s="137">
        <v>0</v>
      </c>
      <c r="AO46" s="137">
        <v>0</v>
      </c>
      <c r="AP46" s="137">
        <v>0</v>
      </c>
      <c r="AQ46" s="138">
        <f t="shared" si="20"/>
        <v>-78985</v>
      </c>
      <c r="AR46" s="138">
        <f t="shared" si="21"/>
        <v>0</v>
      </c>
      <c r="AS46" s="137">
        <v>0</v>
      </c>
      <c r="AT46" s="137">
        <v>0</v>
      </c>
      <c r="AU46" s="137">
        <v>0</v>
      </c>
      <c r="AV46" s="137">
        <v>0</v>
      </c>
      <c r="AW46" s="137">
        <v>0</v>
      </c>
      <c r="AX46" s="138">
        <f t="shared" si="22"/>
        <v>0</v>
      </c>
      <c r="AY46" s="138">
        <f t="shared" si="23"/>
        <v>0</v>
      </c>
      <c r="AZ46" s="137">
        <v>0</v>
      </c>
      <c r="BA46" s="137">
        <v>0</v>
      </c>
      <c r="BB46" s="137">
        <v>0</v>
      </c>
      <c r="BC46" s="137">
        <v>0</v>
      </c>
      <c r="BD46" s="137">
        <v>0</v>
      </c>
      <c r="BE46" s="137">
        <v>0</v>
      </c>
      <c r="BF46" s="131">
        <f t="shared" si="24"/>
        <v>65.98693335415668</v>
      </c>
      <c r="BG46" s="130">
        <f t="shared" si="25"/>
        <v>0</v>
      </c>
    </row>
    <row r="47" spans="1:59" s="94" customFormat="1" ht="30" customHeight="1">
      <c r="A47" s="106" t="s">
        <v>100</v>
      </c>
      <c r="B47" s="34" t="s">
        <v>94</v>
      </c>
      <c r="C47" s="139">
        <v>158645</v>
      </c>
      <c r="D47" s="137">
        <v>55375</v>
      </c>
      <c r="E47" s="137">
        <v>55366</v>
      </c>
      <c r="F47" s="137">
        <v>0</v>
      </c>
      <c r="G47" s="137">
        <v>0</v>
      </c>
      <c r="H47" s="137">
        <v>9</v>
      </c>
      <c r="I47" s="137">
        <v>103270</v>
      </c>
      <c r="J47" s="137">
        <v>0</v>
      </c>
      <c r="K47" s="137">
        <v>0</v>
      </c>
      <c r="L47" s="137">
        <v>103270</v>
      </c>
      <c r="M47" s="137">
        <v>0</v>
      </c>
      <c r="N47" s="138">
        <f t="shared" si="17"/>
        <v>165145</v>
      </c>
      <c r="O47" s="137">
        <v>126324</v>
      </c>
      <c r="P47" s="137">
        <v>5208</v>
      </c>
      <c r="Q47" s="137">
        <v>0</v>
      </c>
      <c r="R47" s="137">
        <v>121116</v>
      </c>
      <c r="S47" s="137">
        <v>38821</v>
      </c>
      <c r="T47" s="138">
        <f t="shared" si="18"/>
        <v>38821</v>
      </c>
      <c r="U47" s="137">
        <v>38810</v>
      </c>
      <c r="V47" s="137">
        <v>11</v>
      </c>
      <c r="W47" s="137">
        <v>0</v>
      </c>
      <c r="X47" s="138">
        <f t="shared" si="19"/>
        <v>-6500</v>
      </c>
      <c r="Y47" s="137">
        <v>123290</v>
      </c>
      <c r="Z47" s="137">
        <v>0</v>
      </c>
      <c r="AA47" s="137">
        <v>0</v>
      </c>
      <c r="AB47" s="137">
        <v>121350</v>
      </c>
      <c r="AC47" s="137">
        <v>0</v>
      </c>
      <c r="AD47" s="137">
        <v>0</v>
      </c>
      <c r="AE47" s="137">
        <v>0</v>
      </c>
      <c r="AF47" s="137">
        <v>0</v>
      </c>
      <c r="AG47" s="137">
        <v>1940</v>
      </c>
      <c r="AH47" s="137">
        <v>0</v>
      </c>
      <c r="AI47" s="137">
        <v>123290</v>
      </c>
      <c r="AJ47" s="137">
        <v>1480</v>
      </c>
      <c r="AK47" s="137">
        <v>0</v>
      </c>
      <c r="AL47" s="137">
        <v>0</v>
      </c>
      <c r="AM47" s="137">
        <v>121810</v>
      </c>
      <c r="AN47" s="137">
        <v>0</v>
      </c>
      <c r="AO47" s="137">
        <v>0</v>
      </c>
      <c r="AP47" s="137">
        <v>0</v>
      </c>
      <c r="AQ47" s="138">
        <f t="shared" si="20"/>
        <v>0</v>
      </c>
      <c r="AR47" s="138">
        <f t="shared" si="21"/>
        <v>-6500</v>
      </c>
      <c r="AS47" s="137">
        <v>0</v>
      </c>
      <c r="AT47" s="137">
        <v>6500</v>
      </c>
      <c r="AU47" s="137">
        <v>0</v>
      </c>
      <c r="AV47" s="137">
        <v>0</v>
      </c>
      <c r="AW47" s="137">
        <v>0</v>
      </c>
      <c r="AX47" s="138">
        <f t="shared" si="22"/>
        <v>0</v>
      </c>
      <c r="AY47" s="138">
        <f t="shared" si="23"/>
        <v>0</v>
      </c>
      <c r="AZ47" s="137">
        <v>0</v>
      </c>
      <c r="BA47" s="137">
        <v>0</v>
      </c>
      <c r="BB47" s="137">
        <v>0</v>
      </c>
      <c r="BC47" s="137">
        <v>0</v>
      </c>
      <c r="BD47" s="137">
        <v>0</v>
      </c>
      <c r="BE47" s="137">
        <v>0</v>
      </c>
      <c r="BF47" s="131">
        <f t="shared" si="24"/>
        <v>55.28567196947256</v>
      </c>
      <c r="BG47" s="130">
        <f t="shared" si="25"/>
        <v>0</v>
      </c>
    </row>
    <row r="48" spans="1:59" s="94" customFormat="1" ht="30" customHeight="1">
      <c r="A48" s="106" t="s">
        <v>100</v>
      </c>
      <c r="B48" s="34" t="s">
        <v>95</v>
      </c>
      <c r="C48" s="139">
        <v>126245</v>
      </c>
      <c r="D48" s="137">
        <v>44775</v>
      </c>
      <c r="E48" s="137">
        <v>44085</v>
      </c>
      <c r="F48" s="137">
        <v>0</v>
      </c>
      <c r="G48" s="137">
        <v>0</v>
      </c>
      <c r="H48" s="137">
        <v>690</v>
      </c>
      <c r="I48" s="137">
        <v>81470</v>
      </c>
      <c r="J48" s="137">
        <v>0</v>
      </c>
      <c r="K48" s="137">
        <v>0</v>
      </c>
      <c r="L48" s="137">
        <v>81142</v>
      </c>
      <c r="M48" s="137">
        <v>328</v>
      </c>
      <c r="N48" s="138">
        <f t="shared" si="17"/>
        <v>126245</v>
      </c>
      <c r="O48" s="137">
        <v>97720</v>
      </c>
      <c r="P48" s="137">
        <v>16494</v>
      </c>
      <c r="Q48" s="137">
        <v>0</v>
      </c>
      <c r="R48" s="137">
        <v>81226</v>
      </c>
      <c r="S48" s="137">
        <v>28525</v>
      </c>
      <c r="T48" s="138">
        <f t="shared" si="18"/>
        <v>28525</v>
      </c>
      <c r="U48" s="137">
        <v>28525</v>
      </c>
      <c r="V48" s="137">
        <v>0</v>
      </c>
      <c r="W48" s="137">
        <v>0</v>
      </c>
      <c r="X48" s="138">
        <f t="shared" si="19"/>
        <v>0</v>
      </c>
      <c r="Y48" s="137">
        <v>106958</v>
      </c>
      <c r="Z48" s="137">
        <v>0</v>
      </c>
      <c r="AA48" s="137">
        <v>0</v>
      </c>
      <c r="AB48" s="137">
        <v>106958</v>
      </c>
      <c r="AC48" s="137">
        <v>0</v>
      </c>
      <c r="AD48" s="137">
        <v>0</v>
      </c>
      <c r="AE48" s="137">
        <v>0</v>
      </c>
      <c r="AF48" s="137">
        <v>0</v>
      </c>
      <c r="AG48" s="137">
        <v>0</v>
      </c>
      <c r="AH48" s="137">
        <v>0</v>
      </c>
      <c r="AI48" s="137">
        <v>106958</v>
      </c>
      <c r="AJ48" s="137">
        <v>0</v>
      </c>
      <c r="AK48" s="137">
        <v>0</v>
      </c>
      <c r="AL48" s="137">
        <v>0</v>
      </c>
      <c r="AM48" s="137">
        <v>106958</v>
      </c>
      <c r="AN48" s="137">
        <v>0</v>
      </c>
      <c r="AO48" s="137">
        <v>0</v>
      </c>
      <c r="AP48" s="137">
        <v>0</v>
      </c>
      <c r="AQ48" s="138">
        <f t="shared" si="20"/>
        <v>0</v>
      </c>
      <c r="AR48" s="138">
        <f t="shared" si="21"/>
        <v>0</v>
      </c>
      <c r="AS48" s="137">
        <v>0</v>
      </c>
      <c r="AT48" s="137">
        <v>0</v>
      </c>
      <c r="AU48" s="137">
        <v>0</v>
      </c>
      <c r="AV48" s="137">
        <v>0</v>
      </c>
      <c r="AW48" s="137">
        <v>0</v>
      </c>
      <c r="AX48" s="138">
        <f t="shared" si="22"/>
        <v>0</v>
      </c>
      <c r="AY48" s="138">
        <f t="shared" si="23"/>
        <v>0</v>
      </c>
      <c r="AZ48" s="137">
        <v>0</v>
      </c>
      <c r="BA48" s="137">
        <v>0</v>
      </c>
      <c r="BB48" s="137">
        <v>0</v>
      </c>
      <c r="BC48" s="137">
        <v>0</v>
      </c>
      <c r="BD48" s="137">
        <v>0</v>
      </c>
      <c r="BE48" s="137">
        <v>0</v>
      </c>
      <c r="BF48" s="131">
        <f t="shared" si="24"/>
        <v>54.135238397447715</v>
      </c>
      <c r="BG48" s="130">
        <f t="shared" si="25"/>
        <v>0</v>
      </c>
    </row>
    <row r="49" spans="1:59" s="94" customFormat="1" ht="30" customHeight="1">
      <c r="A49" s="106" t="s">
        <v>100</v>
      </c>
      <c r="B49" s="34" t="s">
        <v>368</v>
      </c>
      <c r="C49" s="139">
        <v>80593</v>
      </c>
      <c r="D49" s="137">
        <v>28088</v>
      </c>
      <c r="E49" s="137">
        <v>28083</v>
      </c>
      <c r="F49" s="137">
        <v>0</v>
      </c>
      <c r="G49" s="137">
        <v>0</v>
      </c>
      <c r="H49" s="137">
        <v>5</v>
      </c>
      <c r="I49" s="137">
        <v>52505</v>
      </c>
      <c r="J49" s="137">
        <v>0</v>
      </c>
      <c r="K49" s="137">
        <v>0</v>
      </c>
      <c r="L49" s="137">
        <v>52505</v>
      </c>
      <c r="M49" s="137">
        <v>0</v>
      </c>
      <c r="N49" s="138">
        <f t="shared" si="17"/>
        <v>40644</v>
      </c>
      <c r="O49" s="137">
        <v>19374</v>
      </c>
      <c r="P49" s="137">
        <v>0</v>
      </c>
      <c r="Q49" s="137">
        <v>0</v>
      </c>
      <c r="R49" s="137">
        <v>19374</v>
      </c>
      <c r="S49" s="137">
        <v>21270</v>
      </c>
      <c r="T49" s="138">
        <f t="shared" si="18"/>
        <v>21269</v>
      </c>
      <c r="U49" s="137">
        <v>21269</v>
      </c>
      <c r="V49" s="137">
        <v>0</v>
      </c>
      <c r="W49" s="137">
        <v>1</v>
      </c>
      <c r="X49" s="138">
        <f t="shared" si="19"/>
        <v>39949</v>
      </c>
      <c r="Y49" s="137">
        <v>7820</v>
      </c>
      <c r="Z49" s="137">
        <v>0</v>
      </c>
      <c r="AA49" s="137">
        <v>0</v>
      </c>
      <c r="AB49" s="137">
        <v>3095</v>
      </c>
      <c r="AC49" s="137">
        <v>0</v>
      </c>
      <c r="AD49" s="137">
        <v>0</v>
      </c>
      <c r="AE49" s="137">
        <v>4725</v>
      </c>
      <c r="AF49" s="137">
        <v>0</v>
      </c>
      <c r="AG49" s="137">
        <v>0</v>
      </c>
      <c r="AH49" s="137">
        <v>0</v>
      </c>
      <c r="AI49" s="137">
        <v>50017</v>
      </c>
      <c r="AJ49" s="137">
        <v>4725</v>
      </c>
      <c r="AK49" s="137">
        <v>0</v>
      </c>
      <c r="AL49" s="137">
        <v>0</v>
      </c>
      <c r="AM49" s="137">
        <v>45292</v>
      </c>
      <c r="AN49" s="137">
        <v>0</v>
      </c>
      <c r="AO49" s="137">
        <v>0</v>
      </c>
      <c r="AP49" s="137">
        <v>0</v>
      </c>
      <c r="AQ49" s="138">
        <f t="shared" si="20"/>
        <v>-42197</v>
      </c>
      <c r="AR49" s="138">
        <f t="shared" si="21"/>
        <v>-2248</v>
      </c>
      <c r="AS49" s="137">
        <v>0</v>
      </c>
      <c r="AT49" s="137">
        <v>81</v>
      </c>
      <c r="AU49" s="137">
        <v>0</v>
      </c>
      <c r="AV49" s="137">
        <v>0</v>
      </c>
      <c r="AW49" s="137">
        <v>2300</v>
      </c>
      <c r="AX49" s="138">
        <f t="shared" si="22"/>
        <v>133</v>
      </c>
      <c r="AY49" s="138">
        <f t="shared" si="23"/>
        <v>0</v>
      </c>
      <c r="AZ49" s="137">
        <v>0</v>
      </c>
      <c r="BA49" s="137">
        <v>0</v>
      </c>
      <c r="BB49" s="137">
        <v>0</v>
      </c>
      <c r="BC49" s="137">
        <v>0</v>
      </c>
      <c r="BD49" s="137">
        <v>133</v>
      </c>
      <c r="BE49" s="137">
        <v>0</v>
      </c>
      <c r="BF49" s="131">
        <f t="shared" si="24"/>
        <v>93.78258238689257</v>
      </c>
      <c r="BG49" s="130">
        <f t="shared" si="25"/>
        <v>0</v>
      </c>
    </row>
    <row r="50" spans="1:59" s="94" customFormat="1" ht="30" customHeight="1">
      <c r="A50" s="106" t="s">
        <v>100</v>
      </c>
      <c r="B50" s="34" t="s">
        <v>371</v>
      </c>
      <c r="C50" s="139">
        <v>167434</v>
      </c>
      <c r="D50" s="137">
        <v>49519</v>
      </c>
      <c r="E50" s="137">
        <v>49519</v>
      </c>
      <c r="F50" s="137">
        <v>0</v>
      </c>
      <c r="G50" s="137">
        <v>0</v>
      </c>
      <c r="H50" s="137">
        <v>0</v>
      </c>
      <c r="I50" s="137">
        <v>117915</v>
      </c>
      <c r="J50" s="137">
        <v>0</v>
      </c>
      <c r="K50" s="137">
        <v>0</v>
      </c>
      <c r="L50" s="137">
        <v>117827</v>
      </c>
      <c r="M50" s="137">
        <v>88</v>
      </c>
      <c r="N50" s="138">
        <f t="shared" si="17"/>
        <v>168327</v>
      </c>
      <c r="O50" s="137">
        <v>131273</v>
      </c>
      <c r="P50" s="137">
        <v>13966</v>
      </c>
      <c r="Q50" s="137">
        <v>0</v>
      </c>
      <c r="R50" s="137">
        <v>117307</v>
      </c>
      <c r="S50" s="137">
        <v>37054</v>
      </c>
      <c r="T50" s="138">
        <f t="shared" si="18"/>
        <v>37054</v>
      </c>
      <c r="U50" s="137">
        <v>37054</v>
      </c>
      <c r="V50" s="137">
        <v>0</v>
      </c>
      <c r="W50" s="137">
        <v>0</v>
      </c>
      <c r="X50" s="138">
        <f t="shared" si="19"/>
        <v>-893</v>
      </c>
      <c r="Y50" s="137">
        <v>147230</v>
      </c>
      <c r="Z50" s="137">
        <v>93400</v>
      </c>
      <c r="AA50" s="137">
        <v>0</v>
      </c>
      <c r="AB50" s="137">
        <v>41363</v>
      </c>
      <c r="AC50" s="137">
        <v>0</v>
      </c>
      <c r="AD50" s="137">
        <v>0</v>
      </c>
      <c r="AE50" s="137">
        <v>0</v>
      </c>
      <c r="AF50" s="137">
        <v>0</v>
      </c>
      <c r="AG50" s="137">
        <v>12467</v>
      </c>
      <c r="AH50" s="137">
        <v>0</v>
      </c>
      <c r="AI50" s="137">
        <v>147230</v>
      </c>
      <c r="AJ50" s="137">
        <v>752</v>
      </c>
      <c r="AK50" s="137">
        <v>0</v>
      </c>
      <c r="AL50" s="137">
        <v>0</v>
      </c>
      <c r="AM50" s="137">
        <v>146478</v>
      </c>
      <c r="AN50" s="137">
        <v>0</v>
      </c>
      <c r="AO50" s="137">
        <v>0</v>
      </c>
      <c r="AP50" s="137">
        <v>0</v>
      </c>
      <c r="AQ50" s="138">
        <f t="shared" si="20"/>
        <v>0</v>
      </c>
      <c r="AR50" s="138">
        <f t="shared" si="21"/>
        <v>-893</v>
      </c>
      <c r="AS50" s="137">
        <v>0</v>
      </c>
      <c r="AT50" s="137">
        <v>893</v>
      </c>
      <c r="AU50" s="137">
        <v>0</v>
      </c>
      <c r="AV50" s="137">
        <v>0</v>
      </c>
      <c r="AW50" s="137">
        <v>0</v>
      </c>
      <c r="AX50" s="138">
        <f t="shared" si="22"/>
        <v>0</v>
      </c>
      <c r="AY50" s="138">
        <f t="shared" si="23"/>
        <v>0</v>
      </c>
      <c r="AZ50" s="137">
        <v>0</v>
      </c>
      <c r="BA50" s="137">
        <v>0</v>
      </c>
      <c r="BB50" s="137">
        <v>0</v>
      </c>
      <c r="BC50" s="137">
        <v>0</v>
      </c>
      <c r="BD50" s="137">
        <v>0</v>
      </c>
      <c r="BE50" s="137">
        <v>0</v>
      </c>
      <c r="BF50" s="131">
        <f t="shared" si="24"/>
        <v>53.18657581677546</v>
      </c>
      <c r="BG50" s="130">
        <f t="shared" si="25"/>
        <v>0</v>
      </c>
    </row>
    <row r="51" spans="1:59" s="94" customFormat="1" ht="30" customHeight="1">
      <c r="A51" s="106" t="s">
        <v>100</v>
      </c>
      <c r="B51" s="34" t="s">
        <v>101</v>
      </c>
      <c r="C51" s="139">
        <v>12876</v>
      </c>
      <c r="D51" s="137">
        <v>2490</v>
      </c>
      <c r="E51" s="137">
        <v>2490</v>
      </c>
      <c r="F51" s="137">
        <v>0</v>
      </c>
      <c r="G51" s="137">
        <v>0</v>
      </c>
      <c r="H51" s="137">
        <v>0</v>
      </c>
      <c r="I51" s="137">
        <v>10386</v>
      </c>
      <c r="J51" s="137">
        <v>0</v>
      </c>
      <c r="K51" s="137">
        <v>0</v>
      </c>
      <c r="L51" s="137">
        <v>10386</v>
      </c>
      <c r="M51" s="137">
        <v>0</v>
      </c>
      <c r="N51" s="138">
        <f t="shared" si="17"/>
        <v>10589</v>
      </c>
      <c r="O51" s="137">
        <v>9555</v>
      </c>
      <c r="P51" s="137">
        <v>0</v>
      </c>
      <c r="Q51" s="137">
        <v>0</v>
      </c>
      <c r="R51" s="137">
        <v>9555</v>
      </c>
      <c r="S51" s="137">
        <v>1034</v>
      </c>
      <c r="T51" s="138">
        <f t="shared" si="18"/>
        <v>1034</v>
      </c>
      <c r="U51" s="137">
        <v>1034</v>
      </c>
      <c r="V51" s="137">
        <v>0</v>
      </c>
      <c r="W51" s="137">
        <v>0</v>
      </c>
      <c r="X51" s="138">
        <f t="shared" si="19"/>
        <v>2287</v>
      </c>
      <c r="Y51" s="137">
        <v>1596</v>
      </c>
      <c r="Z51" s="137">
        <v>0</v>
      </c>
      <c r="AA51" s="137">
        <v>0</v>
      </c>
      <c r="AB51" s="137">
        <v>1596</v>
      </c>
      <c r="AC51" s="137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3899</v>
      </c>
      <c r="AJ51" s="137">
        <v>1596</v>
      </c>
      <c r="AK51" s="137">
        <v>0</v>
      </c>
      <c r="AL51" s="137">
        <v>0</v>
      </c>
      <c r="AM51" s="137">
        <v>2303</v>
      </c>
      <c r="AN51" s="137">
        <v>0</v>
      </c>
      <c r="AO51" s="137">
        <v>0</v>
      </c>
      <c r="AP51" s="137">
        <v>0</v>
      </c>
      <c r="AQ51" s="138">
        <f t="shared" si="20"/>
        <v>-2303</v>
      </c>
      <c r="AR51" s="138">
        <f t="shared" si="21"/>
        <v>-16</v>
      </c>
      <c r="AS51" s="137">
        <v>0</v>
      </c>
      <c r="AT51" s="137">
        <v>125</v>
      </c>
      <c r="AU51" s="137">
        <v>0</v>
      </c>
      <c r="AV51" s="137">
        <v>0</v>
      </c>
      <c r="AW51" s="137">
        <v>0</v>
      </c>
      <c r="AX51" s="138">
        <f t="shared" si="22"/>
        <v>109</v>
      </c>
      <c r="AY51" s="138">
        <f t="shared" si="23"/>
        <v>0</v>
      </c>
      <c r="AZ51" s="137">
        <v>0</v>
      </c>
      <c r="BA51" s="137">
        <v>0</v>
      </c>
      <c r="BB51" s="137">
        <v>0</v>
      </c>
      <c r="BC51" s="137">
        <v>0</v>
      </c>
      <c r="BD51" s="137">
        <v>109</v>
      </c>
      <c r="BE51" s="137">
        <v>0</v>
      </c>
      <c r="BF51" s="131">
        <f t="shared" si="24"/>
        <v>99.87589202606267</v>
      </c>
      <c r="BG51" s="130">
        <f t="shared" si="25"/>
        <v>0</v>
      </c>
    </row>
    <row r="52" spans="1:59" s="94" customFormat="1" ht="30" customHeight="1">
      <c r="A52" s="106" t="s">
        <v>100</v>
      </c>
      <c r="B52" s="34" t="s">
        <v>102</v>
      </c>
      <c r="C52" s="139">
        <v>83049</v>
      </c>
      <c r="D52" s="132">
        <v>38975</v>
      </c>
      <c r="E52" s="132">
        <v>38975</v>
      </c>
      <c r="F52" s="132">
        <v>0</v>
      </c>
      <c r="G52" s="132">
        <v>0</v>
      </c>
      <c r="H52" s="132">
        <v>0</v>
      </c>
      <c r="I52" s="132">
        <v>44074</v>
      </c>
      <c r="J52" s="132">
        <v>0</v>
      </c>
      <c r="K52" s="132">
        <v>0</v>
      </c>
      <c r="L52" s="132">
        <v>44074</v>
      </c>
      <c r="M52" s="132">
        <v>0</v>
      </c>
      <c r="N52" s="138">
        <f t="shared" si="17"/>
        <v>46025</v>
      </c>
      <c r="O52" s="132">
        <v>32501</v>
      </c>
      <c r="P52" s="132">
        <v>0</v>
      </c>
      <c r="Q52" s="132">
        <v>0</v>
      </c>
      <c r="R52" s="132">
        <v>32501</v>
      </c>
      <c r="S52" s="132">
        <v>13524</v>
      </c>
      <c r="T52" s="138">
        <f t="shared" si="18"/>
        <v>13524</v>
      </c>
      <c r="U52" s="132">
        <v>13524</v>
      </c>
      <c r="V52" s="132">
        <v>0</v>
      </c>
      <c r="W52" s="132">
        <v>0</v>
      </c>
      <c r="X52" s="138">
        <f t="shared" si="19"/>
        <v>37024</v>
      </c>
      <c r="Y52" s="132">
        <v>6341</v>
      </c>
      <c r="Z52" s="132">
        <v>0</v>
      </c>
      <c r="AA52" s="132">
        <v>0</v>
      </c>
      <c r="AB52" s="132">
        <v>1781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4560</v>
      </c>
      <c r="AI52" s="132">
        <v>43457</v>
      </c>
      <c r="AJ52" s="132">
        <v>0</v>
      </c>
      <c r="AK52" s="132">
        <v>0</v>
      </c>
      <c r="AL52" s="132">
        <v>0</v>
      </c>
      <c r="AM52" s="132">
        <v>43457</v>
      </c>
      <c r="AN52" s="132">
        <v>0</v>
      </c>
      <c r="AO52" s="132">
        <v>0</v>
      </c>
      <c r="AP52" s="132">
        <v>0</v>
      </c>
      <c r="AQ52" s="138">
        <f t="shared" si="20"/>
        <v>-37116</v>
      </c>
      <c r="AR52" s="138">
        <f t="shared" si="21"/>
        <v>-92</v>
      </c>
      <c r="AS52" s="132">
        <v>0</v>
      </c>
      <c r="AT52" s="132">
        <v>133</v>
      </c>
      <c r="AU52" s="132">
        <v>0</v>
      </c>
      <c r="AV52" s="132">
        <v>0</v>
      </c>
      <c r="AW52" s="132">
        <v>0</v>
      </c>
      <c r="AX52" s="138">
        <f t="shared" si="22"/>
        <v>41</v>
      </c>
      <c r="AY52" s="138">
        <f t="shared" si="23"/>
        <v>0</v>
      </c>
      <c r="AZ52" s="132">
        <v>0</v>
      </c>
      <c r="BA52" s="132">
        <v>0</v>
      </c>
      <c r="BB52" s="132">
        <v>0</v>
      </c>
      <c r="BC52" s="132">
        <v>0</v>
      </c>
      <c r="BD52" s="132">
        <v>41</v>
      </c>
      <c r="BE52" s="132">
        <v>0</v>
      </c>
      <c r="BF52" s="131">
        <f t="shared" si="24"/>
        <v>92.8108446391453</v>
      </c>
      <c r="BG52" s="130">
        <f t="shared" si="25"/>
        <v>0</v>
      </c>
    </row>
    <row r="53" spans="1:59" s="94" customFormat="1" ht="30" customHeight="1" thickBot="1">
      <c r="A53" s="106"/>
      <c r="B53" s="44" t="s">
        <v>402</v>
      </c>
      <c r="C53" s="97">
        <f aca="true" t="shared" si="26" ref="C53:AH53">SUM(C42:C52)</f>
        <v>2007820</v>
      </c>
      <c r="D53" s="97">
        <f t="shared" si="26"/>
        <v>717545</v>
      </c>
      <c r="E53" s="97">
        <f t="shared" si="26"/>
        <v>715827</v>
      </c>
      <c r="F53" s="97">
        <f t="shared" si="26"/>
        <v>0</v>
      </c>
      <c r="G53" s="97">
        <f t="shared" si="26"/>
        <v>0</v>
      </c>
      <c r="H53" s="97">
        <f t="shared" si="26"/>
        <v>1718</v>
      </c>
      <c r="I53" s="97">
        <f t="shared" si="26"/>
        <v>1290275</v>
      </c>
      <c r="J53" s="97">
        <f t="shared" si="26"/>
        <v>0</v>
      </c>
      <c r="K53" s="97">
        <f t="shared" si="26"/>
        <v>4883</v>
      </c>
      <c r="L53" s="97">
        <f t="shared" si="26"/>
        <v>1276128</v>
      </c>
      <c r="M53" s="97">
        <f t="shared" si="26"/>
        <v>9264</v>
      </c>
      <c r="N53" s="97">
        <f t="shared" si="26"/>
        <v>1642958</v>
      </c>
      <c r="O53" s="97">
        <f t="shared" si="26"/>
        <v>1156517</v>
      </c>
      <c r="P53" s="97">
        <f t="shared" si="26"/>
        <v>91984</v>
      </c>
      <c r="Q53" s="97">
        <f t="shared" si="26"/>
        <v>0</v>
      </c>
      <c r="R53" s="97">
        <f t="shared" si="26"/>
        <v>1064533</v>
      </c>
      <c r="S53" s="97">
        <f t="shared" si="26"/>
        <v>486441</v>
      </c>
      <c r="T53" s="97">
        <f t="shared" si="26"/>
        <v>486413</v>
      </c>
      <c r="U53" s="97">
        <f t="shared" si="26"/>
        <v>486402</v>
      </c>
      <c r="V53" s="97">
        <f t="shared" si="26"/>
        <v>11</v>
      </c>
      <c r="W53" s="97">
        <f t="shared" si="26"/>
        <v>28</v>
      </c>
      <c r="X53" s="97">
        <f t="shared" si="26"/>
        <v>364862</v>
      </c>
      <c r="Y53" s="97">
        <f t="shared" si="26"/>
        <v>1599134</v>
      </c>
      <c r="Z53" s="97">
        <f t="shared" si="26"/>
        <v>296600</v>
      </c>
      <c r="AA53" s="97">
        <f t="shared" si="26"/>
        <v>0</v>
      </c>
      <c r="AB53" s="97">
        <f t="shared" si="26"/>
        <v>879930</v>
      </c>
      <c r="AC53" s="97">
        <f t="shared" si="26"/>
        <v>0</v>
      </c>
      <c r="AD53" s="97">
        <f t="shared" si="26"/>
        <v>0</v>
      </c>
      <c r="AE53" s="97">
        <f t="shared" si="26"/>
        <v>244725</v>
      </c>
      <c r="AF53" s="97">
        <f t="shared" si="26"/>
        <v>120286</v>
      </c>
      <c r="AG53" s="97">
        <f t="shared" si="26"/>
        <v>27511</v>
      </c>
      <c r="AH53" s="97">
        <f t="shared" si="26"/>
        <v>30082</v>
      </c>
      <c r="AI53" s="97">
        <f aca="true" t="shared" si="27" ref="AI53:BE53">SUM(AI42:AI52)</f>
        <v>1937164</v>
      </c>
      <c r="AJ53" s="97">
        <f t="shared" si="27"/>
        <v>612971</v>
      </c>
      <c r="AK53" s="97">
        <f t="shared" si="27"/>
        <v>36554</v>
      </c>
      <c r="AL53" s="97">
        <f t="shared" si="27"/>
        <v>0</v>
      </c>
      <c r="AM53" s="97">
        <f t="shared" si="27"/>
        <v>1324193</v>
      </c>
      <c r="AN53" s="97">
        <f t="shared" si="27"/>
        <v>0</v>
      </c>
      <c r="AO53" s="97">
        <f t="shared" si="27"/>
        <v>0</v>
      </c>
      <c r="AP53" s="97">
        <f t="shared" si="27"/>
        <v>0</v>
      </c>
      <c r="AQ53" s="97">
        <f t="shared" si="27"/>
        <v>-338030</v>
      </c>
      <c r="AR53" s="97">
        <f t="shared" si="27"/>
        <v>26832</v>
      </c>
      <c r="AS53" s="97">
        <f t="shared" si="27"/>
        <v>1495</v>
      </c>
      <c r="AT53" s="97">
        <f t="shared" si="27"/>
        <v>7783</v>
      </c>
      <c r="AU53" s="97">
        <f t="shared" si="27"/>
        <v>0</v>
      </c>
      <c r="AV53" s="97">
        <f t="shared" si="27"/>
        <v>6755</v>
      </c>
      <c r="AW53" s="97">
        <f t="shared" si="27"/>
        <v>2300</v>
      </c>
      <c r="AX53" s="97">
        <f t="shared" si="27"/>
        <v>28665</v>
      </c>
      <c r="AY53" s="97">
        <f t="shared" si="27"/>
        <v>0</v>
      </c>
      <c r="AZ53" s="97">
        <f t="shared" si="27"/>
        <v>0</v>
      </c>
      <c r="BA53" s="97">
        <f t="shared" si="27"/>
        <v>0</v>
      </c>
      <c r="BB53" s="97">
        <f t="shared" si="27"/>
        <v>0</v>
      </c>
      <c r="BC53" s="97">
        <f t="shared" si="27"/>
        <v>0</v>
      </c>
      <c r="BD53" s="97">
        <f t="shared" si="27"/>
        <v>28665</v>
      </c>
      <c r="BE53" s="97">
        <f t="shared" si="27"/>
        <v>0</v>
      </c>
      <c r="BF53" s="96">
        <f t="shared" si="24"/>
        <v>67.66827842600527</v>
      </c>
      <c r="BG53" s="95">
        <f t="shared" si="25"/>
        <v>0</v>
      </c>
    </row>
    <row r="54" spans="1:59" s="94" customFormat="1" ht="30" customHeight="1">
      <c r="A54" s="106"/>
      <c r="B54" s="129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7"/>
      <c r="BG54" s="127"/>
    </row>
    <row r="55" spans="1:59" s="94" customFormat="1" ht="18" customHeight="1">
      <c r="A55" s="33"/>
      <c r="B55" s="50"/>
      <c r="C55" s="124" t="s">
        <v>490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5"/>
      <c r="BG55" s="125"/>
    </row>
    <row r="56" s="93" customFormat="1" ht="18" customHeight="1">
      <c r="C56" s="124" t="s">
        <v>501</v>
      </c>
    </row>
    <row r="57" spans="3:59" s="93" customFormat="1" ht="18" customHeight="1" thickBot="1">
      <c r="C57" s="124" t="s">
        <v>497</v>
      </c>
      <c r="BG57" s="123" t="s">
        <v>487</v>
      </c>
    </row>
    <row r="58" spans="2:59" s="93" customFormat="1" ht="18" customHeight="1">
      <c r="B58" s="122" t="s">
        <v>0</v>
      </c>
      <c r="C58" s="211" t="s">
        <v>486</v>
      </c>
      <c r="D58" s="211" t="s">
        <v>485</v>
      </c>
      <c r="E58" s="211" t="s">
        <v>484</v>
      </c>
      <c r="F58" s="209" t="s">
        <v>499</v>
      </c>
      <c r="G58" s="209" t="s">
        <v>483</v>
      </c>
      <c r="H58" s="211" t="s">
        <v>430</v>
      </c>
      <c r="I58" s="209" t="s">
        <v>482</v>
      </c>
      <c r="J58" s="209" t="s">
        <v>481</v>
      </c>
      <c r="K58" s="209" t="s">
        <v>480</v>
      </c>
      <c r="L58" s="209" t="s">
        <v>479</v>
      </c>
      <c r="M58" s="211" t="s">
        <v>430</v>
      </c>
      <c r="N58" s="211" t="s">
        <v>478</v>
      </c>
      <c r="O58" s="209" t="s">
        <v>477</v>
      </c>
      <c r="P58" s="209" t="s">
        <v>476</v>
      </c>
      <c r="Q58" s="209" t="s">
        <v>475</v>
      </c>
      <c r="R58" s="211" t="s">
        <v>430</v>
      </c>
      <c r="S58" s="209" t="s">
        <v>474</v>
      </c>
      <c r="T58" s="209" t="s">
        <v>473</v>
      </c>
      <c r="U58" s="217" t="s">
        <v>472</v>
      </c>
      <c r="V58" s="218"/>
      <c r="W58" s="211" t="s">
        <v>430</v>
      </c>
      <c r="X58" s="211" t="s">
        <v>471</v>
      </c>
      <c r="Y58" s="209" t="s">
        <v>470</v>
      </c>
      <c r="Z58" s="211" t="s">
        <v>469</v>
      </c>
      <c r="AA58" s="209" t="s">
        <v>468</v>
      </c>
      <c r="AB58" s="209" t="s">
        <v>467</v>
      </c>
      <c r="AC58" s="209" t="s">
        <v>466</v>
      </c>
      <c r="AD58" s="209" t="s">
        <v>465</v>
      </c>
      <c r="AE58" s="209" t="s">
        <v>464</v>
      </c>
      <c r="AF58" s="209" t="s">
        <v>463</v>
      </c>
      <c r="AG58" s="209" t="s">
        <v>462</v>
      </c>
      <c r="AH58" s="211" t="s">
        <v>430</v>
      </c>
      <c r="AI58" s="209" t="s">
        <v>461</v>
      </c>
      <c r="AJ58" s="209" t="s">
        <v>460</v>
      </c>
      <c r="AK58" s="217" t="s">
        <v>459</v>
      </c>
      <c r="AL58" s="218"/>
      <c r="AM58" s="209" t="s">
        <v>458</v>
      </c>
      <c r="AN58" s="119" t="s">
        <v>457</v>
      </c>
      <c r="AO58" s="119" t="s">
        <v>456</v>
      </c>
      <c r="AP58" s="211" t="s">
        <v>430</v>
      </c>
      <c r="AQ58" s="209" t="s">
        <v>455</v>
      </c>
      <c r="AR58" s="209" t="s">
        <v>454</v>
      </c>
      <c r="AS58" s="211" t="s">
        <v>453</v>
      </c>
      <c r="AT58" s="212" t="s">
        <v>452</v>
      </c>
      <c r="AU58" s="121" t="s">
        <v>451</v>
      </c>
      <c r="AV58" s="119" t="s">
        <v>450</v>
      </c>
      <c r="AW58" s="119" t="s">
        <v>449</v>
      </c>
      <c r="AX58" s="119" t="s">
        <v>448</v>
      </c>
      <c r="AY58" s="221" t="s">
        <v>447</v>
      </c>
      <c r="AZ58" s="220" t="s">
        <v>446</v>
      </c>
      <c r="BA58" s="220"/>
      <c r="BB58" s="218"/>
      <c r="BC58" s="120" t="s">
        <v>445</v>
      </c>
      <c r="BD58" s="217" t="s">
        <v>444</v>
      </c>
      <c r="BE58" s="218"/>
      <c r="BF58" s="119" t="s">
        <v>443</v>
      </c>
      <c r="BG58" s="118" t="s">
        <v>442</v>
      </c>
    </row>
    <row r="59" spans="2:59" s="93" customFormat="1" ht="18" customHeight="1">
      <c r="B59" s="117"/>
      <c r="C59" s="210"/>
      <c r="D59" s="210"/>
      <c r="E59" s="210"/>
      <c r="F59" s="219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4" t="s">
        <v>441</v>
      </c>
      <c r="V59" s="214" t="s">
        <v>440</v>
      </c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4" t="s">
        <v>439</v>
      </c>
      <c r="AL59" s="214" t="s">
        <v>438</v>
      </c>
      <c r="AM59" s="210"/>
      <c r="AN59" s="114" t="s">
        <v>437</v>
      </c>
      <c r="AO59" s="114" t="s">
        <v>496</v>
      </c>
      <c r="AP59" s="210"/>
      <c r="AQ59" s="210"/>
      <c r="AR59" s="210"/>
      <c r="AS59" s="210"/>
      <c r="AT59" s="213"/>
      <c r="AU59" s="114" t="s">
        <v>431</v>
      </c>
      <c r="AV59" s="114" t="s">
        <v>435</v>
      </c>
      <c r="AW59" s="114" t="s">
        <v>434</v>
      </c>
      <c r="AX59" s="116" t="s">
        <v>495</v>
      </c>
      <c r="AY59" s="222"/>
      <c r="AZ59" s="115" t="s">
        <v>432</v>
      </c>
      <c r="BA59" s="115" t="s">
        <v>431</v>
      </c>
      <c r="BB59" s="115" t="s">
        <v>430</v>
      </c>
      <c r="BC59" s="114" t="s">
        <v>429</v>
      </c>
      <c r="BD59" s="114" t="s">
        <v>428</v>
      </c>
      <c r="BE59" s="114" t="s">
        <v>427</v>
      </c>
      <c r="BF59" s="114" t="s">
        <v>426</v>
      </c>
      <c r="BG59" s="113" t="s">
        <v>494</v>
      </c>
    </row>
    <row r="60" spans="2:59" s="93" customFormat="1" ht="18" customHeight="1" thickBot="1">
      <c r="B60" s="112" t="s">
        <v>77</v>
      </c>
      <c r="C60" s="109" t="s">
        <v>493</v>
      </c>
      <c r="D60" s="109" t="s">
        <v>492</v>
      </c>
      <c r="E60" s="109"/>
      <c r="F60" s="109"/>
      <c r="G60" s="109"/>
      <c r="H60" s="109"/>
      <c r="I60" s="109" t="s">
        <v>422</v>
      </c>
      <c r="J60" s="109"/>
      <c r="K60" s="109"/>
      <c r="L60" s="109"/>
      <c r="M60" s="109"/>
      <c r="N60" s="109" t="s">
        <v>421</v>
      </c>
      <c r="O60" s="109" t="s">
        <v>420</v>
      </c>
      <c r="P60" s="109"/>
      <c r="Q60" s="109"/>
      <c r="R60" s="109"/>
      <c r="S60" s="109" t="s">
        <v>419</v>
      </c>
      <c r="T60" s="109"/>
      <c r="U60" s="215"/>
      <c r="V60" s="215"/>
      <c r="W60" s="108"/>
      <c r="X60" s="109" t="s">
        <v>491</v>
      </c>
      <c r="Y60" s="109" t="s">
        <v>417</v>
      </c>
      <c r="Z60" s="109"/>
      <c r="AA60" s="109"/>
      <c r="AB60" s="109"/>
      <c r="AC60" s="109"/>
      <c r="AD60" s="109"/>
      <c r="AE60" s="109"/>
      <c r="AF60" s="109"/>
      <c r="AG60" s="109"/>
      <c r="AH60" s="109"/>
      <c r="AI60" s="109" t="s">
        <v>416</v>
      </c>
      <c r="AJ60" s="109"/>
      <c r="AK60" s="216"/>
      <c r="AL60" s="215"/>
      <c r="AM60" s="109" t="s">
        <v>415</v>
      </c>
      <c r="AN60" s="108" t="s">
        <v>414</v>
      </c>
      <c r="AO60" s="108" t="s">
        <v>413</v>
      </c>
      <c r="AP60" s="108"/>
      <c r="AQ60" s="109" t="s">
        <v>412</v>
      </c>
      <c r="AR60" s="109" t="s">
        <v>411</v>
      </c>
      <c r="AS60" s="109" t="s">
        <v>410</v>
      </c>
      <c r="AT60" s="109" t="s">
        <v>409</v>
      </c>
      <c r="AU60" s="108"/>
      <c r="AV60" s="109" t="s">
        <v>408</v>
      </c>
      <c r="AW60" s="109" t="s">
        <v>407</v>
      </c>
      <c r="AX60" s="110" t="s">
        <v>406</v>
      </c>
      <c r="AY60" s="108"/>
      <c r="AZ60" s="108" t="s">
        <v>405</v>
      </c>
      <c r="BA60" s="108"/>
      <c r="BB60" s="108"/>
      <c r="BC60" s="109" t="s">
        <v>404</v>
      </c>
      <c r="BD60" s="108"/>
      <c r="BE60" s="108"/>
      <c r="BF60" s="108" t="s">
        <v>403</v>
      </c>
      <c r="BG60" s="107"/>
    </row>
    <row r="61" spans="1:59" s="94" customFormat="1" ht="30" customHeight="1">
      <c r="A61" s="106" t="s">
        <v>103</v>
      </c>
      <c r="B61" s="105" t="s">
        <v>86</v>
      </c>
      <c r="C61" s="104">
        <v>8510</v>
      </c>
      <c r="D61" s="141">
        <v>1372</v>
      </c>
      <c r="E61" s="141">
        <v>1372</v>
      </c>
      <c r="F61" s="141">
        <v>0</v>
      </c>
      <c r="G61" s="141">
        <v>0</v>
      </c>
      <c r="H61" s="141">
        <v>0</v>
      </c>
      <c r="I61" s="141">
        <v>7138</v>
      </c>
      <c r="J61" s="141">
        <v>0</v>
      </c>
      <c r="K61" s="141">
        <v>0</v>
      </c>
      <c r="L61" s="141">
        <v>7138</v>
      </c>
      <c r="M61" s="141">
        <v>0</v>
      </c>
      <c r="N61" s="102">
        <f aca="true" t="shared" si="28" ref="N61:N69">O61+S61</f>
        <v>8510</v>
      </c>
      <c r="O61" s="141">
        <v>7581</v>
      </c>
      <c r="P61" s="141">
        <v>0</v>
      </c>
      <c r="Q61" s="141">
        <v>0</v>
      </c>
      <c r="R61" s="141">
        <v>7581</v>
      </c>
      <c r="S61" s="141">
        <v>929</v>
      </c>
      <c r="T61" s="102">
        <f aca="true" t="shared" si="29" ref="T61:T69">U61+V61</f>
        <v>929</v>
      </c>
      <c r="U61" s="141">
        <v>929</v>
      </c>
      <c r="V61" s="141">
        <v>0</v>
      </c>
      <c r="W61" s="141">
        <v>0</v>
      </c>
      <c r="X61" s="102">
        <f aca="true" t="shared" si="30" ref="X61:X69">C61-N61</f>
        <v>0</v>
      </c>
      <c r="Y61" s="141">
        <v>6744</v>
      </c>
      <c r="Z61" s="141">
        <v>0</v>
      </c>
      <c r="AA61" s="141">
        <v>0</v>
      </c>
      <c r="AB61" s="141">
        <v>6744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5964</v>
      </c>
      <c r="AJ61" s="141">
        <v>0</v>
      </c>
      <c r="AK61" s="141">
        <v>0</v>
      </c>
      <c r="AL61" s="141">
        <v>0</v>
      </c>
      <c r="AM61" s="141">
        <v>5964</v>
      </c>
      <c r="AN61" s="141">
        <v>0</v>
      </c>
      <c r="AO61" s="141">
        <v>0</v>
      </c>
      <c r="AP61" s="141">
        <v>0</v>
      </c>
      <c r="AQ61" s="102">
        <f aca="true" t="shared" si="31" ref="AQ61:AQ69">Y61-AI61</f>
        <v>780</v>
      </c>
      <c r="AR61" s="102">
        <f aca="true" t="shared" si="32" ref="AR61:AR69">X61+AQ61</f>
        <v>780</v>
      </c>
      <c r="AS61" s="141">
        <v>0</v>
      </c>
      <c r="AT61" s="141">
        <v>1761</v>
      </c>
      <c r="AU61" s="141">
        <v>0</v>
      </c>
      <c r="AV61" s="141">
        <v>0</v>
      </c>
      <c r="AW61" s="141">
        <v>0</v>
      </c>
      <c r="AX61" s="102">
        <f aca="true" t="shared" si="33" ref="AX61:AX69">AR61-AS61+AT61-AV61+AW61</f>
        <v>2541</v>
      </c>
      <c r="AY61" s="102">
        <f aca="true" t="shared" si="34" ref="AY61:AY69">SUM(AZ61:BB61)</f>
        <v>0</v>
      </c>
      <c r="AZ61" s="141">
        <v>0</v>
      </c>
      <c r="BA61" s="141">
        <v>0</v>
      </c>
      <c r="BB61" s="141">
        <v>0</v>
      </c>
      <c r="BC61" s="141">
        <v>0</v>
      </c>
      <c r="BD61" s="141">
        <v>2541</v>
      </c>
      <c r="BE61" s="141">
        <v>0</v>
      </c>
      <c r="BF61" s="100">
        <f aca="true" t="shared" si="35" ref="BF61:BF70">IF(C61&gt;0,C61/(N61+AM61)*100,0)</f>
        <v>58.79508083459998</v>
      </c>
      <c r="BG61" s="99">
        <f aca="true" t="shared" si="36" ref="BG61:BG70">IF(BE61&gt;0,BE61/(D61-G61)*100,0)</f>
        <v>0</v>
      </c>
    </row>
    <row r="62" spans="1:59" s="94" customFormat="1" ht="30" customHeight="1">
      <c r="A62" s="106" t="s">
        <v>103</v>
      </c>
      <c r="B62" s="34" t="s">
        <v>87</v>
      </c>
      <c r="C62" s="139">
        <v>10548</v>
      </c>
      <c r="D62" s="137">
        <v>5322</v>
      </c>
      <c r="E62" s="137">
        <v>5321</v>
      </c>
      <c r="F62" s="137">
        <v>0</v>
      </c>
      <c r="G62" s="137">
        <v>0</v>
      </c>
      <c r="H62" s="137">
        <v>1</v>
      </c>
      <c r="I62" s="137">
        <v>5226</v>
      </c>
      <c r="J62" s="137">
        <v>0</v>
      </c>
      <c r="K62" s="137">
        <v>0</v>
      </c>
      <c r="L62" s="137">
        <v>5226</v>
      </c>
      <c r="M62" s="137">
        <v>0</v>
      </c>
      <c r="N62" s="138">
        <f t="shared" si="28"/>
        <v>8112</v>
      </c>
      <c r="O62" s="137">
        <v>5702</v>
      </c>
      <c r="P62" s="137">
        <v>0</v>
      </c>
      <c r="Q62" s="137">
        <v>0</v>
      </c>
      <c r="R62" s="137">
        <v>5702</v>
      </c>
      <c r="S62" s="137">
        <v>2410</v>
      </c>
      <c r="T62" s="138">
        <f t="shared" si="29"/>
        <v>2410</v>
      </c>
      <c r="U62" s="137">
        <v>2410</v>
      </c>
      <c r="V62" s="137">
        <v>0</v>
      </c>
      <c r="W62" s="137">
        <v>0</v>
      </c>
      <c r="X62" s="138">
        <f t="shared" si="30"/>
        <v>2436</v>
      </c>
      <c r="Y62" s="137">
        <v>4311</v>
      </c>
      <c r="Z62" s="137">
        <v>0</v>
      </c>
      <c r="AA62" s="137">
        <v>0</v>
      </c>
      <c r="AB62" s="137">
        <v>4311</v>
      </c>
      <c r="AC62" s="137">
        <v>0</v>
      </c>
      <c r="AD62" s="137">
        <v>0</v>
      </c>
      <c r="AE62" s="137">
        <v>0</v>
      </c>
      <c r="AF62" s="137">
        <v>0</v>
      </c>
      <c r="AG62" s="137">
        <v>0</v>
      </c>
      <c r="AH62" s="137">
        <v>0</v>
      </c>
      <c r="AI62" s="137">
        <v>6747</v>
      </c>
      <c r="AJ62" s="137">
        <v>0</v>
      </c>
      <c r="AK62" s="137">
        <v>0</v>
      </c>
      <c r="AL62" s="137">
        <v>0</v>
      </c>
      <c r="AM62" s="137">
        <v>6747</v>
      </c>
      <c r="AN62" s="137">
        <v>0</v>
      </c>
      <c r="AO62" s="137">
        <v>0</v>
      </c>
      <c r="AP62" s="137">
        <v>0</v>
      </c>
      <c r="AQ62" s="138">
        <f t="shared" si="31"/>
        <v>-2436</v>
      </c>
      <c r="AR62" s="138">
        <f t="shared" si="32"/>
        <v>0</v>
      </c>
      <c r="AS62" s="137">
        <v>0</v>
      </c>
      <c r="AT62" s="137">
        <v>0</v>
      </c>
      <c r="AU62" s="137">
        <v>0</v>
      </c>
      <c r="AV62" s="137">
        <v>0</v>
      </c>
      <c r="AW62" s="137">
        <v>0</v>
      </c>
      <c r="AX62" s="138">
        <f t="shared" si="33"/>
        <v>0</v>
      </c>
      <c r="AY62" s="138">
        <f t="shared" si="34"/>
        <v>0</v>
      </c>
      <c r="AZ62" s="137">
        <v>0</v>
      </c>
      <c r="BA62" s="137">
        <v>0</v>
      </c>
      <c r="BB62" s="137">
        <v>0</v>
      </c>
      <c r="BC62" s="137">
        <v>0</v>
      </c>
      <c r="BD62" s="137">
        <v>0</v>
      </c>
      <c r="BE62" s="137">
        <v>0</v>
      </c>
      <c r="BF62" s="131">
        <f t="shared" si="35"/>
        <v>70.98728043609933</v>
      </c>
      <c r="BG62" s="130">
        <f t="shared" si="36"/>
        <v>0</v>
      </c>
    </row>
    <row r="63" spans="1:59" s="94" customFormat="1" ht="30" customHeight="1">
      <c r="A63" s="106" t="s">
        <v>103</v>
      </c>
      <c r="B63" s="34" t="s">
        <v>88</v>
      </c>
      <c r="C63" s="139">
        <v>231417</v>
      </c>
      <c r="D63" s="137">
        <v>81840</v>
      </c>
      <c r="E63" s="137">
        <v>81032</v>
      </c>
      <c r="F63" s="137">
        <v>808</v>
      </c>
      <c r="G63" s="137">
        <v>0</v>
      </c>
      <c r="H63" s="137">
        <v>0</v>
      </c>
      <c r="I63" s="137">
        <v>149577</v>
      </c>
      <c r="J63" s="137">
        <v>0</v>
      </c>
      <c r="K63" s="137">
        <v>0</v>
      </c>
      <c r="L63" s="137">
        <v>149530</v>
      </c>
      <c r="M63" s="137">
        <v>47</v>
      </c>
      <c r="N63" s="138">
        <f t="shared" si="28"/>
        <v>173713</v>
      </c>
      <c r="O63" s="137">
        <v>142169</v>
      </c>
      <c r="P63" s="137">
        <v>21192</v>
      </c>
      <c r="Q63" s="137">
        <v>0</v>
      </c>
      <c r="R63" s="137">
        <v>120977</v>
      </c>
      <c r="S63" s="137">
        <v>31544</v>
      </c>
      <c r="T63" s="138">
        <f t="shared" si="29"/>
        <v>31544</v>
      </c>
      <c r="U63" s="137">
        <v>31544</v>
      </c>
      <c r="V63" s="137">
        <v>0</v>
      </c>
      <c r="W63" s="137">
        <v>0</v>
      </c>
      <c r="X63" s="138">
        <f t="shared" si="30"/>
        <v>57704</v>
      </c>
      <c r="Y63" s="137">
        <v>109070</v>
      </c>
      <c r="Z63" s="137">
        <v>17800</v>
      </c>
      <c r="AA63" s="137">
        <v>0</v>
      </c>
      <c r="AB63" s="137">
        <v>51377</v>
      </c>
      <c r="AC63" s="137">
        <v>0</v>
      </c>
      <c r="AD63" s="137">
        <v>0</v>
      </c>
      <c r="AE63" s="137">
        <v>25713</v>
      </c>
      <c r="AF63" s="137">
        <v>7714</v>
      </c>
      <c r="AG63" s="137">
        <v>6466</v>
      </c>
      <c r="AH63" s="137">
        <v>0</v>
      </c>
      <c r="AI63" s="137">
        <v>166774</v>
      </c>
      <c r="AJ63" s="137">
        <v>74129</v>
      </c>
      <c r="AK63" s="137">
        <v>14545</v>
      </c>
      <c r="AL63" s="137">
        <v>0</v>
      </c>
      <c r="AM63" s="137">
        <v>92645</v>
      </c>
      <c r="AN63" s="137">
        <v>0</v>
      </c>
      <c r="AO63" s="137">
        <v>0</v>
      </c>
      <c r="AP63" s="137">
        <v>0</v>
      </c>
      <c r="AQ63" s="138">
        <f t="shared" si="31"/>
        <v>-57704</v>
      </c>
      <c r="AR63" s="138">
        <f t="shared" si="32"/>
        <v>0</v>
      </c>
      <c r="AS63" s="137">
        <v>0</v>
      </c>
      <c r="AT63" s="137">
        <v>0</v>
      </c>
      <c r="AU63" s="137">
        <v>0</v>
      </c>
      <c r="AV63" s="137">
        <v>0</v>
      </c>
      <c r="AW63" s="137">
        <v>0</v>
      </c>
      <c r="AX63" s="138">
        <f t="shared" si="33"/>
        <v>0</v>
      </c>
      <c r="AY63" s="138">
        <f t="shared" si="34"/>
        <v>0</v>
      </c>
      <c r="AZ63" s="137">
        <v>0</v>
      </c>
      <c r="BA63" s="137">
        <v>0</v>
      </c>
      <c r="BB63" s="137">
        <v>0</v>
      </c>
      <c r="BC63" s="137">
        <v>0</v>
      </c>
      <c r="BD63" s="137">
        <v>0</v>
      </c>
      <c r="BE63" s="137">
        <v>0</v>
      </c>
      <c r="BF63" s="131">
        <f t="shared" si="35"/>
        <v>86.88194084652986</v>
      </c>
      <c r="BG63" s="130">
        <f t="shared" si="36"/>
        <v>0</v>
      </c>
    </row>
    <row r="64" spans="1:59" s="94" customFormat="1" ht="30" customHeight="1">
      <c r="A64" s="106" t="s">
        <v>103</v>
      </c>
      <c r="B64" s="34" t="s">
        <v>89</v>
      </c>
      <c r="C64" s="139">
        <v>13888</v>
      </c>
      <c r="D64" s="137">
        <v>2496</v>
      </c>
      <c r="E64" s="137">
        <v>2496</v>
      </c>
      <c r="F64" s="137">
        <v>0</v>
      </c>
      <c r="G64" s="137">
        <v>0</v>
      </c>
      <c r="H64" s="137">
        <v>0</v>
      </c>
      <c r="I64" s="137">
        <v>11392</v>
      </c>
      <c r="J64" s="137">
        <v>0</v>
      </c>
      <c r="K64" s="137">
        <v>0</v>
      </c>
      <c r="L64" s="137">
        <v>11392</v>
      </c>
      <c r="M64" s="137">
        <v>0</v>
      </c>
      <c r="N64" s="138">
        <f t="shared" si="28"/>
        <v>13888</v>
      </c>
      <c r="O64" s="137">
        <v>13888</v>
      </c>
      <c r="P64" s="137">
        <v>0</v>
      </c>
      <c r="Q64" s="137">
        <v>0</v>
      </c>
      <c r="R64" s="137">
        <v>13888</v>
      </c>
      <c r="S64" s="137">
        <v>0</v>
      </c>
      <c r="T64" s="138">
        <f t="shared" si="29"/>
        <v>0</v>
      </c>
      <c r="U64" s="137">
        <v>0</v>
      </c>
      <c r="V64" s="137">
        <v>0</v>
      </c>
      <c r="W64" s="137">
        <v>0</v>
      </c>
      <c r="X64" s="138">
        <f t="shared" si="30"/>
        <v>0</v>
      </c>
      <c r="Y64" s="137">
        <v>0</v>
      </c>
      <c r="Z64" s="137">
        <v>0</v>
      </c>
      <c r="AA64" s="137">
        <v>0</v>
      </c>
      <c r="AB64" s="137">
        <v>0</v>
      </c>
      <c r="AC64" s="137">
        <v>0</v>
      </c>
      <c r="AD64" s="137">
        <v>0</v>
      </c>
      <c r="AE64" s="137">
        <v>0</v>
      </c>
      <c r="AF64" s="137">
        <v>0</v>
      </c>
      <c r="AG64" s="137">
        <v>0</v>
      </c>
      <c r="AH64" s="137">
        <v>0</v>
      </c>
      <c r="AI64" s="137">
        <v>0</v>
      </c>
      <c r="AJ64" s="137">
        <v>0</v>
      </c>
      <c r="AK64" s="137">
        <v>0</v>
      </c>
      <c r="AL64" s="137">
        <v>0</v>
      </c>
      <c r="AM64" s="137">
        <v>0</v>
      </c>
      <c r="AN64" s="137">
        <v>0</v>
      </c>
      <c r="AO64" s="137">
        <v>0</v>
      </c>
      <c r="AP64" s="137">
        <v>0</v>
      </c>
      <c r="AQ64" s="138">
        <f t="shared" si="31"/>
        <v>0</v>
      </c>
      <c r="AR64" s="138">
        <f t="shared" si="32"/>
        <v>0</v>
      </c>
      <c r="AS64" s="137">
        <v>0</v>
      </c>
      <c r="AT64" s="137">
        <v>0</v>
      </c>
      <c r="AU64" s="137">
        <v>0</v>
      </c>
      <c r="AV64" s="137">
        <v>0</v>
      </c>
      <c r="AW64" s="137">
        <v>0</v>
      </c>
      <c r="AX64" s="138">
        <f t="shared" si="33"/>
        <v>0</v>
      </c>
      <c r="AY64" s="138">
        <f t="shared" si="34"/>
        <v>0</v>
      </c>
      <c r="AZ64" s="137">
        <v>0</v>
      </c>
      <c r="BA64" s="137">
        <v>0</v>
      </c>
      <c r="BB64" s="137">
        <v>0</v>
      </c>
      <c r="BC64" s="137">
        <v>0</v>
      </c>
      <c r="BD64" s="137">
        <v>0</v>
      </c>
      <c r="BE64" s="137">
        <v>0</v>
      </c>
      <c r="BF64" s="131">
        <f t="shared" si="35"/>
        <v>100</v>
      </c>
      <c r="BG64" s="130">
        <f t="shared" si="36"/>
        <v>0</v>
      </c>
    </row>
    <row r="65" spans="1:59" s="94" customFormat="1" ht="30" customHeight="1">
      <c r="A65" s="106" t="s">
        <v>103</v>
      </c>
      <c r="B65" s="34" t="s">
        <v>93</v>
      </c>
      <c r="C65" s="139">
        <v>59944</v>
      </c>
      <c r="D65" s="137">
        <v>25661</v>
      </c>
      <c r="E65" s="137">
        <v>25661</v>
      </c>
      <c r="F65" s="137">
        <v>0</v>
      </c>
      <c r="G65" s="137">
        <v>0</v>
      </c>
      <c r="H65" s="137">
        <v>0</v>
      </c>
      <c r="I65" s="137">
        <v>34283</v>
      </c>
      <c r="J65" s="137">
        <v>0</v>
      </c>
      <c r="K65" s="137">
        <v>0</v>
      </c>
      <c r="L65" s="137">
        <v>34283</v>
      </c>
      <c r="M65" s="137">
        <v>0</v>
      </c>
      <c r="N65" s="138">
        <f t="shared" si="28"/>
        <v>59944</v>
      </c>
      <c r="O65" s="137">
        <v>42444</v>
      </c>
      <c r="P65" s="137">
        <v>4858</v>
      </c>
      <c r="Q65" s="137">
        <v>0</v>
      </c>
      <c r="R65" s="137">
        <v>37586</v>
      </c>
      <c r="S65" s="137">
        <v>17500</v>
      </c>
      <c r="T65" s="138">
        <f t="shared" si="29"/>
        <v>17500</v>
      </c>
      <c r="U65" s="137">
        <v>17500</v>
      </c>
      <c r="V65" s="137">
        <v>0</v>
      </c>
      <c r="W65" s="137">
        <v>0</v>
      </c>
      <c r="X65" s="138">
        <f t="shared" si="30"/>
        <v>0</v>
      </c>
      <c r="Y65" s="137">
        <v>36919</v>
      </c>
      <c r="Z65" s="137">
        <v>0</v>
      </c>
      <c r="AA65" s="137">
        <v>0</v>
      </c>
      <c r="AB65" s="137">
        <v>36888</v>
      </c>
      <c r="AC65" s="137">
        <v>0</v>
      </c>
      <c r="AD65" s="137">
        <v>0</v>
      </c>
      <c r="AE65" s="137">
        <v>0</v>
      </c>
      <c r="AF65" s="137">
        <v>0</v>
      </c>
      <c r="AG65" s="137">
        <v>31</v>
      </c>
      <c r="AH65" s="137">
        <v>0</v>
      </c>
      <c r="AI65" s="137">
        <v>36919</v>
      </c>
      <c r="AJ65" s="137">
        <v>0</v>
      </c>
      <c r="AK65" s="137">
        <v>0</v>
      </c>
      <c r="AL65" s="137">
        <v>0</v>
      </c>
      <c r="AM65" s="137">
        <v>36919</v>
      </c>
      <c r="AN65" s="137">
        <v>0</v>
      </c>
      <c r="AO65" s="137">
        <v>0</v>
      </c>
      <c r="AP65" s="137">
        <v>0</v>
      </c>
      <c r="AQ65" s="138">
        <f t="shared" si="31"/>
        <v>0</v>
      </c>
      <c r="AR65" s="138">
        <f t="shared" si="32"/>
        <v>0</v>
      </c>
      <c r="AS65" s="137">
        <v>0</v>
      </c>
      <c r="AT65" s="137">
        <v>0</v>
      </c>
      <c r="AU65" s="137">
        <v>0</v>
      </c>
      <c r="AV65" s="137">
        <v>0</v>
      </c>
      <c r="AW65" s="137">
        <v>0</v>
      </c>
      <c r="AX65" s="138">
        <f t="shared" si="33"/>
        <v>0</v>
      </c>
      <c r="AY65" s="138">
        <f t="shared" si="34"/>
        <v>0</v>
      </c>
      <c r="AZ65" s="137">
        <v>0</v>
      </c>
      <c r="BA65" s="137">
        <v>0</v>
      </c>
      <c r="BB65" s="137">
        <v>0</v>
      </c>
      <c r="BC65" s="137">
        <v>0</v>
      </c>
      <c r="BD65" s="137">
        <v>0</v>
      </c>
      <c r="BE65" s="137">
        <v>0</v>
      </c>
      <c r="BF65" s="131">
        <f t="shared" si="35"/>
        <v>61.88534321670814</v>
      </c>
      <c r="BG65" s="130">
        <f t="shared" si="36"/>
        <v>0</v>
      </c>
    </row>
    <row r="66" spans="1:59" s="94" customFormat="1" ht="30" customHeight="1">
      <c r="A66" s="106" t="s">
        <v>103</v>
      </c>
      <c r="B66" s="34" t="s">
        <v>323</v>
      </c>
      <c r="C66" s="139">
        <v>17195</v>
      </c>
      <c r="D66" s="137">
        <v>3580</v>
      </c>
      <c r="E66" s="137">
        <v>3580</v>
      </c>
      <c r="F66" s="137">
        <v>0</v>
      </c>
      <c r="G66" s="137">
        <v>0</v>
      </c>
      <c r="H66" s="137">
        <v>0</v>
      </c>
      <c r="I66" s="137">
        <v>13615</v>
      </c>
      <c r="J66" s="137">
        <v>0</v>
      </c>
      <c r="K66" s="137">
        <v>0</v>
      </c>
      <c r="L66" s="137">
        <v>13612</v>
      </c>
      <c r="M66" s="137">
        <v>3</v>
      </c>
      <c r="N66" s="138">
        <f t="shared" si="28"/>
        <v>17195</v>
      </c>
      <c r="O66" s="137">
        <v>13285</v>
      </c>
      <c r="P66" s="137">
        <v>0</v>
      </c>
      <c r="Q66" s="137">
        <v>0</v>
      </c>
      <c r="R66" s="137">
        <v>13285</v>
      </c>
      <c r="S66" s="137">
        <v>3910</v>
      </c>
      <c r="T66" s="138">
        <f t="shared" si="29"/>
        <v>3910</v>
      </c>
      <c r="U66" s="137">
        <v>3910</v>
      </c>
      <c r="V66" s="137">
        <v>0</v>
      </c>
      <c r="W66" s="137">
        <v>0</v>
      </c>
      <c r="X66" s="138">
        <f t="shared" si="30"/>
        <v>0</v>
      </c>
      <c r="Y66" s="137">
        <v>10371</v>
      </c>
      <c r="Z66" s="137">
        <v>1600</v>
      </c>
      <c r="AA66" s="137">
        <v>0</v>
      </c>
      <c r="AB66" s="137">
        <v>8771</v>
      </c>
      <c r="AC66" s="137">
        <v>0</v>
      </c>
      <c r="AD66" s="137">
        <v>0</v>
      </c>
      <c r="AE66" s="137">
        <v>0</v>
      </c>
      <c r="AF66" s="137">
        <v>0</v>
      </c>
      <c r="AG66" s="137">
        <v>0</v>
      </c>
      <c r="AH66" s="137">
        <v>0</v>
      </c>
      <c r="AI66" s="137">
        <v>10371</v>
      </c>
      <c r="AJ66" s="137">
        <v>0</v>
      </c>
      <c r="AK66" s="137">
        <v>0</v>
      </c>
      <c r="AL66" s="137">
        <v>0</v>
      </c>
      <c r="AM66" s="137">
        <v>10371</v>
      </c>
      <c r="AN66" s="137">
        <v>0</v>
      </c>
      <c r="AO66" s="137">
        <v>0</v>
      </c>
      <c r="AP66" s="137">
        <v>0</v>
      </c>
      <c r="AQ66" s="138">
        <f t="shared" si="31"/>
        <v>0</v>
      </c>
      <c r="AR66" s="138">
        <f t="shared" si="32"/>
        <v>0</v>
      </c>
      <c r="AS66" s="137">
        <v>0</v>
      </c>
      <c r="AT66" s="137">
        <v>0</v>
      </c>
      <c r="AU66" s="137">
        <v>0</v>
      </c>
      <c r="AV66" s="137">
        <v>0</v>
      </c>
      <c r="AW66" s="137">
        <v>0</v>
      </c>
      <c r="AX66" s="138">
        <f t="shared" si="33"/>
        <v>0</v>
      </c>
      <c r="AY66" s="138">
        <f t="shared" si="34"/>
        <v>0</v>
      </c>
      <c r="AZ66" s="137">
        <v>0</v>
      </c>
      <c r="BA66" s="137">
        <v>0</v>
      </c>
      <c r="BB66" s="137">
        <v>0</v>
      </c>
      <c r="BC66" s="137">
        <v>0</v>
      </c>
      <c r="BD66" s="137">
        <v>0</v>
      </c>
      <c r="BE66" s="137">
        <v>0</v>
      </c>
      <c r="BF66" s="131">
        <f t="shared" si="35"/>
        <v>62.3775665675107</v>
      </c>
      <c r="BG66" s="130">
        <f t="shared" si="36"/>
        <v>0</v>
      </c>
    </row>
    <row r="67" spans="1:59" s="94" customFormat="1" ht="30" customHeight="1">
      <c r="A67" s="106" t="s">
        <v>103</v>
      </c>
      <c r="B67" s="34" t="s">
        <v>101</v>
      </c>
      <c r="C67" s="139">
        <v>30930</v>
      </c>
      <c r="D67" s="137">
        <v>3048</v>
      </c>
      <c r="E67" s="137">
        <v>3048</v>
      </c>
      <c r="F67" s="137">
        <v>0</v>
      </c>
      <c r="G67" s="137">
        <v>0</v>
      </c>
      <c r="H67" s="137">
        <v>0</v>
      </c>
      <c r="I67" s="137">
        <v>27882</v>
      </c>
      <c r="J67" s="137">
        <v>0</v>
      </c>
      <c r="K67" s="137">
        <v>0</v>
      </c>
      <c r="L67" s="137">
        <v>27882</v>
      </c>
      <c r="M67" s="137">
        <v>0</v>
      </c>
      <c r="N67" s="138">
        <f t="shared" si="28"/>
        <v>16317</v>
      </c>
      <c r="O67" s="137">
        <v>13972</v>
      </c>
      <c r="P67" s="137">
        <v>3429</v>
      </c>
      <c r="Q67" s="137">
        <v>0</v>
      </c>
      <c r="R67" s="137">
        <v>10543</v>
      </c>
      <c r="S67" s="137">
        <v>2345</v>
      </c>
      <c r="T67" s="138">
        <f t="shared" si="29"/>
        <v>2345</v>
      </c>
      <c r="U67" s="137">
        <v>2345</v>
      </c>
      <c r="V67" s="137">
        <v>0</v>
      </c>
      <c r="W67" s="137">
        <v>0</v>
      </c>
      <c r="X67" s="138">
        <f t="shared" si="30"/>
        <v>14613</v>
      </c>
      <c r="Y67" s="137">
        <v>1118</v>
      </c>
      <c r="Z67" s="137">
        <v>0</v>
      </c>
      <c r="AA67" s="137">
        <v>0</v>
      </c>
      <c r="AB67" s="137">
        <v>1118</v>
      </c>
      <c r="AC67" s="137">
        <v>0</v>
      </c>
      <c r="AD67" s="137">
        <v>0</v>
      </c>
      <c r="AE67" s="137">
        <v>0</v>
      </c>
      <c r="AF67" s="137">
        <v>0</v>
      </c>
      <c r="AG67" s="137">
        <v>0</v>
      </c>
      <c r="AH67" s="137">
        <v>0</v>
      </c>
      <c r="AI67" s="137">
        <v>15827</v>
      </c>
      <c r="AJ67" s="137">
        <v>1118</v>
      </c>
      <c r="AK67" s="137">
        <v>0</v>
      </c>
      <c r="AL67" s="137">
        <v>0</v>
      </c>
      <c r="AM67" s="137">
        <v>14709</v>
      </c>
      <c r="AN67" s="137">
        <v>0</v>
      </c>
      <c r="AO67" s="137">
        <v>0</v>
      </c>
      <c r="AP67" s="137">
        <v>0</v>
      </c>
      <c r="AQ67" s="138">
        <f t="shared" si="31"/>
        <v>-14709</v>
      </c>
      <c r="AR67" s="138">
        <f t="shared" si="32"/>
        <v>-96</v>
      </c>
      <c r="AS67" s="137">
        <v>0</v>
      </c>
      <c r="AT67" s="137">
        <v>202</v>
      </c>
      <c r="AU67" s="137">
        <v>0</v>
      </c>
      <c r="AV67" s="137">
        <v>0</v>
      </c>
      <c r="AW67" s="137">
        <v>0</v>
      </c>
      <c r="AX67" s="138">
        <f t="shared" si="33"/>
        <v>106</v>
      </c>
      <c r="AY67" s="138">
        <f t="shared" si="34"/>
        <v>0</v>
      </c>
      <c r="AZ67" s="137">
        <v>0</v>
      </c>
      <c r="BA67" s="137">
        <v>0</v>
      </c>
      <c r="BB67" s="137">
        <v>0</v>
      </c>
      <c r="BC67" s="137">
        <v>0</v>
      </c>
      <c r="BD67" s="137">
        <v>106</v>
      </c>
      <c r="BE67" s="137">
        <v>0</v>
      </c>
      <c r="BF67" s="131">
        <f t="shared" si="35"/>
        <v>99.69058209243859</v>
      </c>
      <c r="BG67" s="130">
        <f t="shared" si="36"/>
        <v>0</v>
      </c>
    </row>
    <row r="68" spans="1:59" s="94" customFormat="1" ht="30" customHeight="1">
      <c r="A68" s="106" t="s">
        <v>103</v>
      </c>
      <c r="B68" s="34" t="s">
        <v>98</v>
      </c>
      <c r="C68" s="139">
        <v>45548</v>
      </c>
      <c r="D68" s="137">
        <v>15380</v>
      </c>
      <c r="E68" s="137">
        <v>15380</v>
      </c>
      <c r="F68" s="137">
        <v>0</v>
      </c>
      <c r="G68" s="137">
        <v>0</v>
      </c>
      <c r="H68" s="137">
        <v>0</v>
      </c>
      <c r="I68" s="137">
        <v>30168</v>
      </c>
      <c r="J68" s="137">
        <v>0</v>
      </c>
      <c r="K68" s="137">
        <v>0</v>
      </c>
      <c r="L68" s="137">
        <v>30166</v>
      </c>
      <c r="M68" s="137">
        <v>2</v>
      </c>
      <c r="N68" s="138">
        <f t="shared" si="28"/>
        <v>52348</v>
      </c>
      <c r="O68" s="137">
        <v>36648</v>
      </c>
      <c r="P68" s="137">
        <v>7471</v>
      </c>
      <c r="Q68" s="137">
        <v>0</v>
      </c>
      <c r="R68" s="137">
        <v>29177</v>
      </c>
      <c r="S68" s="137">
        <v>15700</v>
      </c>
      <c r="T68" s="138">
        <f t="shared" si="29"/>
        <v>14636</v>
      </c>
      <c r="U68" s="137">
        <v>14636</v>
      </c>
      <c r="V68" s="137">
        <v>0</v>
      </c>
      <c r="W68" s="137">
        <v>1064</v>
      </c>
      <c r="X68" s="138">
        <f t="shared" si="30"/>
        <v>-6800</v>
      </c>
      <c r="Y68" s="137">
        <v>34162</v>
      </c>
      <c r="Z68" s="137">
        <v>9700</v>
      </c>
      <c r="AA68" s="137">
        <v>0</v>
      </c>
      <c r="AB68" s="137">
        <v>24342</v>
      </c>
      <c r="AC68" s="137">
        <v>0</v>
      </c>
      <c r="AD68" s="137">
        <v>0</v>
      </c>
      <c r="AE68" s="137">
        <v>0</v>
      </c>
      <c r="AF68" s="137">
        <v>0</v>
      </c>
      <c r="AG68" s="137">
        <v>120</v>
      </c>
      <c r="AH68" s="137">
        <v>0</v>
      </c>
      <c r="AI68" s="137">
        <v>34162</v>
      </c>
      <c r="AJ68" s="137">
        <v>2586</v>
      </c>
      <c r="AK68" s="137">
        <v>0</v>
      </c>
      <c r="AL68" s="137">
        <v>0</v>
      </c>
      <c r="AM68" s="137">
        <v>31576</v>
      </c>
      <c r="AN68" s="137">
        <v>0</v>
      </c>
      <c r="AO68" s="137">
        <v>0</v>
      </c>
      <c r="AP68" s="137">
        <v>0</v>
      </c>
      <c r="AQ68" s="138">
        <f t="shared" si="31"/>
        <v>0</v>
      </c>
      <c r="AR68" s="138">
        <f t="shared" si="32"/>
        <v>-6800</v>
      </c>
      <c r="AS68" s="137">
        <v>0</v>
      </c>
      <c r="AT68" s="137">
        <v>0</v>
      </c>
      <c r="AU68" s="137">
        <v>0</v>
      </c>
      <c r="AV68" s="137">
        <v>0</v>
      </c>
      <c r="AW68" s="137">
        <v>6800</v>
      </c>
      <c r="AX68" s="138">
        <f t="shared" si="33"/>
        <v>0</v>
      </c>
      <c r="AY68" s="138">
        <f t="shared" si="34"/>
        <v>0</v>
      </c>
      <c r="AZ68" s="137">
        <v>0</v>
      </c>
      <c r="BA68" s="137">
        <v>0</v>
      </c>
      <c r="BB68" s="137">
        <v>0</v>
      </c>
      <c r="BC68" s="137">
        <v>0</v>
      </c>
      <c r="BD68" s="137">
        <v>0</v>
      </c>
      <c r="BE68" s="137">
        <v>0</v>
      </c>
      <c r="BF68" s="131">
        <f t="shared" si="35"/>
        <v>54.27291358848482</v>
      </c>
      <c r="BG68" s="130">
        <f t="shared" si="36"/>
        <v>0</v>
      </c>
    </row>
    <row r="69" spans="1:59" s="94" customFormat="1" ht="30" customHeight="1">
      <c r="A69" s="106" t="s">
        <v>103</v>
      </c>
      <c r="B69" s="34" t="s">
        <v>102</v>
      </c>
      <c r="C69" s="135">
        <v>26818</v>
      </c>
      <c r="D69" s="132">
        <v>17438</v>
      </c>
      <c r="E69" s="132">
        <v>17438</v>
      </c>
      <c r="F69" s="132">
        <v>0</v>
      </c>
      <c r="G69" s="132">
        <v>0</v>
      </c>
      <c r="H69" s="132">
        <v>0</v>
      </c>
      <c r="I69" s="132">
        <v>9380</v>
      </c>
      <c r="J69" s="132">
        <v>0</v>
      </c>
      <c r="K69" s="132">
        <v>0</v>
      </c>
      <c r="L69" s="132">
        <v>9380</v>
      </c>
      <c r="M69" s="132">
        <v>0</v>
      </c>
      <c r="N69" s="133">
        <f t="shared" si="28"/>
        <v>18957</v>
      </c>
      <c r="O69" s="132">
        <v>15974</v>
      </c>
      <c r="P69" s="132">
        <v>0</v>
      </c>
      <c r="Q69" s="132">
        <v>0</v>
      </c>
      <c r="R69" s="132">
        <v>15974</v>
      </c>
      <c r="S69" s="132">
        <v>2983</v>
      </c>
      <c r="T69" s="133">
        <f t="shared" si="29"/>
        <v>2983</v>
      </c>
      <c r="U69" s="132">
        <v>2983</v>
      </c>
      <c r="V69" s="132">
        <v>0</v>
      </c>
      <c r="W69" s="132">
        <v>0</v>
      </c>
      <c r="X69" s="133">
        <f t="shared" si="30"/>
        <v>7861</v>
      </c>
      <c r="Y69" s="132">
        <v>2985</v>
      </c>
      <c r="Z69" s="132">
        <v>0</v>
      </c>
      <c r="AA69" s="132">
        <v>0</v>
      </c>
      <c r="AB69" s="132">
        <v>0</v>
      </c>
      <c r="AC69" s="132">
        <v>0</v>
      </c>
      <c r="AD69" s="132">
        <v>0</v>
      </c>
      <c r="AE69" s="132">
        <v>0</v>
      </c>
      <c r="AF69" s="132">
        <v>0</v>
      </c>
      <c r="AG69" s="132">
        <v>0</v>
      </c>
      <c r="AH69" s="132">
        <v>2985</v>
      </c>
      <c r="AI69" s="132">
        <v>10876</v>
      </c>
      <c r="AJ69" s="132">
        <v>5985</v>
      </c>
      <c r="AK69" s="132">
        <v>0</v>
      </c>
      <c r="AL69" s="132">
        <v>0</v>
      </c>
      <c r="AM69" s="132">
        <v>4891</v>
      </c>
      <c r="AN69" s="132">
        <v>0</v>
      </c>
      <c r="AO69" s="132">
        <v>0</v>
      </c>
      <c r="AP69" s="132">
        <v>0</v>
      </c>
      <c r="AQ69" s="133">
        <f t="shared" si="31"/>
        <v>-7891</v>
      </c>
      <c r="AR69" s="133">
        <f t="shared" si="32"/>
        <v>-30</v>
      </c>
      <c r="AS69" s="132">
        <v>0</v>
      </c>
      <c r="AT69" s="132">
        <v>56</v>
      </c>
      <c r="AU69" s="132">
        <v>0</v>
      </c>
      <c r="AV69" s="132">
        <v>0</v>
      </c>
      <c r="AW69" s="132">
        <v>0</v>
      </c>
      <c r="AX69" s="133">
        <f t="shared" si="33"/>
        <v>26</v>
      </c>
      <c r="AY69" s="133">
        <f t="shared" si="34"/>
        <v>0</v>
      </c>
      <c r="AZ69" s="132">
        <v>0</v>
      </c>
      <c r="BA69" s="132">
        <v>0</v>
      </c>
      <c r="BB69" s="132">
        <v>0</v>
      </c>
      <c r="BC69" s="132">
        <v>0</v>
      </c>
      <c r="BD69" s="132">
        <v>26</v>
      </c>
      <c r="BE69" s="132">
        <v>0</v>
      </c>
      <c r="BF69" s="131">
        <f t="shared" si="35"/>
        <v>112.45387453874538</v>
      </c>
      <c r="BG69" s="130">
        <f t="shared" si="36"/>
        <v>0</v>
      </c>
    </row>
    <row r="70" spans="1:59" s="94" customFormat="1" ht="30" customHeight="1" thickBot="1">
      <c r="A70" s="106"/>
      <c r="B70" s="44" t="s">
        <v>402</v>
      </c>
      <c r="C70" s="97">
        <f aca="true" t="shared" si="37" ref="C70:AH70">SUM(C61:C69)</f>
        <v>444798</v>
      </c>
      <c r="D70" s="97">
        <f t="shared" si="37"/>
        <v>156137</v>
      </c>
      <c r="E70" s="97">
        <f t="shared" si="37"/>
        <v>155328</v>
      </c>
      <c r="F70" s="97">
        <f t="shared" si="37"/>
        <v>808</v>
      </c>
      <c r="G70" s="97">
        <f t="shared" si="37"/>
        <v>0</v>
      </c>
      <c r="H70" s="97">
        <f t="shared" si="37"/>
        <v>1</v>
      </c>
      <c r="I70" s="97">
        <f t="shared" si="37"/>
        <v>288661</v>
      </c>
      <c r="J70" s="97">
        <f t="shared" si="37"/>
        <v>0</v>
      </c>
      <c r="K70" s="97">
        <f t="shared" si="37"/>
        <v>0</v>
      </c>
      <c r="L70" s="97">
        <f t="shared" si="37"/>
        <v>288609</v>
      </c>
      <c r="M70" s="97">
        <f t="shared" si="37"/>
        <v>52</v>
      </c>
      <c r="N70" s="97">
        <f t="shared" si="37"/>
        <v>368984</v>
      </c>
      <c r="O70" s="97">
        <f t="shared" si="37"/>
        <v>291663</v>
      </c>
      <c r="P70" s="97">
        <f t="shared" si="37"/>
        <v>36950</v>
      </c>
      <c r="Q70" s="97">
        <f t="shared" si="37"/>
        <v>0</v>
      </c>
      <c r="R70" s="97">
        <f t="shared" si="37"/>
        <v>254713</v>
      </c>
      <c r="S70" s="97">
        <f t="shared" si="37"/>
        <v>77321</v>
      </c>
      <c r="T70" s="97">
        <f t="shared" si="37"/>
        <v>76257</v>
      </c>
      <c r="U70" s="97">
        <f t="shared" si="37"/>
        <v>76257</v>
      </c>
      <c r="V70" s="97">
        <f t="shared" si="37"/>
        <v>0</v>
      </c>
      <c r="W70" s="97">
        <f t="shared" si="37"/>
        <v>1064</v>
      </c>
      <c r="X70" s="97">
        <f t="shared" si="37"/>
        <v>75814</v>
      </c>
      <c r="Y70" s="97">
        <f t="shared" si="37"/>
        <v>205680</v>
      </c>
      <c r="Z70" s="97">
        <f t="shared" si="37"/>
        <v>29100</v>
      </c>
      <c r="AA70" s="97">
        <f t="shared" si="37"/>
        <v>0</v>
      </c>
      <c r="AB70" s="97">
        <f t="shared" si="37"/>
        <v>133551</v>
      </c>
      <c r="AC70" s="97">
        <f t="shared" si="37"/>
        <v>0</v>
      </c>
      <c r="AD70" s="97">
        <f t="shared" si="37"/>
        <v>0</v>
      </c>
      <c r="AE70" s="97">
        <f t="shared" si="37"/>
        <v>25713</v>
      </c>
      <c r="AF70" s="97">
        <f t="shared" si="37"/>
        <v>7714</v>
      </c>
      <c r="AG70" s="97">
        <f t="shared" si="37"/>
        <v>6617</v>
      </c>
      <c r="AH70" s="97">
        <f t="shared" si="37"/>
        <v>2985</v>
      </c>
      <c r="AI70" s="97">
        <f aca="true" t="shared" si="38" ref="AI70:BE70">SUM(AI61:AI69)</f>
        <v>287640</v>
      </c>
      <c r="AJ70" s="97">
        <f t="shared" si="38"/>
        <v>83818</v>
      </c>
      <c r="AK70" s="97">
        <f t="shared" si="38"/>
        <v>14545</v>
      </c>
      <c r="AL70" s="97">
        <f t="shared" si="38"/>
        <v>0</v>
      </c>
      <c r="AM70" s="97">
        <f t="shared" si="38"/>
        <v>203822</v>
      </c>
      <c r="AN70" s="97">
        <f t="shared" si="38"/>
        <v>0</v>
      </c>
      <c r="AO70" s="97">
        <f t="shared" si="38"/>
        <v>0</v>
      </c>
      <c r="AP70" s="97">
        <f t="shared" si="38"/>
        <v>0</v>
      </c>
      <c r="AQ70" s="97">
        <f t="shared" si="38"/>
        <v>-81960</v>
      </c>
      <c r="AR70" s="97">
        <f t="shared" si="38"/>
        <v>-6146</v>
      </c>
      <c r="AS70" s="97">
        <f t="shared" si="38"/>
        <v>0</v>
      </c>
      <c r="AT70" s="97">
        <f t="shared" si="38"/>
        <v>2019</v>
      </c>
      <c r="AU70" s="97">
        <f t="shared" si="38"/>
        <v>0</v>
      </c>
      <c r="AV70" s="97">
        <f t="shared" si="38"/>
        <v>0</v>
      </c>
      <c r="AW70" s="97">
        <f t="shared" si="38"/>
        <v>6800</v>
      </c>
      <c r="AX70" s="97">
        <f t="shared" si="38"/>
        <v>2673</v>
      </c>
      <c r="AY70" s="97">
        <f t="shared" si="38"/>
        <v>0</v>
      </c>
      <c r="AZ70" s="97">
        <f t="shared" si="38"/>
        <v>0</v>
      </c>
      <c r="BA70" s="97">
        <f t="shared" si="38"/>
        <v>0</v>
      </c>
      <c r="BB70" s="97">
        <f t="shared" si="38"/>
        <v>0</v>
      </c>
      <c r="BC70" s="97">
        <f t="shared" si="38"/>
        <v>0</v>
      </c>
      <c r="BD70" s="97">
        <f t="shared" si="38"/>
        <v>2673</v>
      </c>
      <c r="BE70" s="97">
        <f t="shared" si="38"/>
        <v>0</v>
      </c>
      <c r="BF70" s="96">
        <f t="shared" si="35"/>
        <v>77.65246872414046</v>
      </c>
      <c r="BG70" s="95">
        <f t="shared" si="36"/>
        <v>0</v>
      </c>
    </row>
    <row r="71" spans="1:59" s="94" customFormat="1" ht="30" customHeight="1">
      <c r="A71" s="106"/>
      <c r="B71" s="129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7"/>
      <c r="BG71" s="127"/>
    </row>
    <row r="72" spans="1:59" s="94" customFormat="1" ht="18" customHeight="1">
      <c r="A72" s="33"/>
      <c r="B72" s="50"/>
      <c r="C72" s="124" t="s">
        <v>490</v>
      </c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5"/>
      <c r="BG72" s="125"/>
    </row>
    <row r="73" s="93" customFormat="1" ht="18" customHeight="1">
      <c r="C73" s="124" t="s">
        <v>500</v>
      </c>
    </row>
    <row r="74" spans="3:59" s="93" customFormat="1" ht="18" customHeight="1" thickBot="1">
      <c r="C74" s="124" t="s">
        <v>497</v>
      </c>
      <c r="BG74" s="123" t="s">
        <v>487</v>
      </c>
    </row>
    <row r="75" spans="2:59" s="93" customFormat="1" ht="18" customHeight="1">
      <c r="B75" s="122" t="s">
        <v>0</v>
      </c>
      <c r="C75" s="211" t="s">
        <v>486</v>
      </c>
      <c r="D75" s="211" t="s">
        <v>485</v>
      </c>
      <c r="E75" s="211" t="s">
        <v>484</v>
      </c>
      <c r="F75" s="209" t="s">
        <v>499</v>
      </c>
      <c r="G75" s="209" t="s">
        <v>483</v>
      </c>
      <c r="H75" s="211" t="s">
        <v>430</v>
      </c>
      <c r="I75" s="209" t="s">
        <v>482</v>
      </c>
      <c r="J75" s="209" t="s">
        <v>481</v>
      </c>
      <c r="K75" s="209" t="s">
        <v>480</v>
      </c>
      <c r="L75" s="209" t="s">
        <v>479</v>
      </c>
      <c r="M75" s="211" t="s">
        <v>430</v>
      </c>
      <c r="N75" s="211" t="s">
        <v>478</v>
      </c>
      <c r="O75" s="209" t="s">
        <v>477</v>
      </c>
      <c r="P75" s="209" t="s">
        <v>476</v>
      </c>
      <c r="Q75" s="209" t="s">
        <v>475</v>
      </c>
      <c r="R75" s="211" t="s">
        <v>430</v>
      </c>
      <c r="S75" s="209" t="s">
        <v>474</v>
      </c>
      <c r="T75" s="209" t="s">
        <v>473</v>
      </c>
      <c r="U75" s="217" t="s">
        <v>472</v>
      </c>
      <c r="V75" s="218"/>
      <c r="W75" s="211" t="s">
        <v>430</v>
      </c>
      <c r="X75" s="211" t="s">
        <v>471</v>
      </c>
      <c r="Y75" s="209" t="s">
        <v>470</v>
      </c>
      <c r="Z75" s="211" t="s">
        <v>469</v>
      </c>
      <c r="AA75" s="209" t="s">
        <v>468</v>
      </c>
      <c r="AB75" s="209" t="s">
        <v>467</v>
      </c>
      <c r="AC75" s="209" t="s">
        <v>466</v>
      </c>
      <c r="AD75" s="209" t="s">
        <v>465</v>
      </c>
      <c r="AE75" s="209" t="s">
        <v>464</v>
      </c>
      <c r="AF75" s="209" t="s">
        <v>463</v>
      </c>
      <c r="AG75" s="209" t="s">
        <v>462</v>
      </c>
      <c r="AH75" s="211" t="s">
        <v>430</v>
      </c>
      <c r="AI75" s="209" t="s">
        <v>461</v>
      </c>
      <c r="AJ75" s="209" t="s">
        <v>460</v>
      </c>
      <c r="AK75" s="217" t="s">
        <v>459</v>
      </c>
      <c r="AL75" s="218"/>
      <c r="AM75" s="209" t="s">
        <v>458</v>
      </c>
      <c r="AN75" s="119" t="s">
        <v>457</v>
      </c>
      <c r="AO75" s="119" t="s">
        <v>456</v>
      </c>
      <c r="AP75" s="211" t="s">
        <v>430</v>
      </c>
      <c r="AQ75" s="209" t="s">
        <v>455</v>
      </c>
      <c r="AR75" s="209" t="s">
        <v>454</v>
      </c>
      <c r="AS75" s="211" t="s">
        <v>453</v>
      </c>
      <c r="AT75" s="212" t="s">
        <v>452</v>
      </c>
      <c r="AU75" s="121" t="s">
        <v>451</v>
      </c>
      <c r="AV75" s="119" t="s">
        <v>450</v>
      </c>
      <c r="AW75" s="119" t="s">
        <v>449</v>
      </c>
      <c r="AX75" s="119" t="s">
        <v>448</v>
      </c>
      <c r="AY75" s="221" t="s">
        <v>447</v>
      </c>
      <c r="AZ75" s="220" t="s">
        <v>446</v>
      </c>
      <c r="BA75" s="220"/>
      <c r="BB75" s="218"/>
      <c r="BC75" s="120" t="s">
        <v>445</v>
      </c>
      <c r="BD75" s="217" t="s">
        <v>444</v>
      </c>
      <c r="BE75" s="218"/>
      <c r="BF75" s="119" t="s">
        <v>443</v>
      </c>
      <c r="BG75" s="118" t="s">
        <v>442</v>
      </c>
    </row>
    <row r="76" spans="2:59" s="93" customFormat="1" ht="18" customHeight="1">
      <c r="B76" s="117"/>
      <c r="C76" s="210"/>
      <c r="D76" s="210"/>
      <c r="E76" s="210"/>
      <c r="F76" s="219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4" t="s">
        <v>441</v>
      </c>
      <c r="V76" s="214" t="s">
        <v>440</v>
      </c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4" t="s">
        <v>439</v>
      </c>
      <c r="AL76" s="214" t="s">
        <v>438</v>
      </c>
      <c r="AM76" s="210"/>
      <c r="AN76" s="114" t="s">
        <v>437</v>
      </c>
      <c r="AO76" s="114" t="s">
        <v>496</v>
      </c>
      <c r="AP76" s="210"/>
      <c r="AQ76" s="210"/>
      <c r="AR76" s="210"/>
      <c r="AS76" s="210"/>
      <c r="AT76" s="213"/>
      <c r="AU76" s="114" t="s">
        <v>431</v>
      </c>
      <c r="AV76" s="114" t="s">
        <v>435</v>
      </c>
      <c r="AW76" s="114" t="s">
        <v>434</v>
      </c>
      <c r="AX76" s="116" t="s">
        <v>495</v>
      </c>
      <c r="AY76" s="222"/>
      <c r="AZ76" s="115" t="s">
        <v>432</v>
      </c>
      <c r="BA76" s="115" t="s">
        <v>431</v>
      </c>
      <c r="BB76" s="115" t="s">
        <v>430</v>
      </c>
      <c r="BC76" s="114" t="s">
        <v>429</v>
      </c>
      <c r="BD76" s="114" t="s">
        <v>428</v>
      </c>
      <c r="BE76" s="114" t="s">
        <v>427</v>
      </c>
      <c r="BF76" s="114" t="s">
        <v>426</v>
      </c>
      <c r="BG76" s="113" t="s">
        <v>494</v>
      </c>
    </row>
    <row r="77" spans="2:59" s="93" customFormat="1" ht="18" customHeight="1" thickBot="1">
      <c r="B77" s="112" t="s">
        <v>77</v>
      </c>
      <c r="C77" s="109" t="s">
        <v>493</v>
      </c>
      <c r="D77" s="109" t="s">
        <v>492</v>
      </c>
      <c r="E77" s="109"/>
      <c r="F77" s="109"/>
      <c r="G77" s="109"/>
      <c r="H77" s="109"/>
      <c r="I77" s="109" t="s">
        <v>422</v>
      </c>
      <c r="J77" s="109"/>
      <c r="K77" s="109"/>
      <c r="L77" s="109"/>
      <c r="M77" s="109"/>
      <c r="N77" s="109" t="s">
        <v>421</v>
      </c>
      <c r="O77" s="109" t="s">
        <v>420</v>
      </c>
      <c r="P77" s="109"/>
      <c r="Q77" s="109"/>
      <c r="R77" s="109"/>
      <c r="S77" s="109" t="s">
        <v>419</v>
      </c>
      <c r="T77" s="109"/>
      <c r="U77" s="215"/>
      <c r="V77" s="215"/>
      <c r="W77" s="108"/>
      <c r="X77" s="109" t="s">
        <v>491</v>
      </c>
      <c r="Y77" s="109" t="s">
        <v>417</v>
      </c>
      <c r="Z77" s="109"/>
      <c r="AA77" s="109"/>
      <c r="AB77" s="109"/>
      <c r="AC77" s="109"/>
      <c r="AD77" s="109"/>
      <c r="AE77" s="109"/>
      <c r="AF77" s="109"/>
      <c r="AG77" s="109"/>
      <c r="AH77" s="109"/>
      <c r="AI77" s="109" t="s">
        <v>416</v>
      </c>
      <c r="AJ77" s="109"/>
      <c r="AK77" s="216"/>
      <c r="AL77" s="215"/>
      <c r="AM77" s="109" t="s">
        <v>415</v>
      </c>
      <c r="AN77" s="108" t="s">
        <v>414</v>
      </c>
      <c r="AO77" s="108" t="s">
        <v>413</v>
      </c>
      <c r="AP77" s="108"/>
      <c r="AQ77" s="109" t="s">
        <v>412</v>
      </c>
      <c r="AR77" s="109" t="s">
        <v>411</v>
      </c>
      <c r="AS77" s="109" t="s">
        <v>410</v>
      </c>
      <c r="AT77" s="109" t="s">
        <v>409</v>
      </c>
      <c r="AU77" s="108"/>
      <c r="AV77" s="109" t="s">
        <v>408</v>
      </c>
      <c r="AW77" s="109" t="s">
        <v>407</v>
      </c>
      <c r="AX77" s="110" t="s">
        <v>406</v>
      </c>
      <c r="AY77" s="108"/>
      <c r="AZ77" s="108" t="s">
        <v>405</v>
      </c>
      <c r="BA77" s="108"/>
      <c r="BB77" s="108"/>
      <c r="BC77" s="109" t="s">
        <v>404</v>
      </c>
      <c r="BD77" s="108"/>
      <c r="BE77" s="108"/>
      <c r="BF77" s="108" t="s">
        <v>403</v>
      </c>
      <c r="BG77" s="107"/>
    </row>
    <row r="78" spans="1:59" s="94" customFormat="1" ht="30" customHeight="1">
      <c r="A78" s="106" t="s">
        <v>104</v>
      </c>
      <c r="B78" s="105" t="s">
        <v>345</v>
      </c>
      <c r="C78" s="104">
        <v>2308</v>
      </c>
      <c r="D78" s="101">
        <v>525</v>
      </c>
      <c r="E78" s="101">
        <v>525</v>
      </c>
      <c r="F78" s="101">
        <v>0</v>
      </c>
      <c r="G78" s="101">
        <v>0</v>
      </c>
      <c r="H78" s="101">
        <v>0</v>
      </c>
      <c r="I78" s="101">
        <v>1783</v>
      </c>
      <c r="J78" s="101">
        <v>0</v>
      </c>
      <c r="K78" s="101">
        <v>0</v>
      </c>
      <c r="L78" s="101">
        <v>1783</v>
      </c>
      <c r="M78" s="101">
        <v>0</v>
      </c>
      <c r="N78" s="102">
        <f>O78+S78</f>
        <v>1274</v>
      </c>
      <c r="O78" s="101">
        <v>1084</v>
      </c>
      <c r="P78" s="101">
        <v>0</v>
      </c>
      <c r="Q78" s="101">
        <v>0</v>
      </c>
      <c r="R78" s="101">
        <v>1084</v>
      </c>
      <c r="S78" s="101">
        <v>190</v>
      </c>
      <c r="T78" s="102">
        <f>U78+V78</f>
        <v>190</v>
      </c>
      <c r="U78" s="101">
        <v>190</v>
      </c>
      <c r="V78" s="101">
        <v>0</v>
      </c>
      <c r="W78" s="101">
        <v>0</v>
      </c>
      <c r="X78" s="102">
        <f>C78-N78</f>
        <v>1034</v>
      </c>
      <c r="Y78" s="101">
        <v>517</v>
      </c>
      <c r="Z78" s="101">
        <v>0</v>
      </c>
      <c r="AA78" s="101">
        <v>0</v>
      </c>
      <c r="AB78" s="101">
        <v>517</v>
      </c>
      <c r="AC78" s="101">
        <v>0</v>
      </c>
      <c r="AD78" s="101">
        <v>0</v>
      </c>
      <c r="AE78" s="101">
        <v>0</v>
      </c>
      <c r="AF78" s="101">
        <v>0</v>
      </c>
      <c r="AG78" s="101">
        <v>0</v>
      </c>
      <c r="AH78" s="101">
        <v>0</v>
      </c>
      <c r="AI78" s="101">
        <v>1551</v>
      </c>
      <c r="AJ78" s="101">
        <v>0</v>
      </c>
      <c r="AK78" s="101">
        <v>0</v>
      </c>
      <c r="AL78" s="101">
        <v>0</v>
      </c>
      <c r="AM78" s="101">
        <v>1551</v>
      </c>
      <c r="AN78" s="101">
        <v>0</v>
      </c>
      <c r="AO78" s="101">
        <v>0</v>
      </c>
      <c r="AP78" s="101">
        <v>0</v>
      </c>
      <c r="AQ78" s="140">
        <f>Y78-AI78</f>
        <v>-1034</v>
      </c>
      <c r="AR78" s="140">
        <f>X78+AQ78</f>
        <v>0</v>
      </c>
      <c r="AS78" s="101">
        <v>0</v>
      </c>
      <c r="AT78" s="101">
        <v>0</v>
      </c>
      <c r="AU78" s="101">
        <v>0</v>
      </c>
      <c r="AV78" s="101">
        <v>0</v>
      </c>
      <c r="AW78" s="101">
        <v>0</v>
      </c>
      <c r="AX78" s="140">
        <f>AR78-AS78+AT78-AV78+AW78</f>
        <v>0</v>
      </c>
      <c r="AY78" s="140">
        <f>SUM(AZ78:BB78)</f>
        <v>0</v>
      </c>
      <c r="AZ78" s="101">
        <v>0</v>
      </c>
      <c r="BA78" s="101">
        <v>0</v>
      </c>
      <c r="BB78" s="101">
        <v>0</v>
      </c>
      <c r="BC78" s="101">
        <v>0</v>
      </c>
      <c r="BD78" s="101">
        <v>0</v>
      </c>
      <c r="BE78" s="101">
        <v>0</v>
      </c>
      <c r="BF78" s="100">
        <f>IF(C78&gt;0,C78/(N78+AM78)*100,0)</f>
        <v>81.69911504424778</v>
      </c>
      <c r="BG78" s="99">
        <f>IF(BE78&gt;0,BE78/(D78-G78)*100,0)</f>
        <v>0</v>
      </c>
    </row>
    <row r="79" spans="1:59" s="94" customFormat="1" ht="30" customHeight="1" thickBot="1">
      <c r="A79" s="106"/>
      <c r="B79" s="44" t="s">
        <v>402</v>
      </c>
      <c r="C79" s="97">
        <f aca="true" t="shared" si="39" ref="C79:AH79">SUM(C78)</f>
        <v>2308</v>
      </c>
      <c r="D79" s="97">
        <f t="shared" si="39"/>
        <v>525</v>
      </c>
      <c r="E79" s="97">
        <f t="shared" si="39"/>
        <v>525</v>
      </c>
      <c r="F79" s="97">
        <f t="shared" si="39"/>
        <v>0</v>
      </c>
      <c r="G79" s="97">
        <f t="shared" si="39"/>
        <v>0</v>
      </c>
      <c r="H79" s="97">
        <f t="shared" si="39"/>
        <v>0</v>
      </c>
      <c r="I79" s="97">
        <f t="shared" si="39"/>
        <v>1783</v>
      </c>
      <c r="J79" s="97">
        <f t="shared" si="39"/>
        <v>0</v>
      </c>
      <c r="K79" s="97">
        <f t="shared" si="39"/>
        <v>0</v>
      </c>
      <c r="L79" s="97">
        <f t="shared" si="39"/>
        <v>1783</v>
      </c>
      <c r="M79" s="97">
        <f t="shared" si="39"/>
        <v>0</v>
      </c>
      <c r="N79" s="97">
        <f t="shared" si="39"/>
        <v>1274</v>
      </c>
      <c r="O79" s="97">
        <f t="shared" si="39"/>
        <v>1084</v>
      </c>
      <c r="P79" s="97">
        <f t="shared" si="39"/>
        <v>0</v>
      </c>
      <c r="Q79" s="97">
        <f t="shared" si="39"/>
        <v>0</v>
      </c>
      <c r="R79" s="97">
        <f t="shared" si="39"/>
        <v>1084</v>
      </c>
      <c r="S79" s="97">
        <f t="shared" si="39"/>
        <v>190</v>
      </c>
      <c r="T79" s="97">
        <f t="shared" si="39"/>
        <v>190</v>
      </c>
      <c r="U79" s="97">
        <f t="shared" si="39"/>
        <v>190</v>
      </c>
      <c r="V79" s="97">
        <f t="shared" si="39"/>
        <v>0</v>
      </c>
      <c r="W79" s="97">
        <f t="shared" si="39"/>
        <v>0</v>
      </c>
      <c r="X79" s="97">
        <f t="shared" si="39"/>
        <v>1034</v>
      </c>
      <c r="Y79" s="97">
        <f t="shared" si="39"/>
        <v>517</v>
      </c>
      <c r="Z79" s="97">
        <f t="shared" si="39"/>
        <v>0</v>
      </c>
      <c r="AA79" s="97">
        <f t="shared" si="39"/>
        <v>0</v>
      </c>
      <c r="AB79" s="97">
        <f t="shared" si="39"/>
        <v>517</v>
      </c>
      <c r="AC79" s="97">
        <f t="shared" si="39"/>
        <v>0</v>
      </c>
      <c r="AD79" s="97">
        <f t="shared" si="39"/>
        <v>0</v>
      </c>
      <c r="AE79" s="97">
        <f t="shared" si="39"/>
        <v>0</v>
      </c>
      <c r="AF79" s="97">
        <f t="shared" si="39"/>
        <v>0</v>
      </c>
      <c r="AG79" s="97">
        <f t="shared" si="39"/>
        <v>0</v>
      </c>
      <c r="AH79" s="97">
        <f t="shared" si="39"/>
        <v>0</v>
      </c>
      <c r="AI79" s="97">
        <f aca="true" t="shared" si="40" ref="AI79:BE79">SUM(AI78)</f>
        <v>1551</v>
      </c>
      <c r="AJ79" s="97">
        <f t="shared" si="40"/>
        <v>0</v>
      </c>
      <c r="AK79" s="97">
        <f t="shared" si="40"/>
        <v>0</v>
      </c>
      <c r="AL79" s="97">
        <f t="shared" si="40"/>
        <v>0</v>
      </c>
      <c r="AM79" s="97">
        <f t="shared" si="40"/>
        <v>1551</v>
      </c>
      <c r="AN79" s="97">
        <f t="shared" si="40"/>
        <v>0</v>
      </c>
      <c r="AO79" s="97">
        <f t="shared" si="40"/>
        <v>0</v>
      </c>
      <c r="AP79" s="97">
        <f t="shared" si="40"/>
        <v>0</v>
      </c>
      <c r="AQ79" s="97">
        <f t="shared" si="40"/>
        <v>-1034</v>
      </c>
      <c r="AR79" s="97">
        <f t="shared" si="40"/>
        <v>0</v>
      </c>
      <c r="AS79" s="97">
        <f t="shared" si="40"/>
        <v>0</v>
      </c>
      <c r="AT79" s="97">
        <f t="shared" si="40"/>
        <v>0</v>
      </c>
      <c r="AU79" s="97">
        <f t="shared" si="40"/>
        <v>0</v>
      </c>
      <c r="AV79" s="97">
        <f t="shared" si="40"/>
        <v>0</v>
      </c>
      <c r="AW79" s="97">
        <f t="shared" si="40"/>
        <v>0</v>
      </c>
      <c r="AX79" s="97">
        <f t="shared" si="40"/>
        <v>0</v>
      </c>
      <c r="AY79" s="97">
        <f t="shared" si="40"/>
        <v>0</v>
      </c>
      <c r="AZ79" s="97">
        <f t="shared" si="40"/>
        <v>0</v>
      </c>
      <c r="BA79" s="97">
        <f t="shared" si="40"/>
        <v>0</v>
      </c>
      <c r="BB79" s="97">
        <f t="shared" si="40"/>
        <v>0</v>
      </c>
      <c r="BC79" s="97">
        <f t="shared" si="40"/>
        <v>0</v>
      </c>
      <c r="BD79" s="97">
        <f t="shared" si="40"/>
        <v>0</v>
      </c>
      <c r="BE79" s="97">
        <f t="shared" si="40"/>
        <v>0</v>
      </c>
      <c r="BF79" s="96">
        <f>IF(C79&gt;0,C79/(N79+AM79)*100,0)</f>
        <v>81.69911504424778</v>
      </c>
      <c r="BG79" s="95">
        <f>IF(BE79&gt;0,BE79/(D79-G79)*100,0)</f>
        <v>0</v>
      </c>
    </row>
    <row r="80" spans="1:59" s="94" customFormat="1" ht="30" customHeight="1">
      <c r="A80" s="106"/>
      <c r="B80" s="129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7"/>
      <c r="BG80" s="127"/>
    </row>
    <row r="81" spans="1:59" s="94" customFormat="1" ht="18" customHeight="1">
      <c r="A81" s="33"/>
      <c r="B81" s="50"/>
      <c r="C81" s="124" t="s">
        <v>490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5"/>
      <c r="BG81" s="125"/>
    </row>
    <row r="82" s="93" customFormat="1" ht="18" customHeight="1">
      <c r="C82" s="124" t="s">
        <v>498</v>
      </c>
    </row>
    <row r="83" spans="3:59" s="93" customFormat="1" ht="18" customHeight="1" thickBot="1">
      <c r="C83" s="124" t="s">
        <v>497</v>
      </c>
      <c r="BG83" s="123" t="s">
        <v>487</v>
      </c>
    </row>
    <row r="84" spans="2:59" s="93" customFormat="1" ht="18" customHeight="1">
      <c r="B84" s="122" t="s">
        <v>0</v>
      </c>
      <c r="C84" s="211" t="s">
        <v>486</v>
      </c>
      <c r="D84" s="211" t="s">
        <v>485</v>
      </c>
      <c r="E84" s="211" t="s">
        <v>484</v>
      </c>
      <c r="F84" s="223"/>
      <c r="G84" s="209" t="s">
        <v>483</v>
      </c>
      <c r="H84" s="211" t="s">
        <v>430</v>
      </c>
      <c r="I84" s="209" t="s">
        <v>482</v>
      </c>
      <c r="J84" s="209" t="s">
        <v>481</v>
      </c>
      <c r="K84" s="209" t="s">
        <v>480</v>
      </c>
      <c r="L84" s="209" t="s">
        <v>479</v>
      </c>
      <c r="M84" s="211" t="s">
        <v>430</v>
      </c>
      <c r="N84" s="211" t="s">
        <v>478</v>
      </c>
      <c r="O84" s="209" t="s">
        <v>477</v>
      </c>
      <c r="P84" s="209" t="s">
        <v>476</v>
      </c>
      <c r="Q84" s="209" t="s">
        <v>475</v>
      </c>
      <c r="R84" s="211" t="s">
        <v>430</v>
      </c>
      <c r="S84" s="209" t="s">
        <v>474</v>
      </c>
      <c r="T84" s="209" t="s">
        <v>473</v>
      </c>
      <c r="U84" s="217" t="s">
        <v>472</v>
      </c>
      <c r="V84" s="218"/>
      <c r="W84" s="211" t="s">
        <v>430</v>
      </c>
      <c r="X84" s="211" t="s">
        <v>471</v>
      </c>
      <c r="Y84" s="209" t="s">
        <v>470</v>
      </c>
      <c r="Z84" s="211" t="s">
        <v>469</v>
      </c>
      <c r="AA84" s="209" t="s">
        <v>468</v>
      </c>
      <c r="AB84" s="209" t="s">
        <v>467</v>
      </c>
      <c r="AC84" s="209" t="s">
        <v>466</v>
      </c>
      <c r="AD84" s="209" t="s">
        <v>465</v>
      </c>
      <c r="AE84" s="209" t="s">
        <v>464</v>
      </c>
      <c r="AF84" s="209" t="s">
        <v>463</v>
      </c>
      <c r="AG84" s="209" t="s">
        <v>462</v>
      </c>
      <c r="AH84" s="211" t="s">
        <v>430</v>
      </c>
      <c r="AI84" s="209" t="s">
        <v>461</v>
      </c>
      <c r="AJ84" s="209" t="s">
        <v>460</v>
      </c>
      <c r="AK84" s="217" t="s">
        <v>459</v>
      </c>
      <c r="AL84" s="218"/>
      <c r="AM84" s="209" t="s">
        <v>458</v>
      </c>
      <c r="AN84" s="119" t="s">
        <v>457</v>
      </c>
      <c r="AO84" s="119" t="s">
        <v>456</v>
      </c>
      <c r="AP84" s="211" t="s">
        <v>430</v>
      </c>
      <c r="AQ84" s="209" t="s">
        <v>455</v>
      </c>
      <c r="AR84" s="209" t="s">
        <v>454</v>
      </c>
      <c r="AS84" s="211" t="s">
        <v>453</v>
      </c>
      <c r="AT84" s="212" t="s">
        <v>452</v>
      </c>
      <c r="AU84" s="121" t="s">
        <v>451</v>
      </c>
      <c r="AV84" s="119" t="s">
        <v>450</v>
      </c>
      <c r="AW84" s="119" t="s">
        <v>449</v>
      </c>
      <c r="AX84" s="119" t="s">
        <v>448</v>
      </c>
      <c r="AY84" s="221" t="s">
        <v>447</v>
      </c>
      <c r="AZ84" s="220" t="s">
        <v>446</v>
      </c>
      <c r="BA84" s="220"/>
      <c r="BB84" s="218"/>
      <c r="BC84" s="120" t="s">
        <v>445</v>
      </c>
      <c r="BD84" s="217" t="s">
        <v>444</v>
      </c>
      <c r="BE84" s="218"/>
      <c r="BF84" s="119" t="s">
        <v>443</v>
      </c>
      <c r="BG84" s="118" t="s">
        <v>442</v>
      </c>
    </row>
    <row r="85" spans="2:59" s="93" customFormat="1" ht="18" customHeight="1">
      <c r="B85" s="117"/>
      <c r="C85" s="210"/>
      <c r="D85" s="210"/>
      <c r="E85" s="210"/>
      <c r="F85" s="224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4" t="s">
        <v>441</v>
      </c>
      <c r="V85" s="214" t="s">
        <v>440</v>
      </c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4" t="s">
        <v>439</v>
      </c>
      <c r="AL85" s="214" t="s">
        <v>438</v>
      </c>
      <c r="AM85" s="210"/>
      <c r="AN85" s="114" t="s">
        <v>437</v>
      </c>
      <c r="AO85" s="114" t="s">
        <v>496</v>
      </c>
      <c r="AP85" s="210"/>
      <c r="AQ85" s="210"/>
      <c r="AR85" s="210"/>
      <c r="AS85" s="210"/>
      <c r="AT85" s="213"/>
      <c r="AU85" s="114" t="s">
        <v>431</v>
      </c>
      <c r="AV85" s="114" t="s">
        <v>435</v>
      </c>
      <c r="AW85" s="114" t="s">
        <v>434</v>
      </c>
      <c r="AX85" s="116" t="s">
        <v>495</v>
      </c>
      <c r="AY85" s="222"/>
      <c r="AZ85" s="115" t="s">
        <v>432</v>
      </c>
      <c r="BA85" s="115" t="s">
        <v>431</v>
      </c>
      <c r="BB85" s="115" t="s">
        <v>430</v>
      </c>
      <c r="BC85" s="114" t="s">
        <v>429</v>
      </c>
      <c r="BD85" s="114" t="s">
        <v>428</v>
      </c>
      <c r="BE85" s="114" t="s">
        <v>427</v>
      </c>
      <c r="BF85" s="114" t="s">
        <v>426</v>
      </c>
      <c r="BG85" s="113" t="s">
        <v>494</v>
      </c>
    </row>
    <row r="86" spans="2:59" s="93" customFormat="1" ht="18" customHeight="1" thickBot="1">
      <c r="B86" s="112" t="s">
        <v>77</v>
      </c>
      <c r="C86" s="109" t="s">
        <v>493</v>
      </c>
      <c r="D86" s="109" t="s">
        <v>492</v>
      </c>
      <c r="E86" s="109"/>
      <c r="F86" s="111"/>
      <c r="G86" s="109"/>
      <c r="H86" s="109"/>
      <c r="I86" s="109" t="s">
        <v>422</v>
      </c>
      <c r="J86" s="109"/>
      <c r="K86" s="109"/>
      <c r="L86" s="109"/>
      <c r="M86" s="109"/>
      <c r="N86" s="109" t="s">
        <v>421</v>
      </c>
      <c r="O86" s="109" t="s">
        <v>420</v>
      </c>
      <c r="P86" s="109"/>
      <c r="Q86" s="109"/>
      <c r="R86" s="109"/>
      <c r="S86" s="109" t="s">
        <v>419</v>
      </c>
      <c r="T86" s="109"/>
      <c r="U86" s="215"/>
      <c r="V86" s="215"/>
      <c r="W86" s="108"/>
      <c r="X86" s="109" t="s">
        <v>491</v>
      </c>
      <c r="Y86" s="109" t="s">
        <v>417</v>
      </c>
      <c r="Z86" s="109"/>
      <c r="AA86" s="109"/>
      <c r="AB86" s="109"/>
      <c r="AC86" s="109"/>
      <c r="AD86" s="109"/>
      <c r="AE86" s="109"/>
      <c r="AF86" s="109"/>
      <c r="AG86" s="109"/>
      <c r="AH86" s="109"/>
      <c r="AI86" s="109" t="s">
        <v>416</v>
      </c>
      <c r="AJ86" s="109"/>
      <c r="AK86" s="216"/>
      <c r="AL86" s="215"/>
      <c r="AM86" s="109" t="s">
        <v>415</v>
      </c>
      <c r="AN86" s="108" t="s">
        <v>414</v>
      </c>
      <c r="AO86" s="108" t="s">
        <v>413</v>
      </c>
      <c r="AP86" s="108"/>
      <c r="AQ86" s="109" t="s">
        <v>412</v>
      </c>
      <c r="AR86" s="109" t="s">
        <v>411</v>
      </c>
      <c r="AS86" s="109" t="s">
        <v>410</v>
      </c>
      <c r="AT86" s="109" t="s">
        <v>409</v>
      </c>
      <c r="AU86" s="108"/>
      <c r="AV86" s="109" t="s">
        <v>408</v>
      </c>
      <c r="AW86" s="109" t="s">
        <v>407</v>
      </c>
      <c r="AX86" s="110" t="s">
        <v>406</v>
      </c>
      <c r="AY86" s="108"/>
      <c r="AZ86" s="108" t="s">
        <v>405</v>
      </c>
      <c r="BA86" s="108"/>
      <c r="BB86" s="108"/>
      <c r="BC86" s="109" t="s">
        <v>404</v>
      </c>
      <c r="BD86" s="108"/>
      <c r="BE86" s="108"/>
      <c r="BF86" s="108" t="s">
        <v>403</v>
      </c>
      <c r="BG86" s="107"/>
    </row>
    <row r="87" spans="1:59" s="94" customFormat="1" ht="30" customHeight="1">
      <c r="A87" s="136" t="s">
        <v>105</v>
      </c>
      <c r="B87" s="34" t="s">
        <v>345</v>
      </c>
      <c r="C87" s="139">
        <v>33066</v>
      </c>
      <c r="D87" s="137">
        <v>8106</v>
      </c>
      <c r="E87" s="137">
        <v>8106</v>
      </c>
      <c r="F87" s="134"/>
      <c r="G87" s="137">
        <v>0</v>
      </c>
      <c r="H87" s="137">
        <v>0</v>
      </c>
      <c r="I87" s="137">
        <v>24960</v>
      </c>
      <c r="J87" s="137">
        <v>0</v>
      </c>
      <c r="K87" s="137">
        <v>0</v>
      </c>
      <c r="L87" s="137">
        <v>24956</v>
      </c>
      <c r="M87" s="137">
        <v>4</v>
      </c>
      <c r="N87" s="138">
        <f>O87+S87</f>
        <v>29413</v>
      </c>
      <c r="O87" s="137">
        <v>27427</v>
      </c>
      <c r="P87" s="137">
        <v>5157</v>
      </c>
      <c r="Q87" s="137">
        <v>0</v>
      </c>
      <c r="R87" s="137">
        <v>22270</v>
      </c>
      <c r="S87" s="137">
        <v>1986</v>
      </c>
      <c r="T87" s="138">
        <f>U87+V87</f>
        <v>1986</v>
      </c>
      <c r="U87" s="137">
        <v>1986</v>
      </c>
      <c r="V87" s="137">
        <v>0</v>
      </c>
      <c r="W87" s="137">
        <v>0</v>
      </c>
      <c r="X87" s="138">
        <f>C87-N87</f>
        <v>3653</v>
      </c>
      <c r="Y87" s="137">
        <v>11809</v>
      </c>
      <c r="Z87" s="137">
        <v>5100</v>
      </c>
      <c r="AA87" s="137">
        <v>0</v>
      </c>
      <c r="AB87" s="137">
        <v>3075</v>
      </c>
      <c r="AC87" s="137">
        <v>0</v>
      </c>
      <c r="AD87" s="137">
        <v>0</v>
      </c>
      <c r="AE87" s="137">
        <v>2709</v>
      </c>
      <c r="AF87" s="137">
        <v>0</v>
      </c>
      <c r="AG87" s="137">
        <v>925</v>
      </c>
      <c r="AH87" s="137">
        <v>0</v>
      </c>
      <c r="AI87" s="137">
        <v>14962</v>
      </c>
      <c r="AJ87" s="137">
        <v>9483</v>
      </c>
      <c r="AK87" s="137">
        <v>0</v>
      </c>
      <c r="AL87" s="137">
        <v>0</v>
      </c>
      <c r="AM87" s="137">
        <v>5479</v>
      </c>
      <c r="AN87" s="137">
        <v>0</v>
      </c>
      <c r="AO87" s="137">
        <v>0</v>
      </c>
      <c r="AP87" s="137">
        <v>0</v>
      </c>
      <c r="AQ87" s="138">
        <f>Y87-AI87</f>
        <v>-3153</v>
      </c>
      <c r="AR87" s="138">
        <f>X87+AQ87</f>
        <v>500</v>
      </c>
      <c r="AS87" s="137">
        <v>0</v>
      </c>
      <c r="AT87" s="137">
        <v>0</v>
      </c>
      <c r="AU87" s="137">
        <v>0</v>
      </c>
      <c r="AV87" s="137">
        <v>0</v>
      </c>
      <c r="AW87" s="137">
        <v>0</v>
      </c>
      <c r="AX87" s="138">
        <f>AR87-AS87+AT87-AV87+AW87</f>
        <v>500</v>
      </c>
      <c r="AY87" s="138">
        <f>SUM(AZ87:BB87)</f>
        <v>454</v>
      </c>
      <c r="AZ87" s="137">
        <v>295</v>
      </c>
      <c r="BA87" s="137">
        <v>0</v>
      </c>
      <c r="BB87" s="137">
        <v>159</v>
      </c>
      <c r="BC87" s="137">
        <v>500</v>
      </c>
      <c r="BD87" s="137">
        <v>0</v>
      </c>
      <c r="BE87" s="137">
        <v>0</v>
      </c>
      <c r="BF87" s="131">
        <f>IF(C87&gt;0,C87/(N87+AM87)*100,0)</f>
        <v>94.76670870113493</v>
      </c>
      <c r="BG87" s="130">
        <f>IF(BE87&gt;0,BE87/(D87-G87)*100,0)</f>
        <v>0</v>
      </c>
    </row>
    <row r="88" spans="1:59" s="94" customFormat="1" ht="30" customHeight="1">
      <c r="A88" s="136" t="s">
        <v>105</v>
      </c>
      <c r="B88" s="34" t="s">
        <v>357</v>
      </c>
      <c r="C88" s="135">
        <v>36312</v>
      </c>
      <c r="D88" s="132">
        <v>11916</v>
      </c>
      <c r="E88" s="132">
        <v>11916</v>
      </c>
      <c r="F88" s="134"/>
      <c r="G88" s="132">
        <v>0</v>
      </c>
      <c r="H88" s="132">
        <v>0</v>
      </c>
      <c r="I88" s="132">
        <v>24396</v>
      </c>
      <c r="J88" s="132">
        <v>0</v>
      </c>
      <c r="K88" s="132">
        <v>0</v>
      </c>
      <c r="L88" s="132">
        <v>24395</v>
      </c>
      <c r="M88" s="132">
        <v>1</v>
      </c>
      <c r="N88" s="133">
        <f>O88+S88</f>
        <v>36312</v>
      </c>
      <c r="O88" s="132">
        <v>32833</v>
      </c>
      <c r="P88" s="132">
        <v>7443</v>
      </c>
      <c r="Q88" s="132">
        <v>0</v>
      </c>
      <c r="R88" s="132">
        <v>25390</v>
      </c>
      <c r="S88" s="132">
        <v>3479</v>
      </c>
      <c r="T88" s="133">
        <f>U88+V88</f>
        <v>3479</v>
      </c>
      <c r="U88" s="132">
        <v>3479</v>
      </c>
      <c r="V88" s="132">
        <v>0</v>
      </c>
      <c r="W88" s="132">
        <v>0</v>
      </c>
      <c r="X88" s="133">
        <f>C88-N88</f>
        <v>0</v>
      </c>
      <c r="Y88" s="132">
        <v>18612</v>
      </c>
      <c r="Z88" s="132">
        <v>9600</v>
      </c>
      <c r="AA88" s="132">
        <v>0</v>
      </c>
      <c r="AB88" s="132">
        <v>6759</v>
      </c>
      <c r="AC88" s="132">
        <v>0</v>
      </c>
      <c r="AD88" s="132">
        <v>0</v>
      </c>
      <c r="AE88" s="132">
        <v>0</v>
      </c>
      <c r="AF88" s="132">
        <v>0</v>
      </c>
      <c r="AG88" s="132">
        <v>2253</v>
      </c>
      <c r="AH88" s="132">
        <v>0</v>
      </c>
      <c r="AI88" s="132">
        <v>18479</v>
      </c>
      <c r="AJ88" s="132">
        <v>12803</v>
      </c>
      <c r="AK88" s="132">
        <v>0</v>
      </c>
      <c r="AL88" s="132">
        <v>0</v>
      </c>
      <c r="AM88" s="132">
        <v>5676</v>
      </c>
      <c r="AN88" s="132">
        <v>0</v>
      </c>
      <c r="AO88" s="132">
        <v>0</v>
      </c>
      <c r="AP88" s="132">
        <v>0</v>
      </c>
      <c r="AQ88" s="133">
        <f>Y88-AI88</f>
        <v>133</v>
      </c>
      <c r="AR88" s="133">
        <f>X88+AQ88</f>
        <v>133</v>
      </c>
      <c r="AS88" s="132">
        <v>0</v>
      </c>
      <c r="AT88" s="132">
        <v>120</v>
      </c>
      <c r="AU88" s="132">
        <v>0</v>
      </c>
      <c r="AV88" s="132">
        <v>0</v>
      </c>
      <c r="AW88" s="132">
        <v>0</v>
      </c>
      <c r="AX88" s="133">
        <f>AR88-AS88+AT88-AV88+AW88</f>
        <v>253</v>
      </c>
      <c r="AY88" s="133">
        <f>SUM(AZ88:BB88)</f>
        <v>0</v>
      </c>
      <c r="AZ88" s="132">
        <v>0</v>
      </c>
      <c r="BA88" s="132">
        <v>0</v>
      </c>
      <c r="BB88" s="132">
        <v>0</v>
      </c>
      <c r="BC88" s="132">
        <v>0</v>
      </c>
      <c r="BD88" s="132">
        <v>253</v>
      </c>
      <c r="BE88" s="132">
        <v>0</v>
      </c>
      <c r="BF88" s="131">
        <f>IF(C88&gt;0,C88/(N88+AM88)*100,0)</f>
        <v>86.4818519577022</v>
      </c>
      <c r="BG88" s="130">
        <f>IF(BE88&gt;0,BE88/(D88-G88)*100,0)</f>
        <v>0</v>
      </c>
    </row>
    <row r="89" spans="1:59" s="94" customFormat="1" ht="30" customHeight="1" thickBot="1">
      <c r="A89" s="106"/>
      <c r="B89" s="44" t="s">
        <v>402</v>
      </c>
      <c r="C89" s="97">
        <f>SUM(C87:C88)</f>
        <v>69378</v>
      </c>
      <c r="D89" s="97">
        <f>SUM(D87:D88)</f>
        <v>20022</v>
      </c>
      <c r="E89" s="97">
        <f>SUM(E87:E88)</f>
        <v>20022</v>
      </c>
      <c r="F89" s="98"/>
      <c r="G89" s="97">
        <f aca="true" t="shared" si="41" ref="G89:AL89">SUM(G87:G88)</f>
        <v>0</v>
      </c>
      <c r="H89" s="97">
        <f t="shared" si="41"/>
        <v>0</v>
      </c>
      <c r="I89" s="97">
        <f t="shared" si="41"/>
        <v>49356</v>
      </c>
      <c r="J89" s="97">
        <f t="shared" si="41"/>
        <v>0</v>
      </c>
      <c r="K89" s="97">
        <f t="shared" si="41"/>
        <v>0</v>
      </c>
      <c r="L89" s="97">
        <f t="shared" si="41"/>
        <v>49351</v>
      </c>
      <c r="M89" s="97">
        <f t="shared" si="41"/>
        <v>5</v>
      </c>
      <c r="N89" s="97">
        <f t="shared" si="41"/>
        <v>65725</v>
      </c>
      <c r="O89" s="97">
        <f t="shared" si="41"/>
        <v>60260</v>
      </c>
      <c r="P89" s="97">
        <f t="shared" si="41"/>
        <v>12600</v>
      </c>
      <c r="Q89" s="97">
        <f t="shared" si="41"/>
        <v>0</v>
      </c>
      <c r="R89" s="97">
        <f t="shared" si="41"/>
        <v>47660</v>
      </c>
      <c r="S89" s="97">
        <f t="shared" si="41"/>
        <v>5465</v>
      </c>
      <c r="T89" s="97">
        <f t="shared" si="41"/>
        <v>5465</v>
      </c>
      <c r="U89" s="97">
        <f t="shared" si="41"/>
        <v>5465</v>
      </c>
      <c r="V89" s="97">
        <f t="shared" si="41"/>
        <v>0</v>
      </c>
      <c r="W89" s="97">
        <f t="shared" si="41"/>
        <v>0</v>
      </c>
      <c r="X89" s="97">
        <f t="shared" si="41"/>
        <v>3653</v>
      </c>
      <c r="Y89" s="97">
        <f t="shared" si="41"/>
        <v>30421</v>
      </c>
      <c r="Z89" s="97">
        <f t="shared" si="41"/>
        <v>14700</v>
      </c>
      <c r="AA89" s="97">
        <f t="shared" si="41"/>
        <v>0</v>
      </c>
      <c r="AB89" s="97">
        <f t="shared" si="41"/>
        <v>9834</v>
      </c>
      <c r="AC89" s="97">
        <f t="shared" si="41"/>
        <v>0</v>
      </c>
      <c r="AD89" s="97">
        <f t="shared" si="41"/>
        <v>0</v>
      </c>
      <c r="AE89" s="97">
        <f t="shared" si="41"/>
        <v>2709</v>
      </c>
      <c r="AF89" s="97">
        <f t="shared" si="41"/>
        <v>0</v>
      </c>
      <c r="AG89" s="97">
        <f t="shared" si="41"/>
        <v>3178</v>
      </c>
      <c r="AH89" s="97">
        <f t="shared" si="41"/>
        <v>0</v>
      </c>
      <c r="AI89" s="97">
        <f t="shared" si="41"/>
        <v>33441</v>
      </c>
      <c r="AJ89" s="97">
        <f t="shared" si="41"/>
        <v>22286</v>
      </c>
      <c r="AK89" s="97">
        <f t="shared" si="41"/>
        <v>0</v>
      </c>
      <c r="AL89" s="97">
        <f t="shared" si="41"/>
        <v>0</v>
      </c>
      <c r="AM89" s="97">
        <f aca="true" t="shared" si="42" ref="AM89:BE89">SUM(AM87:AM88)</f>
        <v>11155</v>
      </c>
      <c r="AN89" s="97">
        <f t="shared" si="42"/>
        <v>0</v>
      </c>
      <c r="AO89" s="97">
        <f t="shared" si="42"/>
        <v>0</v>
      </c>
      <c r="AP89" s="97">
        <f t="shared" si="42"/>
        <v>0</v>
      </c>
      <c r="AQ89" s="97">
        <f t="shared" si="42"/>
        <v>-3020</v>
      </c>
      <c r="AR89" s="97">
        <f t="shared" si="42"/>
        <v>633</v>
      </c>
      <c r="AS89" s="97">
        <f t="shared" si="42"/>
        <v>0</v>
      </c>
      <c r="AT89" s="97">
        <f t="shared" si="42"/>
        <v>120</v>
      </c>
      <c r="AU89" s="97">
        <f t="shared" si="42"/>
        <v>0</v>
      </c>
      <c r="AV89" s="97">
        <f t="shared" si="42"/>
        <v>0</v>
      </c>
      <c r="AW89" s="97">
        <f t="shared" si="42"/>
        <v>0</v>
      </c>
      <c r="AX89" s="97">
        <f t="shared" si="42"/>
        <v>753</v>
      </c>
      <c r="AY89" s="97">
        <f t="shared" si="42"/>
        <v>454</v>
      </c>
      <c r="AZ89" s="97">
        <f t="shared" si="42"/>
        <v>295</v>
      </c>
      <c r="BA89" s="97">
        <f t="shared" si="42"/>
        <v>0</v>
      </c>
      <c r="BB89" s="97">
        <f t="shared" si="42"/>
        <v>159</v>
      </c>
      <c r="BC89" s="97">
        <f t="shared" si="42"/>
        <v>500</v>
      </c>
      <c r="BD89" s="97">
        <f t="shared" si="42"/>
        <v>253</v>
      </c>
      <c r="BE89" s="97">
        <f t="shared" si="42"/>
        <v>0</v>
      </c>
      <c r="BF89" s="96">
        <f>IF(C89&gt;0,C89/(N89+AM89)*100,0)</f>
        <v>90.24193548387098</v>
      </c>
      <c r="BG89" s="95">
        <f>IF(BE89&gt;0,BE89/(D89-G89)*100,0)</f>
        <v>0</v>
      </c>
    </row>
    <row r="90" spans="1:59" s="94" customFormat="1" ht="30" customHeight="1">
      <c r="A90" s="106"/>
      <c r="B90" s="129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7"/>
      <c r="BG90" s="127"/>
    </row>
    <row r="91" spans="1:59" s="94" customFormat="1" ht="18" customHeight="1">
      <c r="A91" s="33"/>
      <c r="B91" s="50"/>
      <c r="C91" s="124" t="s">
        <v>490</v>
      </c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5"/>
      <c r="BG91" s="125"/>
    </row>
    <row r="92" s="93" customFormat="1" ht="18" customHeight="1">
      <c r="C92" s="124" t="s">
        <v>489</v>
      </c>
    </row>
    <row r="93" spans="3:59" s="93" customFormat="1" ht="18" customHeight="1" thickBot="1">
      <c r="C93" s="124" t="s">
        <v>488</v>
      </c>
      <c r="BG93" s="123" t="s">
        <v>487</v>
      </c>
    </row>
    <row r="94" spans="2:59" s="93" customFormat="1" ht="18" customHeight="1">
      <c r="B94" s="122" t="s">
        <v>0</v>
      </c>
      <c r="C94" s="211" t="s">
        <v>486</v>
      </c>
      <c r="D94" s="211" t="s">
        <v>485</v>
      </c>
      <c r="E94" s="211" t="s">
        <v>484</v>
      </c>
      <c r="F94" s="223"/>
      <c r="G94" s="209" t="s">
        <v>483</v>
      </c>
      <c r="H94" s="211" t="s">
        <v>430</v>
      </c>
      <c r="I94" s="209" t="s">
        <v>482</v>
      </c>
      <c r="J94" s="209" t="s">
        <v>481</v>
      </c>
      <c r="K94" s="209" t="s">
        <v>480</v>
      </c>
      <c r="L94" s="209" t="s">
        <v>479</v>
      </c>
      <c r="M94" s="211" t="s">
        <v>430</v>
      </c>
      <c r="N94" s="211" t="s">
        <v>478</v>
      </c>
      <c r="O94" s="209" t="s">
        <v>477</v>
      </c>
      <c r="P94" s="209" t="s">
        <v>476</v>
      </c>
      <c r="Q94" s="209" t="s">
        <v>475</v>
      </c>
      <c r="R94" s="211" t="s">
        <v>430</v>
      </c>
      <c r="S94" s="209" t="s">
        <v>474</v>
      </c>
      <c r="T94" s="209" t="s">
        <v>473</v>
      </c>
      <c r="U94" s="217" t="s">
        <v>472</v>
      </c>
      <c r="V94" s="218"/>
      <c r="W94" s="211" t="s">
        <v>430</v>
      </c>
      <c r="X94" s="211" t="s">
        <v>471</v>
      </c>
      <c r="Y94" s="209" t="s">
        <v>470</v>
      </c>
      <c r="Z94" s="211" t="s">
        <v>469</v>
      </c>
      <c r="AA94" s="209" t="s">
        <v>468</v>
      </c>
      <c r="AB94" s="209" t="s">
        <v>467</v>
      </c>
      <c r="AC94" s="209" t="s">
        <v>466</v>
      </c>
      <c r="AD94" s="209" t="s">
        <v>465</v>
      </c>
      <c r="AE94" s="209" t="s">
        <v>464</v>
      </c>
      <c r="AF94" s="209" t="s">
        <v>463</v>
      </c>
      <c r="AG94" s="209" t="s">
        <v>462</v>
      </c>
      <c r="AH94" s="211" t="s">
        <v>430</v>
      </c>
      <c r="AI94" s="209" t="s">
        <v>461</v>
      </c>
      <c r="AJ94" s="209" t="s">
        <v>460</v>
      </c>
      <c r="AK94" s="217" t="s">
        <v>459</v>
      </c>
      <c r="AL94" s="218"/>
      <c r="AM94" s="209" t="s">
        <v>458</v>
      </c>
      <c r="AN94" s="119" t="s">
        <v>457</v>
      </c>
      <c r="AO94" s="119" t="s">
        <v>456</v>
      </c>
      <c r="AP94" s="211" t="s">
        <v>430</v>
      </c>
      <c r="AQ94" s="209" t="s">
        <v>455</v>
      </c>
      <c r="AR94" s="209" t="s">
        <v>454</v>
      </c>
      <c r="AS94" s="211" t="s">
        <v>453</v>
      </c>
      <c r="AT94" s="212" t="s">
        <v>452</v>
      </c>
      <c r="AU94" s="121" t="s">
        <v>451</v>
      </c>
      <c r="AV94" s="119" t="s">
        <v>450</v>
      </c>
      <c r="AW94" s="119" t="s">
        <v>449</v>
      </c>
      <c r="AX94" s="119" t="s">
        <v>448</v>
      </c>
      <c r="AY94" s="221" t="s">
        <v>447</v>
      </c>
      <c r="AZ94" s="220" t="s">
        <v>446</v>
      </c>
      <c r="BA94" s="220"/>
      <c r="BB94" s="218"/>
      <c r="BC94" s="120" t="s">
        <v>445</v>
      </c>
      <c r="BD94" s="217" t="s">
        <v>444</v>
      </c>
      <c r="BE94" s="218"/>
      <c r="BF94" s="119" t="s">
        <v>443</v>
      </c>
      <c r="BG94" s="118" t="s">
        <v>442</v>
      </c>
    </row>
    <row r="95" spans="2:59" s="93" customFormat="1" ht="18" customHeight="1">
      <c r="B95" s="117"/>
      <c r="C95" s="210"/>
      <c r="D95" s="210"/>
      <c r="E95" s="210"/>
      <c r="F95" s="224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4" t="s">
        <v>441</v>
      </c>
      <c r="V95" s="214" t="s">
        <v>440</v>
      </c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4" t="s">
        <v>439</v>
      </c>
      <c r="AL95" s="214" t="s">
        <v>438</v>
      </c>
      <c r="AM95" s="210"/>
      <c r="AN95" s="114" t="s">
        <v>437</v>
      </c>
      <c r="AO95" s="114" t="s">
        <v>436</v>
      </c>
      <c r="AP95" s="210"/>
      <c r="AQ95" s="210"/>
      <c r="AR95" s="210"/>
      <c r="AS95" s="210"/>
      <c r="AT95" s="213"/>
      <c r="AU95" s="114" t="s">
        <v>431</v>
      </c>
      <c r="AV95" s="114" t="s">
        <v>435</v>
      </c>
      <c r="AW95" s="114" t="s">
        <v>434</v>
      </c>
      <c r="AX95" s="116" t="s">
        <v>433</v>
      </c>
      <c r="AY95" s="222"/>
      <c r="AZ95" s="115" t="s">
        <v>432</v>
      </c>
      <c r="BA95" s="115" t="s">
        <v>431</v>
      </c>
      <c r="BB95" s="115" t="s">
        <v>430</v>
      </c>
      <c r="BC95" s="114" t="s">
        <v>429</v>
      </c>
      <c r="BD95" s="114" t="s">
        <v>428</v>
      </c>
      <c r="BE95" s="114" t="s">
        <v>427</v>
      </c>
      <c r="BF95" s="114" t="s">
        <v>426</v>
      </c>
      <c r="BG95" s="113" t="s">
        <v>425</v>
      </c>
    </row>
    <row r="96" spans="2:59" s="93" customFormat="1" ht="18" customHeight="1" thickBot="1">
      <c r="B96" s="112" t="s">
        <v>77</v>
      </c>
      <c r="C96" s="109" t="s">
        <v>424</v>
      </c>
      <c r="D96" s="109" t="s">
        <v>423</v>
      </c>
      <c r="E96" s="109"/>
      <c r="F96" s="111"/>
      <c r="G96" s="109"/>
      <c r="H96" s="109"/>
      <c r="I96" s="109" t="s">
        <v>422</v>
      </c>
      <c r="J96" s="109"/>
      <c r="K96" s="109"/>
      <c r="L96" s="109"/>
      <c r="M96" s="109"/>
      <c r="N96" s="109" t="s">
        <v>421</v>
      </c>
      <c r="O96" s="109" t="s">
        <v>420</v>
      </c>
      <c r="P96" s="109"/>
      <c r="Q96" s="109"/>
      <c r="R96" s="109"/>
      <c r="S96" s="109" t="s">
        <v>419</v>
      </c>
      <c r="T96" s="109"/>
      <c r="U96" s="215"/>
      <c r="V96" s="215"/>
      <c r="W96" s="108"/>
      <c r="X96" s="109" t="s">
        <v>418</v>
      </c>
      <c r="Y96" s="109" t="s">
        <v>417</v>
      </c>
      <c r="Z96" s="109"/>
      <c r="AA96" s="109"/>
      <c r="AB96" s="109"/>
      <c r="AC96" s="109"/>
      <c r="AD96" s="109"/>
      <c r="AE96" s="109"/>
      <c r="AF96" s="109"/>
      <c r="AG96" s="109"/>
      <c r="AH96" s="109"/>
      <c r="AI96" s="109" t="s">
        <v>416</v>
      </c>
      <c r="AJ96" s="109"/>
      <c r="AK96" s="216"/>
      <c r="AL96" s="215"/>
      <c r="AM96" s="109" t="s">
        <v>415</v>
      </c>
      <c r="AN96" s="108" t="s">
        <v>414</v>
      </c>
      <c r="AO96" s="108" t="s">
        <v>413</v>
      </c>
      <c r="AP96" s="108"/>
      <c r="AQ96" s="109" t="s">
        <v>412</v>
      </c>
      <c r="AR96" s="109" t="s">
        <v>411</v>
      </c>
      <c r="AS96" s="109" t="s">
        <v>410</v>
      </c>
      <c r="AT96" s="109" t="s">
        <v>409</v>
      </c>
      <c r="AU96" s="108"/>
      <c r="AV96" s="109" t="s">
        <v>408</v>
      </c>
      <c r="AW96" s="109" t="s">
        <v>407</v>
      </c>
      <c r="AX96" s="110" t="s">
        <v>406</v>
      </c>
      <c r="AY96" s="108"/>
      <c r="AZ96" s="108" t="s">
        <v>405</v>
      </c>
      <c r="BA96" s="108"/>
      <c r="BB96" s="108"/>
      <c r="BC96" s="109" t="s">
        <v>404</v>
      </c>
      <c r="BD96" s="108"/>
      <c r="BE96" s="108"/>
      <c r="BF96" s="108" t="s">
        <v>403</v>
      </c>
      <c r="BG96" s="107"/>
    </row>
    <row r="97" spans="1:59" s="94" customFormat="1" ht="30" customHeight="1">
      <c r="A97" s="106" t="s">
        <v>106</v>
      </c>
      <c r="B97" s="105" t="s">
        <v>88</v>
      </c>
      <c r="C97" s="104">
        <v>9494</v>
      </c>
      <c r="D97" s="101">
        <v>3069</v>
      </c>
      <c r="E97" s="101">
        <v>3069</v>
      </c>
      <c r="F97" s="103"/>
      <c r="G97" s="101">
        <v>0</v>
      </c>
      <c r="H97" s="101">
        <v>0</v>
      </c>
      <c r="I97" s="101">
        <v>6425</v>
      </c>
      <c r="J97" s="101">
        <v>0</v>
      </c>
      <c r="K97" s="101">
        <v>0</v>
      </c>
      <c r="L97" s="101">
        <v>6424</v>
      </c>
      <c r="M97" s="101">
        <v>1</v>
      </c>
      <c r="N97" s="102">
        <f>O97+S97</f>
        <v>6255</v>
      </c>
      <c r="O97" s="101">
        <v>5285</v>
      </c>
      <c r="P97" s="101">
        <v>0</v>
      </c>
      <c r="Q97" s="101">
        <v>0</v>
      </c>
      <c r="R97" s="101">
        <v>5285</v>
      </c>
      <c r="S97" s="101">
        <v>970</v>
      </c>
      <c r="T97" s="102">
        <f>U97+V97</f>
        <v>970</v>
      </c>
      <c r="U97" s="101">
        <v>970</v>
      </c>
      <c r="V97" s="101">
        <v>0</v>
      </c>
      <c r="W97" s="101">
        <v>0</v>
      </c>
      <c r="X97" s="102">
        <f>C97-N97</f>
        <v>3239</v>
      </c>
      <c r="Y97" s="101">
        <v>2777</v>
      </c>
      <c r="Z97" s="101">
        <v>0</v>
      </c>
      <c r="AA97" s="101">
        <v>0</v>
      </c>
      <c r="AB97" s="101">
        <v>2777</v>
      </c>
      <c r="AC97" s="101">
        <v>0</v>
      </c>
      <c r="AD97" s="101">
        <v>0</v>
      </c>
      <c r="AE97" s="101">
        <v>0</v>
      </c>
      <c r="AF97" s="101">
        <v>0</v>
      </c>
      <c r="AG97" s="101">
        <v>0</v>
      </c>
      <c r="AH97" s="101">
        <v>0</v>
      </c>
      <c r="AI97" s="101">
        <v>6016</v>
      </c>
      <c r="AJ97" s="101">
        <v>0</v>
      </c>
      <c r="AK97" s="101">
        <v>0</v>
      </c>
      <c r="AL97" s="101">
        <v>0</v>
      </c>
      <c r="AM97" s="101">
        <v>6016</v>
      </c>
      <c r="AN97" s="101">
        <v>0</v>
      </c>
      <c r="AO97" s="101">
        <v>0</v>
      </c>
      <c r="AP97" s="101">
        <v>0</v>
      </c>
      <c r="AQ97" s="102">
        <f>Y97-AI97</f>
        <v>-3239</v>
      </c>
      <c r="AR97" s="102">
        <f>X97+AQ97</f>
        <v>0</v>
      </c>
      <c r="AS97" s="101">
        <v>0</v>
      </c>
      <c r="AT97" s="101">
        <v>0</v>
      </c>
      <c r="AU97" s="101">
        <v>0</v>
      </c>
      <c r="AV97" s="101">
        <v>0</v>
      </c>
      <c r="AW97" s="101">
        <v>0</v>
      </c>
      <c r="AX97" s="102">
        <f>AR97-AS97+AT97-AV97+AW97</f>
        <v>0</v>
      </c>
      <c r="AY97" s="102">
        <f>SUM(AZ97:BB97)</f>
        <v>0</v>
      </c>
      <c r="AZ97" s="101">
        <v>0</v>
      </c>
      <c r="BA97" s="101">
        <v>0</v>
      </c>
      <c r="BB97" s="101">
        <v>0</v>
      </c>
      <c r="BC97" s="101">
        <v>0</v>
      </c>
      <c r="BD97" s="101">
        <v>0</v>
      </c>
      <c r="BE97" s="101">
        <v>0</v>
      </c>
      <c r="BF97" s="100">
        <f>IF(C97&gt;0,C97/(N97+AM97)*100,0)</f>
        <v>77.36940754624725</v>
      </c>
      <c r="BG97" s="99">
        <f>IF(BE97&gt;0,BE97/(D97-G97)*100,0)</f>
        <v>0</v>
      </c>
    </row>
    <row r="98" spans="1:59" s="94" customFormat="1" ht="30" customHeight="1" thickBot="1">
      <c r="A98" s="33"/>
      <c r="B98" s="44" t="s">
        <v>402</v>
      </c>
      <c r="C98" s="97">
        <f>SUM(C97)</f>
        <v>9494</v>
      </c>
      <c r="D98" s="97">
        <f>SUM(D97)</f>
        <v>3069</v>
      </c>
      <c r="E98" s="97">
        <f>SUM(E97)</f>
        <v>3069</v>
      </c>
      <c r="F98" s="98"/>
      <c r="G98" s="97">
        <f aca="true" t="shared" si="43" ref="G98:AL98">SUM(G97)</f>
        <v>0</v>
      </c>
      <c r="H98" s="97">
        <f t="shared" si="43"/>
        <v>0</v>
      </c>
      <c r="I98" s="97">
        <f t="shared" si="43"/>
        <v>6425</v>
      </c>
      <c r="J98" s="97">
        <f t="shared" si="43"/>
        <v>0</v>
      </c>
      <c r="K98" s="97">
        <f t="shared" si="43"/>
        <v>0</v>
      </c>
      <c r="L98" s="97">
        <f t="shared" si="43"/>
        <v>6424</v>
      </c>
      <c r="M98" s="97">
        <f t="shared" si="43"/>
        <v>1</v>
      </c>
      <c r="N98" s="97">
        <f t="shared" si="43"/>
        <v>6255</v>
      </c>
      <c r="O98" s="97">
        <f t="shared" si="43"/>
        <v>5285</v>
      </c>
      <c r="P98" s="97">
        <f t="shared" si="43"/>
        <v>0</v>
      </c>
      <c r="Q98" s="97">
        <f t="shared" si="43"/>
        <v>0</v>
      </c>
      <c r="R98" s="97">
        <f t="shared" si="43"/>
        <v>5285</v>
      </c>
      <c r="S98" s="97">
        <f t="shared" si="43"/>
        <v>970</v>
      </c>
      <c r="T98" s="97">
        <f t="shared" si="43"/>
        <v>970</v>
      </c>
      <c r="U98" s="97">
        <f t="shared" si="43"/>
        <v>970</v>
      </c>
      <c r="V98" s="97">
        <f t="shared" si="43"/>
        <v>0</v>
      </c>
      <c r="W98" s="97">
        <f t="shared" si="43"/>
        <v>0</v>
      </c>
      <c r="X98" s="97">
        <f t="shared" si="43"/>
        <v>3239</v>
      </c>
      <c r="Y98" s="97">
        <f t="shared" si="43"/>
        <v>2777</v>
      </c>
      <c r="Z98" s="97">
        <f t="shared" si="43"/>
        <v>0</v>
      </c>
      <c r="AA98" s="97">
        <f t="shared" si="43"/>
        <v>0</v>
      </c>
      <c r="AB98" s="97">
        <f t="shared" si="43"/>
        <v>2777</v>
      </c>
      <c r="AC98" s="97">
        <f t="shared" si="43"/>
        <v>0</v>
      </c>
      <c r="AD98" s="97">
        <f t="shared" si="43"/>
        <v>0</v>
      </c>
      <c r="AE98" s="97">
        <f t="shared" si="43"/>
        <v>0</v>
      </c>
      <c r="AF98" s="97">
        <f t="shared" si="43"/>
        <v>0</v>
      </c>
      <c r="AG98" s="97">
        <f t="shared" si="43"/>
        <v>0</v>
      </c>
      <c r="AH98" s="97">
        <f t="shared" si="43"/>
        <v>0</v>
      </c>
      <c r="AI98" s="97">
        <f t="shared" si="43"/>
        <v>6016</v>
      </c>
      <c r="AJ98" s="97">
        <f t="shared" si="43"/>
        <v>0</v>
      </c>
      <c r="AK98" s="97">
        <f t="shared" si="43"/>
        <v>0</v>
      </c>
      <c r="AL98" s="97">
        <f t="shared" si="43"/>
        <v>0</v>
      </c>
      <c r="AM98" s="97">
        <f aca="true" t="shared" si="44" ref="AM98:BE98">SUM(AM97)</f>
        <v>6016</v>
      </c>
      <c r="AN98" s="97">
        <f t="shared" si="44"/>
        <v>0</v>
      </c>
      <c r="AO98" s="97">
        <f t="shared" si="44"/>
        <v>0</v>
      </c>
      <c r="AP98" s="97">
        <f t="shared" si="44"/>
        <v>0</v>
      </c>
      <c r="AQ98" s="97">
        <f t="shared" si="44"/>
        <v>-3239</v>
      </c>
      <c r="AR98" s="97">
        <f t="shared" si="44"/>
        <v>0</v>
      </c>
      <c r="AS98" s="97">
        <f t="shared" si="44"/>
        <v>0</v>
      </c>
      <c r="AT98" s="97">
        <f t="shared" si="44"/>
        <v>0</v>
      </c>
      <c r="AU98" s="97">
        <f t="shared" si="44"/>
        <v>0</v>
      </c>
      <c r="AV98" s="97">
        <f t="shared" si="44"/>
        <v>0</v>
      </c>
      <c r="AW98" s="97">
        <f t="shared" si="44"/>
        <v>0</v>
      </c>
      <c r="AX98" s="97">
        <f t="shared" si="44"/>
        <v>0</v>
      </c>
      <c r="AY98" s="97">
        <f t="shared" si="44"/>
        <v>0</v>
      </c>
      <c r="AZ98" s="97">
        <f t="shared" si="44"/>
        <v>0</v>
      </c>
      <c r="BA98" s="97">
        <f t="shared" si="44"/>
        <v>0</v>
      </c>
      <c r="BB98" s="97">
        <f t="shared" si="44"/>
        <v>0</v>
      </c>
      <c r="BC98" s="97">
        <f t="shared" si="44"/>
        <v>0</v>
      </c>
      <c r="BD98" s="97">
        <f t="shared" si="44"/>
        <v>0</v>
      </c>
      <c r="BE98" s="97">
        <f t="shared" si="44"/>
        <v>0</v>
      </c>
      <c r="BF98" s="96">
        <f>IF(C98&gt;0,C98/(N98+AM98)*100,0)</f>
        <v>77.36940754624725</v>
      </c>
      <c r="BG98" s="95">
        <f>IF(BE98&gt;0,BE98/(D98-G98)*100,0)</f>
        <v>0</v>
      </c>
    </row>
  </sheetData>
  <sheetProtection/>
  <mergeCells count="329">
    <mergeCell ref="AL95:AL96"/>
    <mergeCell ref="AS94:AS95"/>
    <mergeCell ref="AT94:AT95"/>
    <mergeCell ref="AK94:AL94"/>
    <mergeCell ref="AY94:AY95"/>
    <mergeCell ref="AZ94:BB94"/>
    <mergeCell ref="AM94:AM95"/>
    <mergeCell ref="AP94:AP95"/>
    <mergeCell ref="AQ94:AQ95"/>
    <mergeCell ref="AR94:AR95"/>
    <mergeCell ref="AG94:AG95"/>
    <mergeCell ref="AH94:AH95"/>
    <mergeCell ref="AI94:AI95"/>
    <mergeCell ref="AJ94:AJ95"/>
    <mergeCell ref="AK95:AK96"/>
    <mergeCell ref="AC94:AC95"/>
    <mergeCell ref="AD94:AD95"/>
    <mergeCell ref="AE94:AE95"/>
    <mergeCell ref="AF94:AF95"/>
    <mergeCell ref="Y94:Y95"/>
    <mergeCell ref="Z94:Z95"/>
    <mergeCell ref="AA94:AA95"/>
    <mergeCell ref="AB94:AB95"/>
    <mergeCell ref="S94:S95"/>
    <mergeCell ref="T94:T95"/>
    <mergeCell ref="W94:W95"/>
    <mergeCell ref="X94:X95"/>
    <mergeCell ref="U95:U96"/>
    <mergeCell ref="V95:V96"/>
    <mergeCell ref="U94:V94"/>
    <mergeCell ref="O94:O95"/>
    <mergeCell ref="P94:P95"/>
    <mergeCell ref="Q94:Q95"/>
    <mergeCell ref="R94:R95"/>
    <mergeCell ref="K94:K95"/>
    <mergeCell ref="L94:L95"/>
    <mergeCell ref="M94:M95"/>
    <mergeCell ref="N94:N95"/>
    <mergeCell ref="AK85:AK86"/>
    <mergeCell ref="AL85:AL86"/>
    <mergeCell ref="C94:C95"/>
    <mergeCell ref="D94:D95"/>
    <mergeCell ref="E94:E95"/>
    <mergeCell ref="F94:F95"/>
    <mergeCell ref="G94:G95"/>
    <mergeCell ref="H94:H95"/>
    <mergeCell ref="I94:I95"/>
    <mergeCell ref="J94:J95"/>
    <mergeCell ref="AS84:AS85"/>
    <mergeCell ref="AT84:AT85"/>
    <mergeCell ref="AY84:AY85"/>
    <mergeCell ref="AZ84:BB84"/>
    <mergeCell ref="AM84:AM85"/>
    <mergeCell ref="AP84:AP85"/>
    <mergeCell ref="AQ84:AQ85"/>
    <mergeCell ref="AR84:AR85"/>
    <mergeCell ref="AG84:AG85"/>
    <mergeCell ref="AH84:AH85"/>
    <mergeCell ref="AI84:AI85"/>
    <mergeCell ref="AJ84:AJ85"/>
    <mergeCell ref="AC84:AC85"/>
    <mergeCell ref="AD84:AD85"/>
    <mergeCell ref="AE84:AE85"/>
    <mergeCell ref="AF84:AF85"/>
    <mergeCell ref="Y84:Y85"/>
    <mergeCell ref="Z84:Z85"/>
    <mergeCell ref="AA84:AA85"/>
    <mergeCell ref="AB84:AB85"/>
    <mergeCell ref="S84:S85"/>
    <mergeCell ref="T84:T85"/>
    <mergeCell ref="W84:W85"/>
    <mergeCell ref="X84:X85"/>
    <mergeCell ref="U85:U86"/>
    <mergeCell ref="V85:V86"/>
    <mergeCell ref="O84:O85"/>
    <mergeCell ref="P84:P85"/>
    <mergeCell ref="Q84:Q85"/>
    <mergeCell ref="R84:R85"/>
    <mergeCell ref="K84:K85"/>
    <mergeCell ref="L84:L85"/>
    <mergeCell ref="M84:M85"/>
    <mergeCell ref="N84:N85"/>
    <mergeCell ref="G84:G85"/>
    <mergeCell ref="H84:H85"/>
    <mergeCell ref="I84:I85"/>
    <mergeCell ref="J84:J85"/>
    <mergeCell ref="C84:C85"/>
    <mergeCell ref="D84:D85"/>
    <mergeCell ref="E84:E85"/>
    <mergeCell ref="F84:F85"/>
    <mergeCell ref="AT75:AT76"/>
    <mergeCell ref="AY75:AY76"/>
    <mergeCell ref="AZ75:BB75"/>
    <mergeCell ref="AK76:AK77"/>
    <mergeCell ref="AL76:AL77"/>
    <mergeCell ref="AP75:AP76"/>
    <mergeCell ref="AQ75:AQ76"/>
    <mergeCell ref="AR75:AR76"/>
    <mergeCell ref="AS75:AS76"/>
    <mergeCell ref="AI75:AI76"/>
    <mergeCell ref="AJ75:AJ76"/>
    <mergeCell ref="AM75:AM76"/>
    <mergeCell ref="AK75:AL75"/>
    <mergeCell ref="AE75:AE76"/>
    <mergeCell ref="AF75:AF76"/>
    <mergeCell ref="AG75:AG76"/>
    <mergeCell ref="AH75:AH76"/>
    <mergeCell ref="S75:S76"/>
    <mergeCell ref="T75:T76"/>
    <mergeCell ref="W75:W76"/>
    <mergeCell ref="X75:X76"/>
    <mergeCell ref="U76:U77"/>
    <mergeCell ref="V76:V77"/>
    <mergeCell ref="U75:V75"/>
    <mergeCell ref="O75:O76"/>
    <mergeCell ref="P75:P76"/>
    <mergeCell ref="Q75:Q76"/>
    <mergeCell ref="R75:R76"/>
    <mergeCell ref="K75:K76"/>
    <mergeCell ref="L75:L76"/>
    <mergeCell ref="M75:M76"/>
    <mergeCell ref="N75:N76"/>
    <mergeCell ref="AK59:AK60"/>
    <mergeCell ref="AL59:AL60"/>
    <mergeCell ref="C75:C76"/>
    <mergeCell ref="D75:D76"/>
    <mergeCell ref="E75:E76"/>
    <mergeCell ref="F75:F76"/>
    <mergeCell ref="G75:G76"/>
    <mergeCell ref="H75:H76"/>
    <mergeCell ref="I75:I76"/>
    <mergeCell ref="J75:J76"/>
    <mergeCell ref="AS58:AS59"/>
    <mergeCell ref="AT58:AT59"/>
    <mergeCell ref="AY58:AY59"/>
    <mergeCell ref="AZ58:BB58"/>
    <mergeCell ref="AM58:AM59"/>
    <mergeCell ref="AP58:AP59"/>
    <mergeCell ref="AQ58:AQ59"/>
    <mergeCell ref="AR58:AR59"/>
    <mergeCell ref="AG58:AG59"/>
    <mergeCell ref="AH58:AH59"/>
    <mergeCell ref="AI58:AI59"/>
    <mergeCell ref="AJ58:AJ59"/>
    <mergeCell ref="AC58:AC59"/>
    <mergeCell ref="AD58:AD59"/>
    <mergeCell ref="AE58:AE59"/>
    <mergeCell ref="AF58:AF59"/>
    <mergeCell ref="Y58:Y59"/>
    <mergeCell ref="Z58:Z59"/>
    <mergeCell ref="AA58:AA59"/>
    <mergeCell ref="AB58:AB59"/>
    <mergeCell ref="S58:S59"/>
    <mergeCell ref="T58:T59"/>
    <mergeCell ref="W58:W59"/>
    <mergeCell ref="X58:X59"/>
    <mergeCell ref="U59:U60"/>
    <mergeCell ref="V59:V60"/>
    <mergeCell ref="O58:O59"/>
    <mergeCell ref="P58:P59"/>
    <mergeCell ref="Q58:Q59"/>
    <mergeCell ref="R58:R59"/>
    <mergeCell ref="K58:K59"/>
    <mergeCell ref="L58:L59"/>
    <mergeCell ref="M58:M59"/>
    <mergeCell ref="N58:N59"/>
    <mergeCell ref="G58:G59"/>
    <mergeCell ref="H58:H59"/>
    <mergeCell ref="I58:I59"/>
    <mergeCell ref="J58:J59"/>
    <mergeCell ref="C58:C59"/>
    <mergeCell ref="D58:D59"/>
    <mergeCell ref="E58:E59"/>
    <mergeCell ref="F58:F59"/>
    <mergeCell ref="AT39:AT40"/>
    <mergeCell ref="AY39:AY40"/>
    <mergeCell ref="AZ39:BB39"/>
    <mergeCell ref="AK40:AK41"/>
    <mergeCell ref="AL40:AL41"/>
    <mergeCell ref="AP39:AP40"/>
    <mergeCell ref="AQ39:AQ40"/>
    <mergeCell ref="AR39:AR40"/>
    <mergeCell ref="AS39:AS40"/>
    <mergeCell ref="AI39:AI40"/>
    <mergeCell ref="AJ39:AJ40"/>
    <mergeCell ref="AM39:AM40"/>
    <mergeCell ref="AK39:AL39"/>
    <mergeCell ref="AE39:AE40"/>
    <mergeCell ref="AF39:AF40"/>
    <mergeCell ref="AG39:AG40"/>
    <mergeCell ref="AH39:AH40"/>
    <mergeCell ref="S39:S40"/>
    <mergeCell ref="T39:T40"/>
    <mergeCell ref="W39:W40"/>
    <mergeCell ref="X39:X40"/>
    <mergeCell ref="U40:U41"/>
    <mergeCell ref="V40:V41"/>
    <mergeCell ref="U39:V39"/>
    <mergeCell ref="O39:O40"/>
    <mergeCell ref="P39:P40"/>
    <mergeCell ref="Q39:Q40"/>
    <mergeCell ref="R39:R40"/>
    <mergeCell ref="K39:K40"/>
    <mergeCell ref="L39:L40"/>
    <mergeCell ref="M39:M40"/>
    <mergeCell ref="N39:N40"/>
    <mergeCell ref="AK27:AK28"/>
    <mergeCell ref="AL27:AL28"/>
    <mergeCell ref="C39:C40"/>
    <mergeCell ref="D39:D40"/>
    <mergeCell ref="E39:E40"/>
    <mergeCell ref="F39:F40"/>
    <mergeCell ref="G39:G40"/>
    <mergeCell ref="H39:H40"/>
    <mergeCell ref="I39:I40"/>
    <mergeCell ref="J39:J40"/>
    <mergeCell ref="AS26:AS27"/>
    <mergeCell ref="AT26:AT27"/>
    <mergeCell ref="AY26:AY27"/>
    <mergeCell ref="AZ26:BB26"/>
    <mergeCell ref="AM26:AM27"/>
    <mergeCell ref="AP26:AP27"/>
    <mergeCell ref="AQ26:AQ27"/>
    <mergeCell ref="AR26:AR27"/>
    <mergeCell ref="AG26:AG27"/>
    <mergeCell ref="AH26:AH27"/>
    <mergeCell ref="AI26:AI27"/>
    <mergeCell ref="AJ26:AJ27"/>
    <mergeCell ref="AC26:AC27"/>
    <mergeCell ref="AD26:AD27"/>
    <mergeCell ref="AE26:AE27"/>
    <mergeCell ref="AF26:AF27"/>
    <mergeCell ref="Y26:Y27"/>
    <mergeCell ref="Z26:Z27"/>
    <mergeCell ref="AA26:AA27"/>
    <mergeCell ref="AB26:AB27"/>
    <mergeCell ref="S26:S27"/>
    <mergeCell ref="T26:T27"/>
    <mergeCell ref="W26:W27"/>
    <mergeCell ref="X26:X27"/>
    <mergeCell ref="U27:U28"/>
    <mergeCell ref="V27:V28"/>
    <mergeCell ref="O26:O27"/>
    <mergeCell ref="P26:P27"/>
    <mergeCell ref="Q26:Q27"/>
    <mergeCell ref="R26:R27"/>
    <mergeCell ref="K26:K27"/>
    <mergeCell ref="L26:L27"/>
    <mergeCell ref="M26:M27"/>
    <mergeCell ref="N26:N27"/>
    <mergeCell ref="G26:G27"/>
    <mergeCell ref="H26:H27"/>
    <mergeCell ref="I26:I27"/>
    <mergeCell ref="J26:J27"/>
    <mergeCell ref="C26:C27"/>
    <mergeCell ref="D26:D27"/>
    <mergeCell ref="E26:E27"/>
    <mergeCell ref="F26:F27"/>
    <mergeCell ref="BD4:BE4"/>
    <mergeCell ref="U26:V26"/>
    <mergeCell ref="AK26:AL26"/>
    <mergeCell ref="BD26:BE26"/>
    <mergeCell ref="V5:V6"/>
    <mergeCell ref="W4:W5"/>
    <mergeCell ref="X4:X5"/>
    <mergeCell ref="Y4:Y5"/>
    <mergeCell ref="AZ4:BB4"/>
    <mergeCell ref="AY4:AY5"/>
    <mergeCell ref="BD39:BE39"/>
    <mergeCell ref="U58:V58"/>
    <mergeCell ref="AK58:AL58"/>
    <mergeCell ref="BD58:BE58"/>
    <mergeCell ref="Y39:Y40"/>
    <mergeCell ref="Z39:Z40"/>
    <mergeCell ref="AA39:AA40"/>
    <mergeCell ref="AB39:AB40"/>
    <mergeCell ref="AC39:AC40"/>
    <mergeCell ref="AD39:AD40"/>
    <mergeCell ref="BD75:BE75"/>
    <mergeCell ref="U84:V84"/>
    <mergeCell ref="AK84:AL84"/>
    <mergeCell ref="BD84:BE84"/>
    <mergeCell ref="Y75:Y76"/>
    <mergeCell ref="Z75:Z76"/>
    <mergeCell ref="AA75:AA76"/>
    <mergeCell ref="AB75:AB76"/>
    <mergeCell ref="AC75:AC76"/>
    <mergeCell ref="AD75:AD76"/>
    <mergeCell ref="BD94:BE9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5:U6"/>
    <mergeCell ref="U4:V4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5:AK6"/>
    <mergeCell ref="AK4:AL4"/>
    <mergeCell ref="AR4:AR5"/>
    <mergeCell ref="AS4:AS5"/>
    <mergeCell ref="AT4:AT5"/>
    <mergeCell ref="AL5:AL6"/>
    <mergeCell ref="AM4:AM5"/>
    <mergeCell ref="AP4:AP5"/>
    <mergeCell ref="AQ4:AQ5"/>
  </mergeCells>
  <printOptions/>
  <pageMargins left="0.7874015748031497" right="0.7874015748031497" top="0.7874015748031497" bottom="0.7874015748031497" header="0.5118110236220472" footer="0.5118110236220472"/>
  <pageSetup fitToHeight="5" fitToWidth="5" horizontalDpi="600" verticalDpi="600" orientation="landscape" pageOrder="overThenDown" paperSize="9" scale="74" r:id="rId2"/>
  <rowBreaks count="4" manualBreakCount="4">
    <brk id="22" min="2" max="58" man="1"/>
    <brk id="35" min="2" max="58" man="1"/>
    <brk id="54" min="2" max="58" man="1"/>
    <brk id="80" min="2" max="5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3"/>
  <sheetViews>
    <sheetView showGridLines="0" zoomScaleSheetLayoutView="75" zoomScalePageLayoutView="0" workbookViewId="0" topLeftCell="A90">
      <selection activeCell="D98" sqref="D98:F98"/>
    </sheetView>
  </sheetViews>
  <sheetFormatPr defaultColWidth="9.00390625" defaultRowHeight="18" customHeight="1"/>
  <cols>
    <col min="1" max="1" width="0.5" style="156" customWidth="1"/>
    <col min="2" max="2" width="17.625" style="155" customWidth="1"/>
    <col min="3" max="4" width="18.875" style="154" customWidth="1"/>
    <col min="5" max="5" width="12.875" style="154" customWidth="1"/>
    <col min="6" max="8" width="18.875" style="154" customWidth="1"/>
    <col min="9" max="9" width="15.625" style="154" customWidth="1"/>
    <col min="10" max="10" width="10.875" style="154" customWidth="1"/>
    <col min="11" max="11" width="15.625" style="154" customWidth="1"/>
    <col min="12" max="13" width="10.875" style="154" customWidth="1"/>
    <col min="14" max="14" width="15.00390625" style="154" customWidth="1"/>
    <col min="15" max="15" width="18.875" style="154" customWidth="1"/>
    <col min="16" max="17" width="17.125" style="154" customWidth="1"/>
    <col min="18" max="22" width="17.00390625" style="154" customWidth="1"/>
    <col min="23" max="23" width="15.875" style="154" customWidth="1"/>
    <col min="24" max="25" width="14.875" style="154" customWidth="1"/>
    <col min="26" max="16384" width="9.375" style="153" customWidth="1"/>
  </cols>
  <sheetData>
    <row r="1" spans="1:25" s="165" customFormat="1" ht="18" customHeight="1">
      <c r="A1" s="171"/>
      <c r="B1" s="155"/>
      <c r="C1" s="180" t="s">
        <v>490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25" s="165" customFormat="1" ht="18" customHeight="1">
      <c r="A2" s="171"/>
      <c r="B2" s="158"/>
      <c r="C2" s="180" t="s">
        <v>681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s="165" customFormat="1" ht="18" customHeight="1" thickBot="1">
      <c r="A3" s="171"/>
      <c r="B3" s="181"/>
      <c r="C3" s="180" t="s">
        <v>673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1:25" s="165" customFormat="1" ht="18" customHeight="1">
      <c r="A4" s="171"/>
      <c r="B4" s="231" t="s">
        <v>669</v>
      </c>
      <c r="C4" s="235" t="s">
        <v>668</v>
      </c>
      <c r="D4" s="228" t="s">
        <v>667</v>
      </c>
      <c r="E4" s="229"/>
      <c r="F4" s="229"/>
      <c r="G4" s="229"/>
      <c r="H4" s="229"/>
      <c r="I4" s="229"/>
      <c r="J4" s="229"/>
      <c r="K4" s="229"/>
      <c r="L4" s="229"/>
      <c r="M4" s="229"/>
      <c r="N4" s="234"/>
      <c r="O4" s="228" t="s">
        <v>666</v>
      </c>
      <c r="P4" s="229"/>
      <c r="Q4" s="229"/>
      <c r="R4" s="229"/>
      <c r="S4" s="229"/>
      <c r="T4" s="229"/>
      <c r="U4" s="229"/>
      <c r="V4" s="229"/>
      <c r="W4" s="229"/>
      <c r="X4" s="229"/>
      <c r="Y4" s="230"/>
    </row>
    <row r="5" spans="1:25" s="165" customFormat="1" ht="18" customHeight="1">
      <c r="A5" s="171"/>
      <c r="B5" s="232"/>
      <c r="C5" s="236"/>
      <c r="D5" s="225" t="s">
        <v>730</v>
      </c>
      <c r="E5" s="226"/>
      <c r="F5" s="227"/>
      <c r="G5" s="178">
        <v>2</v>
      </c>
      <c r="H5" s="177">
        <v>3</v>
      </c>
      <c r="I5" s="177">
        <v>4</v>
      </c>
      <c r="J5" s="177">
        <v>5</v>
      </c>
      <c r="K5" s="177">
        <v>6</v>
      </c>
      <c r="L5" s="177">
        <v>7</v>
      </c>
      <c r="M5" s="177">
        <v>8</v>
      </c>
      <c r="N5" s="177">
        <v>9</v>
      </c>
      <c r="O5" s="177">
        <v>1</v>
      </c>
      <c r="P5" s="177">
        <v>2</v>
      </c>
      <c r="Q5" s="177">
        <v>3</v>
      </c>
      <c r="R5" s="177">
        <v>4</v>
      </c>
      <c r="S5" s="177">
        <v>5</v>
      </c>
      <c r="T5" s="177">
        <v>6</v>
      </c>
      <c r="U5" s="177">
        <v>7</v>
      </c>
      <c r="V5" s="177">
        <v>8</v>
      </c>
      <c r="W5" s="177">
        <v>9</v>
      </c>
      <c r="X5" s="177">
        <v>10</v>
      </c>
      <c r="Y5" s="176">
        <v>11</v>
      </c>
    </row>
    <row r="6" spans="1:28" s="165" customFormat="1" ht="34.5" customHeight="1">
      <c r="A6" s="171"/>
      <c r="B6" s="233"/>
      <c r="C6" s="237"/>
      <c r="D6" s="175" t="s">
        <v>665</v>
      </c>
      <c r="E6" s="174" t="s">
        <v>664</v>
      </c>
      <c r="F6" s="173" t="s">
        <v>663</v>
      </c>
      <c r="G6" s="173" t="s">
        <v>662</v>
      </c>
      <c r="H6" s="173" t="s">
        <v>661</v>
      </c>
      <c r="I6" s="173" t="s">
        <v>660</v>
      </c>
      <c r="J6" s="173" t="s">
        <v>659</v>
      </c>
      <c r="K6" s="173" t="s">
        <v>658</v>
      </c>
      <c r="L6" s="173" t="s">
        <v>657</v>
      </c>
      <c r="M6" s="173" t="s">
        <v>656</v>
      </c>
      <c r="N6" s="173" t="s">
        <v>655</v>
      </c>
      <c r="O6" s="173" t="s">
        <v>654</v>
      </c>
      <c r="P6" s="173" t="s">
        <v>653</v>
      </c>
      <c r="Q6" s="173" t="s">
        <v>652</v>
      </c>
      <c r="R6" s="173" t="s">
        <v>651</v>
      </c>
      <c r="S6" s="173" t="s">
        <v>650</v>
      </c>
      <c r="T6" s="173" t="s">
        <v>649</v>
      </c>
      <c r="U6" s="173" t="s">
        <v>648</v>
      </c>
      <c r="V6" s="173" t="s">
        <v>647</v>
      </c>
      <c r="W6" s="173" t="s">
        <v>646</v>
      </c>
      <c r="X6" s="173" t="s">
        <v>645</v>
      </c>
      <c r="Y6" s="172" t="s">
        <v>644</v>
      </c>
      <c r="AA6" s="166"/>
      <c r="AB6" s="166"/>
    </row>
    <row r="7" spans="1:28" s="165" customFormat="1" ht="34.5" customHeight="1" hidden="1">
      <c r="A7" s="171"/>
      <c r="B7" s="170"/>
      <c r="C7" s="168" t="s">
        <v>643</v>
      </c>
      <c r="D7" s="169" t="s">
        <v>642</v>
      </c>
      <c r="E7" s="168" t="s">
        <v>641</v>
      </c>
      <c r="F7" s="168" t="s">
        <v>640</v>
      </c>
      <c r="G7" s="168" t="s">
        <v>639</v>
      </c>
      <c r="H7" s="168" t="s">
        <v>638</v>
      </c>
      <c r="I7" s="168" t="s">
        <v>637</v>
      </c>
      <c r="J7" s="168" t="s">
        <v>636</v>
      </c>
      <c r="K7" s="168" t="s">
        <v>635</v>
      </c>
      <c r="L7" s="168" t="s">
        <v>634</v>
      </c>
      <c r="M7" s="168" t="s">
        <v>633</v>
      </c>
      <c r="N7" s="168" t="s">
        <v>632</v>
      </c>
      <c r="O7" s="168" t="s">
        <v>631</v>
      </c>
      <c r="P7" s="168" t="s">
        <v>630</v>
      </c>
      <c r="Q7" s="168" t="s">
        <v>629</v>
      </c>
      <c r="R7" s="168" t="s">
        <v>628</v>
      </c>
      <c r="S7" s="168" t="s">
        <v>627</v>
      </c>
      <c r="T7" s="168" t="s">
        <v>626</v>
      </c>
      <c r="U7" s="168" t="s">
        <v>625</v>
      </c>
      <c r="V7" s="168" t="s">
        <v>624</v>
      </c>
      <c r="W7" s="168" t="s">
        <v>623</v>
      </c>
      <c r="X7" s="168" t="s">
        <v>622</v>
      </c>
      <c r="Y7" s="167" t="s">
        <v>621</v>
      </c>
      <c r="AA7" s="166"/>
      <c r="AB7" s="166"/>
    </row>
    <row r="8" spans="1:25" ht="30" customHeight="1">
      <c r="A8" s="156" t="s">
        <v>85</v>
      </c>
      <c r="B8" s="164" t="s">
        <v>88</v>
      </c>
      <c r="C8" s="163">
        <v>7330728</v>
      </c>
      <c r="D8" s="137">
        <v>1730916</v>
      </c>
      <c r="E8" s="137">
        <v>0</v>
      </c>
      <c r="F8" s="137">
        <v>2229655</v>
      </c>
      <c r="G8" s="137">
        <v>2054289</v>
      </c>
      <c r="H8" s="137">
        <v>453392</v>
      </c>
      <c r="I8" s="137">
        <v>862476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57800</v>
      </c>
      <c r="P8" s="137">
        <v>176297</v>
      </c>
      <c r="Q8" s="137">
        <v>2506416</v>
      </c>
      <c r="R8" s="137">
        <v>3406812</v>
      </c>
      <c r="S8" s="137">
        <v>481335</v>
      </c>
      <c r="T8" s="137">
        <v>702068</v>
      </c>
      <c r="U8" s="137">
        <v>0</v>
      </c>
      <c r="V8" s="137">
        <v>0</v>
      </c>
      <c r="W8" s="137">
        <v>0</v>
      </c>
      <c r="X8" s="137">
        <v>0</v>
      </c>
      <c r="Y8" s="183">
        <v>0</v>
      </c>
    </row>
    <row r="9" spans="1:25" ht="30" customHeight="1">
      <c r="A9" s="156" t="s">
        <v>85</v>
      </c>
      <c r="B9" s="164" t="s">
        <v>90</v>
      </c>
      <c r="C9" s="163">
        <v>6241924</v>
      </c>
      <c r="D9" s="137">
        <v>2053972</v>
      </c>
      <c r="E9" s="137">
        <v>0</v>
      </c>
      <c r="F9" s="137">
        <v>2215571</v>
      </c>
      <c r="G9" s="137">
        <v>1875081</v>
      </c>
      <c r="H9" s="137">
        <v>97300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184700</v>
      </c>
      <c r="Q9" s="137">
        <v>1398602</v>
      </c>
      <c r="R9" s="137">
        <v>3246357</v>
      </c>
      <c r="S9" s="137">
        <v>423345</v>
      </c>
      <c r="T9" s="137">
        <v>736487</v>
      </c>
      <c r="U9" s="137">
        <v>64134</v>
      </c>
      <c r="V9" s="137">
        <v>188299</v>
      </c>
      <c r="W9" s="137">
        <v>0</v>
      </c>
      <c r="X9" s="137">
        <v>0</v>
      </c>
      <c r="Y9" s="183">
        <v>0</v>
      </c>
    </row>
    <row r="10" spans="1:25" ht="30" customHeight="1">
      <c r="A10" s="156" t="s">
        <v>85</v>
      </c>
      <c r="B10" s="164" t="s">
        <v>91</v>
      </c>
      <c r="C10" s="163">
        <v>20349322</v>
      </c>
      <c r="D10" s="137">
        <v>7099379</v>
      </c>
      <c r="E10" s="137">
        <v>0</v>
      </c>
      <c r="F10" s="137">
        <v>4591742</v>
      </c>
      <c r="G10" s="137">
        <v>7581333</v>
      </c>
      <c r="H10" s="137">
        <v>1067033</v>
      </c>
      <c r="I10" s="137">
        <v>9835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404728</v>
      </c>
      <c r="Q10" s="137">
        <v>7020110</v>
      </c>
      <c r="R10" s="137">
        <v>10022206</v>
      </c>
      <c r="S10" s="137">
        <v>969648</v>
      </c>
      <c r="T10" s="137">
        <v>1511062</v>
      </c>
      <c r="U10" s="137">
        <v>421568</v>
      </c>
      <c r="V10" s="137">
        <v>0</v>
      </c>
      <c r="W10" s="137">
        <v>0</v>
      </c>
      <c r="X10" s="137">
        <v>0</v>
      </c>
      <c r="Y10" s="183">
        <v>0</v>
      </c>
    </row>
    <row r="11" spans="1:25" ht="30" customHeight="1">
      <c r="A11" s="156" t="s">
        <v>85</v>
      </c>
      <c r="B11" s="164" t="s">
        <v>92</v>
      </c>
      <c r="C11" s="163">
        <v>10791474</v>
      </c>
      <c r="D11" s="137">
        <v>1652658</v>
      </c>
      <c r="E11" s="137">
        <v>0</v>
      </c>
      <c r="F11" s="137">
        <v>4223402</v>
      </c>
      <c r="G11" s="137">
        <v>3552123</v>
      </c>
      <c r="H11" s="137">
        <v>1352791</v>
      </c>
      <c r="I11" s="137">
        <v>10500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470722</v>
      </c>
      <c r="Q11" s="137">
        <v>3521176</v>
      </c>
      <c r="R11" s="137">
        <v>3836548</v>
      </c>
      <c r="S11" s="137">
        <v>800419</v>
      </c>
      <c r="T11" s="137">
        <v>2134407</v>
      </c>
      <c r="U11" s="137">
        <v>28202</v>
      </c>
      <c r="V11" s="137">
        <v>0</v>
      </c>
      <c r="W11" s="137">
        <v>0</v>
      </c>
      <c r="X11" s="137">
        <v>0</v>
      </c>
      <c r="Y11" s="183">
        <v>0</v>
      </c>
    </row>
    <row r="12" spans="1:25" ht="30" customHeight="1">
      <c r="A12" s="156" t="s">
        <v>85</v>
      </c>
      <c r="B12" s="164" t="s">
        <v>93</v>
      </c>
      <c r="C12" s="163">
        <v>3909750</v>
      </c>
      <c r="D12" s="137">
        <v>1360558</v>
      </c>
      <c r="E12" s="137">
        <v>0</v>
      </c>
      <c r="F12" s="137">
        <v>1121453</v>
      </c>
      <c r="G12" s="137">
        <v>942857</v>
      </c>
      <c r="H12" s="137">
        <v>366262</v>
      </c>
      <c r="I12" s="137">
        <v>118620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31400</v>
      </c>
      <c r="P12" s="137">
        <v>243087</v>
      </c>
      <c r="Q12" s="137">
        <v>1352265</v>
      </c>
      <c r="R12" s="137">
        <v>1388230</v>
      </c>
      <c r="S12" s="137">
        <v>265523</v>
      </c>
      <c r="T12" s="137">
        <v>629245</v>
      </c>
      <c r="U12" s="137">
        <v>0</v>
      </c>
      <c r="V12" s="137">
        <v>0</v>
      </c>
      <c r="W12" s="137">
        <v>0</v>
      </c>
      <c r="X12" s="137">
        <v>0</v>
      </c>
      <c r="Y12" s="183">
        <v>0</v>
      </c>
    </row>
    <row r="13" spans="1:25" ht="30" customHeight="1">
      <c r="A13" s="156" t="s">
        <v>85</v>
      </c>
      <c r="B13" s="164" t="s">
        <v>94</v>
      </c>
      <c r="C13" s="163">
        <v>8520433</v>
      </c>
      <c r="D13" s="137">
        <v>2946111</v>
      </c>
      <c r="E13" s="137">
        <v>0</v>
      </c>
      <c r="F13" s="137">
        <v>2009270</v>
      </c>
      <c r="G13" s="137">
        <v>2213223</v>
      </c>
      <c r="H13" s="137">
        <v>646379</v>
      </c>
      <c r="I13" s="137">
        <v>705450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481371</v>
      </c>
      <c r="Q13" s="137">
        <v>3089304</v>
      </c>
      <c r="R13" s="137">
        <v>3356842</v>
      </c>
      <c r="S13" s="137">
        <v>471805</v>
      </c>
      <c r="T13" s="137">
        <v>1121111</v>
      </c>
      <c r="U13" s="137">
        <v>0</v>
      </c>
      <c r="V13" s="137">
        <v>0</v>
      </c>
      <c r="W13" s="137">
        <v>0</v>
      </c>
      <c r="X13" s="137">
        <v>0</v>
      </c>
      <c r="Y13" s="183">
        <v>0</v>
      </c>
    </row>
    <row r="14" spans="1:25" ht="30" customHeight="1">
      <c r="A14" s="156" t="s">
        <v>85</v>
      </c>
      <c r="B14" s="164" t="s">
        <v>368</v>
      </c>
      <c r="C14" s="163">
        <v>20253955</v>
      </c>
      <c r="D14" s="137">
        <v>8090212</v>
      </c>
      <c r="E14" s="137">
        <v>0</v>
      </c>
      <c r="F14" s="137">
        <v>1889698</v>
      </c>
      <c r="G14" s="137">
        <v>4994398</v>
      </c>
      <c r="H14" s="137">
        <v>5083231</v>
      </c>
      <c r="I14" s="137">
        <v>106896</v>
      </c>
      <c r="J14" s="137">
        <v>0</v>
      </c>
      <c r="K14" s="137">
        <v>0</v>
      </c>
      <c r="L14" s="137">
        <v>0</v>
      </c>
      <c r="M14" s="137">
        <v>0</v>
      </c>
      <c r="N14" s="137">
        <v>89520</v>
      </c>
      <c r="O14" s="137">
        <v>255300</v>
      </c>
      <c r="P14" s="137">
        <v>1119083</v>
      </c>
      <c r="Q14" s="137">
        <v>8148779</v>
      </c>
      <c r="R14" s="137">
        <v>6534691</v>
      </c>
      <c r="S14" s="137">
        <v>1175967</v>
      </c>
      <c r="T14" s="137">
        <v>2687401</v>
      </c>
      <c r="U14" s="137">
        <v>332734</v>
      </c>
      <c r="V14" s="137">
        <v>0</v>
      </c>
      <c r="W14" s="137">
        <v>0</v>
      </c>
      <c r="X14" s="137">
        <v>0</v>
      </c>
      <c r="Y14" s="183">
        <v>0</v>
      </c>
    </row>
    <row r="15" spans="1:25" ht="30" customHeight="1">
      <c r="A15" s="156" t="s">
        <v>85</v>
      </c>
      <c r="B15" s="164" t="s">
        <v>96</v>
      </c>
      <c r="C15" s="163">
        <v>636611</v>
      </c>
      <c r="D15" s="137">
        <v>322902</v>
      </c>
      <c r="E15" s="137">
        <v>0</v>
      </c>
      <c r="F15" s="137">
        <v>146397</v>
      </c>
      <c r="G15" s="137">
        <v>152792</v>
      </c>
      <c r="H15" s="137">
        <v>14520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22000</v>
      </c>
      <c r="P15" s="137">
        <v>4538</v>
      </c>
      <c r="Q15" s="137">
        <v>92646</v>
      </c>
      <c r="R15" s="137">
        <v>196307</v>
      </c>
      <c r="S15" s="137">
        <v>61798</v>
      </c>
      <c r="T15" s="137">
        <v>151961</v>
      </c>
      <c r="U15" s="137">
        <v>26551</v>
      </c>
      <c r="V15" s="137">
        <v>80810</v>
      </c>
      <c r="W15" s="137">
        <v>0</v>
      </c>
      <c r="X15" s="137">
        <v>0</v>
      </c>
      <c r="Y15" s="183">
        <v>0</v>
      </c>
    </row>
    <row r="16" spans="1:25" ht="30" customHeight="1">
      <c r="A16" s="156" t="s">
        <v>85</v>
      </c>
      <c r="B16" s="164" t="s">
        <v>97</v>
      </c>
      <c r="C16" s="163">
        <v>5371067</v>
      </c>
      <c r="D16" s="137">
        <v>2436958</v>
      </c>
      <c r="E16" s="137">
        <v>0</v>
      </c>
      <c r="F16" s="137">
        <v>415852</v>
      </c>
      <c r="G16" s="137">
        <v>1680629</v>
      </c>
      <c r="H16" s="137">
        <v>481608</v>
      </c>
      <c r="I16" s="137">
        <v>356020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84438</v>
      </c>
      <c r="Q16" s="137">
        <v>1768371</v>
      </c>
      <c r="R16" s="137">
        <v>2491861</v>
      </c>
      <c r="S16" s="137">
        <v>526995</v>
      </c>
      <c r="T16" s="137">
        <v>499402</v>
      </c>
      <c r="U16" s="137">
        <v>0</v>
      </c>
      <c r="V16" s="137">
        <v>0</v>
      </c>
      <c r="W16" s="137">
        <v>0</v>
      </c>
      <c r="X16" s="137">
        <v>0</v>
      </c>
      <c r="Y16" s="183">
        <v>0</v>
      </c>
    </row>
    <row r="17" spans="1:25" ht="30" customHeight="1">
      <c r="A17" s="156" t="s">
        <v>85</v>
      </c>
      <c r="B17" s="164" t="s">
        <v>98</v>
      </c>
      <c r="C17" s="163">
        <v>4909671</v>
      </c>
      <c r="D17" s="137">
        <v>801662</v>
      </c>
      <c r="E17" s="137">
        <v>0</v>
      </c>
      <c r="F17" s="137">
        <v>1775413</v>
      </c>
      <c r="G17" s="137">
        <v>1557198</v>
      </c>
      <c r="H17" s="137">
        <v>775398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212702</v>
      </c>
      <c r="Q17" s="137">
        <v>1608552</v>
      </c>
      <c r="R17" s="137">
        <v>1953167</v>
      </c>
      <c r="S17" s="137">
        <v>659474</v>
      </c>
      <c r="T17" s="137">
        <v>475776</v>
      </c>
      <c r="U17" s="137">
        <v>0</v>
      </c>
      <c r="V17" s="137">
        <v>0</v>
      </c>
      <c r="W17" s="137">
        <v>0</v>
      </c>
      <c r="X17" s="137">
        <v>0</v>
      </c>
      <c r="Y17" s="183">
        <v>0</v>
      </c>
    </row>
    <row r="18" spans="1:25" ht="30" customHeight="1">
      <c r="A18" s="156" t="s">
        <v>85</v>
      </c>
      <c r="B18" s="185" t="s">
        <v>680</v>
      </c>
      <c r="C18" s="163">
        <v>8206316</v>
      </c>
      <c r="D18" s="132">
        <v>2862961</v>
      </c>
      <c r="E18" s="132">
        <v>0</v>
      </c>
      <c r="F18" s="132">
        <v>2740750</v>
      </c>
      <c r="G18" s="132">
        <v>2573877</v>
      </c>
      <c r="H18" s="132">
        <v>28728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177400</v>
      </c>
      <c r="P18" s="132">
        <v>150657</v>
      </c>
      <c r="Q18" s="132">
        <v>2113580</v>
      </c>
      <c r="R18" s="132">
        <v>4064918</v>
      </c>
      <c r="S18" s="132">
        <v>718429</v>
      </c>
      <c r="T18" s="132">
        <v>856162</v>
      </c>
      <c r="U18" s="132">
        <v>125170</v>
      </c>
      <c r="V18" s="132">
        <v>0</v>
      </c>
      <c r="W18" s="132">
        <v>0</v>
      </c>
      <c r="X18" s="132">
        <v>0</v>
      </c>
      <c r="Y18" s="182">
        <v>0</v>
      </c>
    </row>
    <row r="19" spans="1:25" ht="30" customHeight="1" thickBot="1">
      <c r="A19" s="156" t="s">
        <v>85</v>
      </c>
      <c r="B19" s="161" t="s">
        <v>620</v>
      </c>
      <c r="C19" s="160">
        <f aca="true" t="shared" si="0" ref="C19:Y19">SUM(C8:C18)</f>
        <v>96521251</v>
      </c>
      <c r="D19" s="160">
        <f t="shared" si="0"/>
        <v>31358289</v>
      </c>
      <c r="E19" s="160">
        <f t="shared" si="0"/>
        <v>0</v>
      </c>
      <c r="F19" s="160">
        <f t="shared" si="0"/>
        <v>23359203</v>
      </c>
      <c r="G19" s="160">
        <f t="shared" si="0"/>
        <v>29177800</v>
      </c>
      <c r="H19" s="160">
        <f t="shared" si="0"/>
        <v>10366642</v>
      </c>
      <c r="I19" s="160">
        <f t="shared" si="0"/>
        <v>2169797</v>
      </c>
      <c r="J19" s="160">
        <f t="shared" si="0"/>
        <v>0</v>
      </c>
      <c r="K19" s="160">
        <f t="shared" si="0"/>
        <v>0</v>
      </c>
      <c r="L19" s="160">
        <f t="shared" si="0"/>
        <v>0</v>
      </c>
      <c r="M19" s="160">
        <f t="shared" si="0"/>
        <v>0</v>
      </c>
      <c r="N19" s="160">
        <f t="shared" si="0"/>
        <v>89520</v>
      </c>
      <c r="O19" s="160">
        <f t="shared" si="0"/>
        <v>543900</v>
      </c>
      <c r="P19" s="160">
        <f t="shared" si="0"/>
        <v>3532323</v>
      </c>
      <c r="Q19" s="160">
        <f t="shared" si="0"/>
        <v>32619801</v>
      </c>
      <c r="R19" s="160">
        <f t="shared" si="0"/>
        <v>40497939</v>
      </c>
      <c r="S19" s="160">
        <f t="shared" si="0"/>
        <v>6554738</v>
      </c>
      <c r="T19" s="160">
        <f t="shared" si="0"/>
        <v>11505082</v>
      </c>
      <c r="U19" s="160">
        <f t="shared" si="0"/>
        <v>998359</v>
      </c>
      <c r="V19" s="160">
        <f t="shared" si="0"/>
        <v>269109</v>
      </c>
      <c r="W19" s="160">
        <f t="shared" si="0"/>
        <v>0</v>
      </c>
      <c r="X19" s="160">
        <f t="shared" si="0"/>
        <v>0</v>
      </c>
      <c r="Y19" s="160">
        <f t="shared" si="0"/>
        <v>0</v>
      </c>
    </row>
    <row r="20" spans="2:25" ht="18" customHeight="1">
      <c r="B20" s="158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2:25" ht="18" customHeight="1">
      <c r="B21" s="158"/>
      <c r="C21" s="180" t="s">
        <v>490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 s="165" customFormat="1" ht="18" customHeight="1">
      <c r="A22" s="171"/>
      <c r="B22" s="158"/>
      <c r="C22" s="180" t="s">
        <v>679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</row>
    <row r="23" spans="1:25" s="165" customFormat="1" ht="18" customHeight="1" thickBot="1">
      <c r="A23" s="171"/>
      <c r="B23" s="181"/>
      <c r="C23" s="180" t="s">
        <v>673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  <row r="24" spans="1:25" s="165" customFormat="1" ht="18" customHeight="1">
      <c r="A24" s="171"/>
      <c r="B24" s="231" t="s">
        <v>669</v>
      </c>
      <c r="C24" s="235" t="s">
        <v>668</v>
      </c>
      <c r="D24" s="228" t="s">
        <v>667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34"/>
      <c r="O24" s="228" t="s">
        <v>666</v>
      </c>
      <c r="P24" s="229"/>
      <c r="Q24" s="229"/>
      <c r="R24" s="229"/>
      <c r="S24" s="229"/>
      <c r="T24" s="229"/>
      <c r="U24" s="229"/>
      <c r="V24" s="229"/>
      <c r="W24" s="229"/>
      <c r="X24" s="229"/>
      <c r="Y24" s="230"/>
    </row>
    <row r="25" spans="1:25" s="165" customFormat="1" ht="18" customHeight="1">
      <c r="A25" s="171"/>
      <c r="B25" s="232"/>
      <c r="C25" s="236"/>
      <c r="D25" s="225" t="s">
        <v>730</v>
      </c>
      <c r="E25" s="226"/>
      <c r="F25" s="227"/>
      <c r="G25" s="178">
        <v>2</v>
      </c>
      <c r="H25" s="177">
        <v>3</v>
      </c>
      <c r="I25" s="177">
        <v>4</v>
      </c>
      <c r="J25" s="177">
        <v>5</v>
      </c>
      <c r="K25" s="177">
        <v>6</v>
      </c>
      <c r="L25" s="177">
        <v>7</v>
      </c>
      <c r="M25" s="177">
        <v>8</v>
      </c>
      <c r="N25" s="177">
        <v>9</v>
      </c>
      <c r="O25" s="177">
        <v>1</v>
      </c>
      <c r="P25" s="177">
        <v>2</v>
      </c>
      <c r="Q25" s="177">
        <v>3</v>
      </c>
      <c r="R25" s="177">
        <v>4</v>
      </c>
      <c r="S25" s="177">
        <v>5</v>
      </c>
      <c r="T25" s="177">
        <v>6</v>
      </c>
      <c r="U25" s="177">
        <v>7</v>
      </c>
      <c r="V25" s="177">
        <v>8</v>
      </c>
      <c r="W25" s="177">
        <v>9</v>
      </c>
      <c r="X25" s="177">
        <v>10</v>
      </c>
      <c r="Y25" s="176">
        <v>11</v>
      </c>
    </row>
    <row r="26" spans="1:28" s="165" customFormat="1" ht="42" customHeight="1">
      <c r="A26" s="171"/>
      <c r="B26" s="233"/>
      <c r="C26" s="237"/>
      <c r="D26" s="175" t="s">
        <v>665</v>
      </c>
      <c r="E26" s="174" t="s">
        <v>664</v>
      </c>
      <c r="F26" s="173" t="s">
        <v>663</v>
      </c>
      <c r="G26" s="173" t="s">
        <v>662</v>
      </c>
      <c r="H26" s="173" t="s">
        <v>661</v>
      </c>
      <c r="I26" s="173" t="s">
        <v>660</v>
      </c>
      <c r="J26" s="173" t="s">
        <v>659</v>
      </c>
      <c r="K26" s="173" t="s">
        <v>658</v>
      </c>
      <c r="L26" s="173" t="s">
        <v>657</v>
      </c>
      <c r="M26" s="173" t="s">
        <v>656</v>
      </c>
      <c r="N26" s="173" t="s">
        <v>655</v>
      </c>
      <c r="O26" s="173" t="s">
        <v>654</v>
      </c>
      <c r="P26" s="173" t="s">
        <v>653</v>
      </c>
      <c r="Q26" s="173" t="s">
        <v>652</v>
      </c>
      <c r="R26" s="173" t="s">
        <v>651</v>
      </c>
      <c r="S26" s="173" t="s">
        <v>650</v>
      </c>
      <c r="T26" s="173" t="s">
        <v>649</v>
      </c>
      <c r="U26" s="173" t="s">
        <v>648</v>
      </c>
      <c r="V26" s="173" t="s">
        <v>647</v>
      </c>
      <c r="W26" s="173" t="s">
        <v>646</v>
      </c>
      <c r="X26" s="173" t="s">
        <v>645</v>
      </c>
      <c r="Y26" s="172" t="s">
        <v>644</v>
      </c>
      <c r="AA26" s="166"/>
      <c r="AB26" s="166"/>
    </row>
    <row r="27" spans="1:28" s="165" customFormat="1" ht="42" customHeight="1" hidden="1">
      <c r="A27" s="171"/>
      <c r="B27" s="170"/>
      <c r="C27" s="168" t="s">
        <v>643</v>
      </c>
      <c r="D27" s="169" t="s">
        <v>642</v>
      </c>
      <c r="E27" s="168" t="s">
        <v>641</v>
      </c>
      <c r="F27" s="168" t="s">
        <v>640</v>
      </c>
      <c r="G27" s="168" t="s">
        <v>639</v>
      </c>
      <c r="H27" s="168" t="s">
        <v>638</v>
      </c>
      <c r="I27" s="168" t="s">
        <v>637</v>
      </c>
      <c r="J27" s="168" t="s">
        <v>636</v>
      </c>
      <c r="K27" s="168" t="s">
        <v>635</v>
      </c>
      <c r="L27" s="168" t="s">
        <v>634</v>
      </c>
      <c r="M27" s="168" t="s">
        <v>633</v>
      </c>
      <c r="N27" s="168" t="s">
        <v>632</v>
      </c>
      <c r="O27" s="168" t="s">
        <v>631</v>
      </c>
      <c r="P27" s="168" t="s">
        <v>630</v>
      </c>
      <c r="Q27" s="168" t="s">
        <v>629</v>
      </c>
      <c r="R27" s="168" t="s">
        <v>628</v>
      </c>
      <c r="S27" s="168" t="s">
        <v>627</v>
      </c>
      <c r="T27" s="168" t="s">
        <v>626</v>
      </c>
      <c r="U27" s="168" t="s">
        <v>625</v>
      </c>
      <c r="V27" s="168" t="s">
        <v>624</v>
      </c>
      <c r="W27" s="168" t="s">
        <v>623</v>
      </c>
      <c r="X27" s="168" t="s">
        <v>622</v>
      </c>
      <c r="Y27" s="167" t="s">
        <v>621</v>
      </c>
      <c r="AA27" s="166"/>
      <c r="AB27" s="166"/>
    </row>
    <row r="28" spans="1:25" ht="30" customHeight="1">
      <c r="A28" s="156" t="s">
        <v>99</v>
      </c>
      <c r="B28" s="164" t="s">
        <v>88</v>
      </c>
      <c r="C28" s="163">
        <v>386258</v>
      </c>
      <c r="D28" s="137">
        <v>220618</v>
      </c>
      <c r="E28" s="137">
        <v>0</v>
      </c>
      <c r="F28" s="137">
        <v>44677</v>
      </c>
      <c r="G28" s="137">
        <v>120963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109842</v>
      </c>
      <c r="Q28" s="137">
        <v>66162</v>
      </c>
      <c r="R28" s="137">
        <v>210254</v>
      </c>
      <c r="S28" s="137">
        <v>0</v>
      </c>
      <c r="T28" s="137">
        <v>0</v>
      </c>
      <c r="U28" s="137">
        <v>0</v>
      </c>
      <c r="V28" s="137">
        <v>0</v>
      </c>
      <c r="W28" s="137">
        <v>0</v>
      </c>
      <c r="X28" s="137">
        <v>0</v>
      </c>
      <c r="Y28" s="183">
        <v>0</v>
      </c>
    </row>
    <row r="29" spans="1:25" ht="30" customHeight="1">
      <c r="A29" s="156" t="s">
        <v>99</v>
      </c>
      <c r="B29" s="164" t="s">
        <v>91</v>
      </c>
      <c r="C29" s="163">
        <v>942407</v>
      </c>
      <c r="D29" s="137">
        <v>626608</v>
      </c>
      <c r="E29" s="137">
        <v>0</v>
      </c>
      <c r="F29" s="137">
        <v>23059</v>
      </c>
      <c r="G29" s="137">
        <v>292740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47858</v>
      </c>
      <c r="Q29" s="137">
        <v>459609</v>
      </c>
      <c r="R29" s="137">
        <v>428342</v>
      </c>
      <c r="S29" s="137">
        <v>6598</v>
      </c>
      <c r="T29" s="137">
        <v>0</v>
      </c>
      <c r="U29" s="137">
        <v>0</v>
      </c>
      <c r="V29" s="137">
        <v>0</v>
      </c>
      <c r="W29" s="137">
        <v>0</v>
      </c>
      <c r="X29" s="137">
        <v>0</v>
      </c>
      <c r="Y29" s="183">
        <v>0</v>
      </c>
    </row>
    <row r="30" spans="1:25" ht="30" customHeight="1">
      <c r="A30" s="156" t="s">
        <v>99</v>
      </c>
      <c r="B30" s="164" t="s">
        <v>93</v>
      </c>
      <c r="C30" s="163">
        <v>1090762</v>
      </c>
      <c r="D30" s="137">
        <v>721619</v>
      </c>
      <c r="E30" s="137">
        <v>0</v>
      </c>
      <c r="F30" s="137">
        <v>7308</v>
      </c>
      <c r="G30" s="137">
        <v>361835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85271</v>
      </c>
      <c r="Q30" s="137">
        <v>310950</v>
      </c>
      <c r="R30" s="137">
        <v>659560</v>
      </c>
      <c r="S30" s="137">
        <v>34981</v>
      </c>
      <c r="T30" s="137">
        <v>0</v>
      </c>
      <c r="U30" s="137">
        <v>0</v>
      </c>
      <c r="V30" s="137">
        <v>0</v>
      </c>
      <c r="W30" s="137">
        <v>0</v>
      </c>
      <c r="X30" s="137">
        <v>0</v>
      </c>
      <c r="Y30" s="183">
        <v>0</v>
      </c>
    </row>
    <row r="31" spans="1:25" ht="30" customHeight="1">
      <c r="A31" s="156" t="s">
        <v>99</v>
      </c>
      <c r="B31" s="164" t="s">
        <v>94</v>
      </c>
      <c r="C31" s="163">
        <v>1181759</v>
      </c>
      <c r="D31" s="137">
        <v>636006</v>
      </c>
      <c r="E31" s="137">
        <v>0</v>
      </c>
      <c r="F31" s="137">
        <v>0</v>
      </c>
      <c r="G31" s="137">
        <v>466482</v>
      </c>
      <c r="H31" s="137">
        <v>65371</v>
      </c>
      <c r="I31" s="137">
        <v>13900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113247</v>
      </c>
      <c r="Q31" s="137">
        <v>264766</v>
      </c>
      <c r="R31" s="137">
        <v>550941</v>
      </c>
      <c r="S31" s="137">
        <v>200550</v>
      </c>
      <c r="T31" s="137">
        <v>52255</v>
      </c>
      <c r="U31" s="137">
        <v>0</v>
      </c>
      <c r="V31" s="137">
        <v>0</v>
      </c>
      <c r="W31" s="137">
        <v>0</v>
      </c>
      <c r="X31" s="137">
        <v>0</v>
      </c>
      <c r="Y31" s="183">
        <v>0</v>
      </c>
    </row>
    <row r="32" spans="1:25" ht="30" customHeight="1">
      <c r="A32" s="156" t="s">
        <v>99</v>
      </c>
      <c r="B32" s="164" t="s">
        <v>371</v>
      </c>
      <c r="C32" s="163">
        <v>2098004</v>
      </c>
      <c r="D32" s="132">
        <v>1048966</v>
      </c>
      <c r="E32" s="132">
        <v>0</v>
      </c>
      <c r="F32" s="132">
        <v>170909</v>
      </c>
      <c r="G32" s="132">
        <v>440211</v>
      </c>
      <c r="H32" s="132">
        <v>220700</v>
      </c>
      <c r="I32" s="132">
        <v>217218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143891</v>
      </c>
      <c r="Q32" s="132">
        <v>1055409</v>
      </c>
      <c r="R32" s="132">
        <v>729212</v>
      </c>
      <c r="S32" s="132">
        <v>43964</v>
      </c>
      <c r="T32" s="132">
        <v>123339</v>
      </c>
      <c r="U32" s="132">
        <v>2189</v>
      </c>
      <c r="V32" s="132">
        <v>0</v>
      </c>
      <c r="W32" s="132">
        <v>0</v>
      </c>
      <c r="X32" s="132">
        <v>0</v>
      </c>
      <c r="Y32" s="182">
        <v>0</v>
      </c>
    </row>
    <row r="33" spans="1:25" ht="30" customHeight="1" thickBot="1">
      <c r="A33" s="156" t="s">
        <v>99</v>
      </c>
      <c r="B33" s="161" t="s">
        <v>620</v>
      </c>
      <c r="C33" s="160">
        <f aca="true" t="shared" si="1" ref="C33:Y33">SUM(C28:C32)</f>
        <v>5699190</v>
      </c>
      <c r="D33" s="160">
        <f t="shared" si="1"/>
        <v>3253817</v>
      </c>
      <c r="E33" s="160">
        <f t="shared" si="1"/>
        <v>0</v>
      </c>
      <c r="F33" s="160">
        <f t="shared" si="1"/>
        <v>245953</v>
      </c>
      <c r="G33" s="160">
        <f t="shared" si="1"/>
        <v>1682231</v>
      </c>
      <c r="H33" s="160">
        <f t="shared" si="1"/>
        <v>286071</v>
      </c>
      <c r="I33" s="160">
        <f t="shared" si="1"/>
        <v>231118</v>
      </c>
      <c r="J33" s="160">
        <f t="shared" si="1"/>
        <v>0</v>
      </c>
      <c r="K33" s="160">
        <f t="shared" si="1"/>
        <v>0</v>
      </c>
      <c r="L33" s="160">
        <f t="shared" si="1"/>
        <v>0</v>
      </c>
      <c r="M33" s="160">
        <f t="shared" si="1"/>
        <v>0</v>
      </c>
      <c r="N33" s="160">
        <f t="shared" si="1"/>
        <v>0</v>
      </c>
      <c r="O33" s="160">
        <f t="shared" si="1"/>
        <v>0</v>
      </c>
      <c r="P33" s="160">
        <f t="shared" si="1"/>
        <v>500109</v>
      </c>
      <c r="Q33" s="160">
        <f t="shared" si="1"/>
        <v>2156896</v>
      </c>
      <c r="R33" s="160">
        <f t="shared" si="1"/>
        <v>2578309</v>
      </c>
      <c r="S33" s="160">
        <f t="shared" si="1"/>
        <v>286093</v>
      </c>
      <c r="T33" s="160">
        <f t="shared" si="1"/>
        <v>175594</v>
      </c>
      <c r="U33" s="160">
        <f t="shared" si="1"/>
        <v>2189</v>
      </c>
      <c r="V33" s="160">
        <f t="shared" si="1"/>
        <v>0</v>
      </c>
      <c r="W33" s="160">
        <f t="shared" si="1"/>
        <v>0</v>
      </c>
      <c r="X33" s="160">
        <f t="shared" si="1"/>
        <v>0</v>
      </c>
      <c r="Y33" s="159">
        <f t="shared" si="1"/>
        <v>0</v>
      </c>
    </row>
    <row r="34" spans="2:25" ht="18" customHeight="1">
      <c r="B34" s="158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2:25" ht="18" customHeight="1">
      <c r="B35" s="158"/>
      <c r="C35" s="180" t="s">
        <v>490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 s="165" customFormat="1" ht="18" customHeight="1">
      <c r="A36" s="171"/>
      <c r="B36" s="158"/>
      <c r="C36" s="180" t="s">
        <v>678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</row>
    <row r="37" spans="1:25" s="165" customFormat="1" ht="18" customHeight="1" thickBot="1">
      <c r="A37" s="171"/>
      <c r="B37" s="181"/>
      <c r="C37" s="180" t="s">
        <v>673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</row>
    <row r="38" spans="1:25" s="165" customFormat="1" ht="18" customHeight="1">
      <c r="A38" s="171"/>
      <c r="B38" s="231" t="s">
        <v>669</v>
      </c>
      <c r="C38" s="235" t="s">
        <v>668</v>
      </c>
      <c r="D38" s="228" t="s">
        <v>667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34"/>
      <c r="O38" s="228" t="s">
        <v>666</v>
      </c>
      <c r="P38" s="229"/>
      <c r="Q38" s="229"/>
      <c r="R38" s="229"/>
      <c r="S38" s="229"/>
      <c r="T38" s="229"/>
      <c r="U38" s="229"/>
      <c r="V38" s="229"/>
      <c r="W38" s="229"/>
      <c r="X38" s="229"/>
      <c r="Y38" s="230"/>
    </row>
    <row r="39" spans="1:25" s="165" customFormat="1" ht="18" customHeight="1">
      <c r="A39" s="171"/>
      <c r="B39" s="232"/>
      <c r="C39" s="236"/>
      <c r="D39" s="225" t="s">
        <v>730</v>
      </c>
      <c r="E39" s="226"/>
      <c r="F39" s="227"/>
      <c r="G39" s="178">
        <v>2</v>
      </c>
      <c r="H39" s="177">
        <v>3</v>
      </c>
      <c r="I39" s="177">
        <v>4</v>
      </c>
      <c r="J39" s="177">
        <v>5</v>
      </c>
      <c r="K39" s="177">
        <v>6</v>
      </c>
      <c r="L39" s="177">
        <v>7</v>
      </c>
      <c r="M39" s="177">
        <v>8</v>
      </c>
      <c r="N39" s="177">
        <v>9</v>
      </c>
      <c r="O39" s="177">
        <v>1</v>
      </c>
      <c r="P39" s="177">
        <v>2</v>
      </c>
      <c r="Q39" s="177">
        <v>3</v>
      </c>
      <c r="R39" s="177">
        <v>4</v>
      </c>
      <c r="S39" s="177">
        <v>5</v>
      </c>
      <c r="T39" s="177">
        <v>6</v>
      </c>
      <c r="U39" s="177">
        <v>7</v>
      </c>
      <c r="V39" s="177">
        <v>8</v>
      </c>
      <c r="W39" s="177">
        <v>9</v>
      </c>
      <c r="X39" s="177">
        <v>10</v>
      </c>
      <c r="Y39" s="176">
        <v>11</v>
      </c>
    </row>
    <row r="40" spans="1:28" s="165" customFormat="1" ht="42" customHeight="1">
      <c r="A40" s="171"/>
      <c r="B40" s="233"/>
      <c r="C40" s="237"/>
      <c r="D40" s="175" t="s">
        <v>665</v>
      </c>
      <c r="E40" s="174" t="s">
        <v>664</v>
      </c>
      <c r="F40" s="173" t="s">
        <v>663</v>
      </c>
      <c r="G40" s="173" t="s">
        <v>662</v>
      </c>
      <c r="H40" s="173" t="s">
        <v>661</v>
      </c>
      <c r="I40" s="173" t="s">
        <v>660</v>
      </c>
      <c r="J40" s="173" t="s">
        <v>659</v>
      </c>
      <c r="K40" s="173" t="s">
        <v>658</v>
      </c>
      <c r="L40" s="173" t="s">
        <v>657</v>
      </c>
      <c r="M40" s="173" t="s">
        <v>656</v>
      </c>
      <c r="N40" s="173" t="s">
        <v>655</v>
      </c>
      <c r="O40" s="173" t="s">
        <v>654</v>
      </c>
      <c r="P40" s="173" t="s">
        <v>653</v>
      </c>
      <c r="Q40" s="173" t="s">
        <v>652</v>
      </c>
      <c r="R40" s="173" t="s">
        <v>651</v>
      </c>
      <c r="S40" s="173" t="s">
        <v>650</v>
      </c>
      <c r="T40" s="173" t="s">
        <v>649</v>
      </c>
      <c r="U40" s="173" t="s">
        <v>648</v>
      </c>
      <c r="V40" s="173" t="s">
        <v>647</v>
      </c>
      <c r="W40" s="173" t="s">
        <v>646</v>
      </c>
      <c r="X40" s="173" t="s">
        <v>645</v>
      </c>
      <c r="Y40" s="172" t="s">
        <v>644</v>
      </c>
      <c r="AA40" s="166"/>
      <c r="AB40" s="166"/>
    </row>
    <row r="41" spans="1:28" s="165" customFormat="1" ht="42" customHeight="1" hidden="1">
      <c r="A41" s="171"/>
      <c r="B41" s="170"/>
      <c r="C41" s="168" t="s">
        <v>643</v>
      </c>
      <c r="D41" s="169" t="s">
        <v>642</v>
      </c>
      <c r="E41" s="168" t="s">
        <v>641</v>
      </c>
      <c r="F41" s="168" t="s">
        <v>640</v>
      </c>
      <c r="G41" s="168" t="s">
        <v>639</v>
      </c>
      <c r="H41" s="168" t="s">
        <v>638</v>
      </c>
      <c r="I41" s="168" t="s">
        <v>637</v>
      </c>
      <c r="J41" s="168" t="s">
        <v>636</v>
      </c>
      <c r="K41" s="168" t="s">
        <v>635</v>
      </c>
      <c r="L41" s="168" t="s">
        <v>634</v>
      </c>
      <c r="M41" s="168" t="s">
        <v>633</v>
      </c>
      <c r="N41" s="168" t="s">
        <v>632</v>
      </c>
      <c r="O41" s="168" t="s">
        <v>631</v>
      </c>
      <c r="P41" s="168" t="s">
        <v>630</v>
      </c>
      <c r="Q41" s="168" t="s">
        <v>629</v>
      </c>
      <c r="R41" s="168" t="s">
        <v>628</v>
      </c>
      <c r="S41" s="168" t="s">
        <v>627</v>
      </c>
      <c r="T41" s="168" t="s">
        <v>626</v>
      </c>
      <c r="U41" s="168" t="s">
        <v>625</v>
      </c>
      <c r="V41" s="168" t="s">
        <v>624</v>
      </c>
      <c r="W41" s="168" t="s">
        <v>623</v>
      </c>
      <c r="X41" s="168" t="s">
        <v>622</v>
      </c>
      <c r="Y41" s="167" t="s">
        <v>621</v>
      </c>
      <c r="AA41" s="166"/>
      <c r="AB41" s="166"/>
    </row>
    <row r="42" spans="1:25" ht="30" customHeight="1">
      <c r="A42" s="156" t="s">
        <v>100</v>
      </c>
      <c r="B42" s="164" t="s">
        <v>86</v>
      </c>
      <c r="C42" s="163">
        <v>2834916</v>
      </c>
      <c r="D42" s="141">
        <v>1781318</v>
      </c>
      <c r="E42" s="141">
        <v>0</v>
      </c>
      <c r="F42" s="141">
        <v>0</v>
      </c>
      <c r="G42" s="141">
        <v>1002202</v>
      </c>
      <c r="H42" s="141">
        <v>17122</v>
      </c>
      <c r="I42" s="141">
        <v>34274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154006</v>
      </c>
      <c r="Q42" s="141">
        <v>744615</v>
      </c>
      <c r="R42" s="141">
        <v>1213948</v>
      </c>
      <c r="S42" s="141">
        <v>346503</v>
      </c>
      <c r="T42" s="141">
        <v>348615</v>
      </c>
      <c r="U42" s="141">
        <v>25820</v>
      </c>
      <c r="V42" s="141">
        <v>1409</v>
      </c>
      <c r="W42" s="141">
        <v>0</v>
      </c>
      <c r="X42" s="141">
        <v>0</v>
      </c>
      <c r="Y42" s="184">
        <v>0</v>
      </c>
    </row>
    <row r="43" spans="1:25" ht="30" customHeight="1">
      <c r="A43" s="156" t="s">
        <v>100</v>
      </c>
      <c r="B43" s="164" t="s">
        <v>87</v>
      </c>
      <c r="C43" s="163">
        <v>3706486</v>
      </c>
      <c r="D43" s="137">
        <v>2292925</v>
      </c>
      <c r="E43" s="137">
        <v>0</v>
      </c>
      <c r="F43" s="137">
        <v>0</v>
      </c>
      <c r="G43" s="137">
        <v>1413561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7">
        <v>18204</v>
      </c>
      <c r="Q43" s="137">
        <v>1116332</v>
      </c>
      <c r="R43" s="137">
        <v>1974220</v>
      </c>
      <c r="S43" s="137">
        <v>306412</v>
      </c>
      <c r="T43" s="137">
        <v>291318</v>
      </c>
      <c r="U43" s="137">
        <v>0</v>
      </c>
      <c r="V43" s="137">
        <v>0</v>
      </c>
      <c r="W43" s="137">
        <v>0</v>
      </c>
      <c r="X43" s="137">
        <v>0</v>
      </c>
      <c r="Y43" s="183">
        <v>0</v>
      </c>
    </row>
    <row r="44" spans="1:25" ht="30" customHeight="1">
      <c r="A44" s="156" t="s">
        <v>100</v>
      </c>
      <c r="B44" s="164" t="s">
        <v>88</v>
      </c>
      <c r="C44" s="163">
        <v>3561097</v>
      </c>
      <c r="D44" s="137">
        <v>2448647</v>
      </c>
      <c r="E44" s="137">
        <v>0</v>
      </c>
      <c r="F44" s="137">
        <v>103630</v>
      </c>
      <c r="G44" s="137">
        <v>1008820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91600</v>
      </c>
      <c r="P44" s="137">
        <v>270892</v>
      </c>
      <c r="Q44" s="137">
        <v>1055260</v>
      </c>
      <c r="R44" s="137">
        <v>1975147</v>
      </c>
      <c r="S44" s="137">
        <v>143524</v>
      </c>
      <c r="T44" s="137">
        <v>24674</v>
      </c>
      <c r="U44" s="137">
        <v>0</v>
      </c>
      <c r="V44" s="137">
        <v>0</v>
      </c>
      <c r="W44" s="137">
        <v>0</v>
      </c>
      <c r="X44" s="137">
        <v>0</v>
      </c>
      <c r="Y44" s="183">
        <v>0</v>
      </c>
    </row>
    <row r="45" spans="1:25" ht="30" customHeight="1">
      <c r="A45" s="156" t="s">
        <v>100</v>
      </c>
      <c r="B45" s="164" t="s">
        <v>91</v>
      </c>
      <c r="C45" s="163">
        <v>1193102</v>
      </c>
      <c r="D45" s="137">
        <v>774223</v>
      </c>
      <c r="E45" s="137">
        <v>0</v>
      </c>
      <c r="F45" s="137">
        <v>17046</v>
      </c>
      <c r="G45" s="137">
        <v>375093</v>
      </c>
      <c r="H45" s="137">
        <v>26740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21500</v>
      </c>
      <c r="Q45" s="137">
        <v>213397</v>
      </c>
      <c r="R45" s="137">
        <v>494666</v>
      </c>
      <c r="S45" s="137">
        <v>244677</v>
      </c>
      <c r="T45" s="137">
        <v>188473</v>
      </c>
      <c r="U45" s="137">
        <v>30389</v>
      </c>
      <c r="V45" s="137">
        <v>0</v>
      </c>
      <c r="W45" s="137">
        <v>0</v>
      </c>
      <c r="X45" s="137">
        <v>0</v>
      </c>
      <c r="Y45" s="183">
        <v>0</v>
      </c>
    </row>
    <row r="46" spans="1:25" ht="30" customHeight="1">
      <c r="A46" s="156" t="s">
        <v>100</v>
      </c>
      <c r="B46" s="164" t="s">
        <v>93</v>
      </c>
      <c r="C46" s="163">
        <v>3702280</v>
      </c>
      <c r="D46" s="137">
        <v>2258918</v>
      </c>
      <c r="E46" s="137">
        <v>5253</v>
      </c>
      <c r="F46" s="137">
        <v>153771</v>
      </c>
      <c r="G46" s="137">
        <v>1211138</v>
      </c>
      <c r="H46" s="137">
        <v>4880</v>
      </c>
      <c r="I46" s="137">
        <v>68320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78846</v>
      </c>
      <c r="Q46" s="137">
        <v>1267458</v>
      </c>
      <c r="R46" s="137">
        <v>1787573</v>
      </c>
      <c r="S46" s="137">
        <v>358964</v>
      </c>
      <c r="T46" s="137">
        <v>209439</v>
      </c>
      <c r="U46" s="137">
        <v>0</v>
      </c>
      <c r="V46" s="137">
        <v>0</v>
      </c>
      <c r="W46" s="137">
        <v>0</v>
      </c>
      <c r="X46" s="137">
        <v>0</v>
      </c>
      <c r="Y46" s="183">
        <v>0</v>
      </c>
    </row>
    <row r="47" spans="1:25" ht="30" customHeight="1">
      <c r="A47" s="156" t="s">
        <v>100</v>
      </c>
      <c r="B47" s="164" t="s">
        <v>94</v>
      </c>
      <c r="C47" s="163">
        <v>1385319</v>
      </c>
      <c r="D47" s="137">
        <v>850241</v>
      </c>
      <c r="E47" s="137">
        <v>0</v>
      </c>
      <c r="F47" s="137">
        <v>43265</v>
      </c>
      <c r="G47" s="137">
        <v>416273</v>
      </c>
      <c r="H47" s="137">
        <v>41800</v>
      </c>
      <c r="I47" s="137">
        <v>33740</v>
      </c>
      <c r="J47" s="137">
        <v>0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37436</v>
      </c>
      <c r="Q47" s="137">
        <v>427773</v>
      </c>
      <c r="R47" s="137">
        <v>360118</v>
      </c>
      <c r="S47" s="137">
        <v>261089</v>
      </c>
      <c r="T47" s="137">
        <v>298903</v>
      </c>
      <c r="U47" s="137">
        <v>0</v>
      </c>
      <c r="V47" s="137">
        <v>0</v>
      </c>
      <c r="W47" s="137">
        <v>0</v>
      </c>
      <c r="X47" s="137">
        <v>0</v>
      </c>
      <c r="Y47" s="183">
        <v>0</v>
      </c>
    </row>
    <row r="48" spans="1:25" ht="30" customHeight="1">
      <c r="A48" s="156" t="s">
        <v>100</v>
      </c>
      <c r="B48" s="164" t="s">
        <v>95</v>
      </c>
      <c r="C48" s="163">
        <v>1402608</v>
      </c>
      <c r="D48" s="137">
        <v>893327</v>
      </c>
      <c r="E48" s="137">
        <v>0</v>
      </c>
      <c r="F48" s="137">
        <v>70997</v>
      </c>
      <c r="G48" s="137">
        <v>438284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118433</v>
      </c>
      <c r="Q48" s="137">
        <v>452781</v>
      </c>
      <c r="R48" s="137">
        <v>782826</v>
      </c>
      <c r="S48" s="137">
        <v>48568</v>
      </c>
      <c r="T48" s="137">
        <v>0</v>
      </c>
      <c r="U48" s="137">
        <v>0</v>
      </c>
      <c r="V48" s="137">
        <v>0</v>
      </c>
      <c r="W48" s="137">
        <v>0</v>
      </c>
      <c r="X48" s="137">
        <v>0</v>
      </c>
      <c r="Y48" s="183">
        <v>0</v>
      </c>
    </row>
    <row r="49" spans="1:25" ht="30" customHeight="1">
      <c r="A49" s="156" t="s">
        <v>100</v>
      </c>
      <c r="B49" s="164" t="s">
        <v>368</v>
      </c>
      <c r="C49" s="163">
        <v>655788</v>
      </c>
      <c r="D49" s="137">
        <v>415896</v>
      </c>
      <c r="E49" s="137">
        <v>0</v>
      </c>
      <c r="F49" s="137">
        <v>0</v>
      </c>
      <c r="G49" s="137">
        <v>185495</v>
      </c>
      <c r="H49" s="137">
        <v>54397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4016</v>
      </c>
      <c r="Q49" s="137">
        <v>115186</v>
      </c>
      <c r="R49" s="137">
        <v>194455</v>
      </c>
      <c r="S49" s="137">
        <v>164671</v>
      </c>
      <c r="T49" s="137">
        <v>177460</v>
      </c>
      <c r="U49" s="137">
        <v>0</v>
      </c>
      <c r="V49" s="137">
        <v>0</v>
      </c>
      <c r="W49" s="137">
        <v>0</v>
      </c>
      <c r="X49" s="137">
        <v>0</v>
      </c>
      <c r="Y49" s="183">
        <v>0</v>
      </c>
    </row>
    <row r="50" spans="1:25" ht="30" customHeight="1">
      <c r="A50" s="156" t="s">
        <v>100</v>
      </c>
      <c r="B50" s="164" t="s">
        <v>371</v>
      </c>
      <c r="C50" s="163">
        <v>2114977</v>
      </c>
      <c r="D50" s="137">
        <v>1029319</v>
      </c>
      <c r="E50" s="137">
        <v>0</v>
      </c>
      <c r="F50" s="137">
        <v>193255</v>
      </c>
      <c r="G50" s="137">
        <v>583526</v>
      </c>
      <c r="H50" s="137">
        <v>173400</v>
      </c>
      <c r="I50" s="137">
        <v>135477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175745</v>
      </c>
      <c r="Q50" s="137">
        <v>1096804</v>
      </c>
      <c r="R50" s="137">
        <v>832469</v>
      </c>
      <c r="S50" s="137">
        <v>9959</v>
      </c>
      <c r="T50" s="137">
        <v>0</v>
      </c>
      <c r="U50" s="137">
        <v>0</v>
      </c>
      <c r="V50" s="137">
        <v>0</v>
      </c>
      <c r="W50" s="137">
        <v>0</v>
      </c>
      <c r="X50" s="137">
        <v>0</v>
      </c>
      <c r="Y50" s="183">
        <v>0</v>
      </c>
    </row>
    <row r="51" spans="1:25" ht="30" customHeight="1">
      <c r="A51" s="156" t="s">
        <v>100</v>
      </c>
      <c r="B51" s="164" t="s">
        <v>101</v>
      </c>
      <c r="C51" s="163">
        <v>40631</v>
      </c>
      <c r="D51" s="137">
        <v>27901</v>
      </c>
      <c r="E51" s="137">
        <v>0</v>
      </c>
      <c r="F51" s="137">
        <v>0</v>
      </c>
      <c r="G51" s="137">
        <v>12730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31967</v>
      </c>
      <c r="S51" s="137">
        <v>8664</v>
      </c>
      <c r="T51" s="137">
        <v>0</v>
      </c>
      <c r="U51" s="137">
        <v>0</v>
      </c>
      <c r="V51" s="137">
        <v>0</v>
      </c>
      <c r="W51" s="137">
        <v>0</v>
      </c>
      <c r="X51" s="137">
        <v>0</v>
      </c>
      <c r="Y51" s="183">
        <v>0</v>
      </c>
    </row>
    <row r="52" spans="1:25" ht="30" customHeight="1">
      <c r="A52" s="156" t="s">
        <v>100</v>
      </c>
      <c r="B52" s="164" t="s">
        <v>102</v>
      </c>
      <c r="C52" s="163">
        <v>493659</v>
      </c>
      <c r="D52" s="132">
        <v>271596</v>
      </c>
      <c r="E52" s="132">
        <v>0</v>
      </c>
      <c r="F52" s="132">
        <v>17832</v>
      </c>
      <c r="G52" s="132">
        <v>204231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2">
        <v>13483</v>
      </c>
      <c r="Q52" s="132">
        <v>86886</v>
      </c>
      <c r="R52" s="132">
        <v>268563</v>
      </c>
      <c r="S52" s="132">
        <v>25892</v>
      </c>
      <c r="T52" s="132">
        <v>98835</v>
      </c>
      <c r="U52" s="132">
        <v>0</v>
      </c>
      <c r="V52" s="132">
        <v>0</v>
      </c>
      <c r="W52" s="132">
        <v>0</v>
      </c>
      <c r="X52" s="132">
        <v>0</v>
      </c>
      <c r="Y52" s="182">
        <v>0</v>
      </c>
    </row>
    <row r="53" spans="1:25" ht="30" customHeight="1" thickBot="1">
      <c r="A53" s="156" t="s">
        <v>100</v>
      </c>
      <c r="B53" s="161" t="s">
        <v>620</v>
      </c>
      <c r="C53" s="160">
        <f aca="true" t="shared" si="2" ref="C53:Y53">SUM(C42:C52)</f>
        <v>21090863</v>
      </c>
      <c r="D53" s="160">
        <f t="shared" si="2"/>
        <v>13044311</v>
      </c>
      <c r="E53" s="160">
        <f t="shared" si="2"/>
        <v>5253</v>
      </c>
      <c r="F53" s="160">
        <f t="shared" si="2"/>
        <v>599796</v>
      </c>
      <c r="G53" s="160">
        <f t="shared" si="2"/>
        <v>6851353</v>
      </c>
      <c r="H53" s="160">
        <f t="shared" si="2"/>
        <v>318339</v>
      </c>
      <c r="I53" s="160">
        <f t="shared" si="2"/>
        <v>271811</v>
      </c>
      <c r="J53" s="160">
        <f t="shared" si="2"/>
        <v>0</v>
      </c>
      <c r="K53" s="160">
        <f t="shared" si="2"/>
        <v>0</v>
      </c>
      <c r="L53" s="160">
        <f t="shared" si="2"/>
        <v>0</v>
      </c>
      <c r="M53" s="160">
        <f t="shared" si="2"/>
        <v>0</v>
      </c>
      <c r="N53" s="160">
        <f t="shared" si="2"/>
        <v>0</v>
      </c>
      <c r="O53" s="160">
        <f t="shared" si="2"/>
        <v>91600</v>
      </c>
      <c r="P53" s="160">
        <f t="shared" si="2"/>
        <v>892561</v>
      </c>
      <c r="Q53" s="160">
        <f t="shared" si="2"/>
        <v>6576492</v>
      </c>
      <c r="R53" s="160">
        <f t="shared" si="2"/>
        <v>9915952</v>
      </c>
      <c r="S53" s="160">
        <f t="shared" si="2"/>
        <v>1918923</v>
      </c>
      <c r="T53" s="160">
        <f t="shared" si="2"/>
        <v>1637717</v>
      </c>
      <c r="U53" s="160">
        <f t="shared" si="2"/>
        <v>56209</v>
      </c>
      <c r="V53" s="160">
        <f t="shared" si="2"/>
        <v>1409</v>
      </c>
      <c r="W53" s="160">
        <f t="shared" si="2"/>
        <v>0</v>
      </c>
      <c r="X53" s="160">
        <f t="shared" si="2"/>
        <v>0</v>
      </c>
      <c r="Y53" s="159">
        <f t="shared" si="2"/>
        <v>0</v>
      </c>
    </row>
    <row r="54" spans="2:25" ht="18" customHeight="1">
      <c r="B54" s="158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</row>
    <row r="55" spans="2:25" ht="18" customHeight="1">
      <c r="B55" s="158"/>
      <c r="C55" s="180" t="s">
        <v>490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</row>
    <row r="56" spans="1:25" s="165" customFormat="1" ht="18" customHeight="1">
      <c r="A56" s="171"/>
      <c r="B56" s="158"/>
      <c r="C56" s="180" t="s">
        <v>677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</row>
    <row r="57" spans="1:25" s="165" customFormat="1" ht="18" customHeight="1" thickBot="1">
      <c r="A57" s="171"/>
      <c r="B57" s="181"/>
      <c r="C57" s="180" t="s">
        <v>673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</row>
    <row r="58" spans="1:25" s="165" customFormat="1" ht="18" customHeight="1">
      <c r="A58" s="171"/>
      <c r="B58" s="231" t="s">
        <v>669</v>
      </c>
      <c r="C58" s="235" t="s">
        <v>668</v>
      </c>
      <c r="D58" s="228" t="s">
        <v>667</v>
      </c>
      <c r="E58" s="229"/>
      <c r="F58" s="229"/>
      <c r="G58" s="229"/>
      <c r="H58" s="229"/>
      <c r="I58" s="229"/>
      <c r="J58" s="229"/>
      <c r="K58" s="229"/>
      <c r="L58" s="229"/>
      <c r="M58" s="229"/>
      <c r="N58" s="234"/>
      <c r="O58" s="228" t="s">
        <v>666</v>
      </c>
      <c r="P58" s="229"/>
      <c r="Q58" s="229"/>
      <c r="R58" s="229"/>
      <c r="S58" s="229"/>
      <c r="T58" s="229"/>
      <c r="U58" s="229"/>
      <c r="V58" s="229"/>
      <c r="W58" s="229"/>
      <c r="X58" s="229"/>
      <c r="Y58" s="230"/>
    </row>
    <row r="59" spans="1:25" s="165" customFormat="1" ht="18" customHeight="1">
      <c r="A59" s="171"/>
      <c r="B59" s="232"/>
      <c r="C59" s="236"/>
      <c r="D59" s="225" t="s">
        <v>730</v>
      </c>
      <c r="E59" s="226"/>
      <c r="F59" s="227"/>
      <c r="G59" s="178">
        <v>2</v>
      </c>
      <c r="H59" s="177">
        <v>3</v>
      </c>
      <c r="I59" s="177">
        <v>4</v>
      </c>
      <c r="J59" s="177">
        <v>5</v>
      </c>
      <c r="K59" s="177">
        <v>6</v>
      </c>
      <c r="L59" s="177">
        <v>7</v>
      </c>
      <c r="M59" s="177">
        <v>8</v>
      </c>
      <c r="N59" s="177">
        <v>9</v>
      </c>
      <c r="O59" s="177">
        <v>1</v>
      </c>
      <c r="P59" s="177">
        <v>2</v>
      </c>
      <c r="Q59" s="177">
        <v>3</v>
      </c>
      <c r="R59" s="177">
        <v>4</v>
      </c>
      <c r="S59" s="177">
        <v>5</v>
      </c>
      <c r="T59" s="177">
        <v>6</v>
      </c>
      <c r="U59" s="177">
        <v>7</v>
      </c>
      <c r="V59" s="177">
        <v>8</v>
      </c>
      <c r="W59" s="177">
        <v>9</v>
      </c>
      <c r="X59" s="177">
        <v>10</v>
      </c>
      <c r="Y59" s="176">
        <v>11</v>
      </c>
    </row>
    <row r="60" spans="1:28" s="165" customFormat="1" ht="42" customHeight="1">
      <c r="A60" s="171"/>
      <c r="B60" s="233"/>
      <c r="C60" s="237"/>
      <c r="D60" s="175" t="s">
        <v>665</v>
      </c>
      <c r="E60" s="174" t="s">
        <v>664</v>
      </c>
      <c r="F60" s="173" t="s">
        <v>663</v>
      </c>
      <c r="G60" s="173" t="s">
        <v>662</v>
      </c>
      <c r="H60" s="173" t="s">
        <v>661</v>
      </c>
      <c r="I60" s="173" t="s">
        <v>660</v>
      </c>
      <c r="J60" s="173" t="s">
        <v>659</v>
      </c>
      <c r="K60" s="173" t="s">
        <v>658</v>
      </c>
      <c r="L60" s="173" t="s">
        <v>657</v>
      </c>
      <c r="M60" s="173" t="s">
        <v>656</v>
      </c>
      <c r="N60" s="173" t="s">
        <v>655</v>
      </c>
      <c r="O60" s="173" t="s">
        <v>654</v>
      </c>
      <c r="P60" s="173" t="s">
        <v>653</v>
      </c>
      <c r="Q60" s="173" t="s">
        <v>652</v>
      </c>
      <c r="R60" s="173" t="s">
        <v>651</v>
      </c>
      <c r="S60" s="173" t="s">
        <v>650</v>
      </c>
      <c r="T60" s="173" t="s">
        <v>649</v>
      </c>
      <c r="U60" s="173" t="s">
        <v>648</v>
      </c>
      <c r="V60" s="173" t="s">
        <v>647</v>
      </c>
      <c r="W60" s="173" t="s">
        <v>646</v>
      </c>
      <c r="X60" s="173" t="s">
        <v>645</v>
      </c>
      <c r="Y60" s="172" t="s">
        <v>644</v>
      </c>
      <c r="AA60" s="166"/>
      <c r="AB60" s="166"/>
    </row>
    <row r="61" spans="1:28" s="165" customFormat="1" ht="42" customHeight="1" hidden="1">
      <c r="A61" s="171"/>
      <c r="B61" s="170"/>
      <c r="C61" s="168" t="s">
        <v>643</v>
      </c>
      <c r="D61" s="169" t="s">
        <v>642</v>
      </c>
      <c r="E61" s="168" t="s">
        <v>641</v>
      </c>
      <c r="F61" s="168" t="s">
        <v>640</v>
      </c>
      <c r="G61" s="168" t="s">
        <v>639</v>
      </c>
      <c r="H61" s="168" t="s">
        <v>638</v>
      </c>
      <c r="I61" s="168" t="s">
        <v>637</v>
      </c>
      <c r="J61" s="168" t="s">
        <v>636</v>
      </c>
      <c r="K61" s="168" t="s">
        <v>635</v>
      </c>
      <c r="L61" s="168" t="s">
        <v>634</v>
      </c>
      <c r="M61" s="168" t="s">
        <v>633</v>
      </c>
      <c r="N61" s="168" t="s">
        <v>632</v>
      </c>
      <c r="O61" s="168" t="s">
        <v>631</v>
      </c>
      <c r="P61" s="168" t="s">
        <v>630</v>
      </c>
      <c r="Q61" s="168" t="s">
        <v>629</v>
      </c>
      <c r="R61" s="168" t="s">
        <v>628</v>
      </c>
      <c r="S61" s="168" t="s">
        <v>627</v>
      </c>
      <c r="T61" s="168" t="s">
        <v>626</v>
      </c>
      <c r="U61" s="168" t="s">
        <v>625</v>
      </c>
      <c r="V61" s="168" t="s">
        <v>624</v>
      </c>
      <c r="W61" s="168" t="s">
        <v>623</v>
      </c>
      <c r="X61" s="168" t="s">
        <v>622</v>
      </c>
      <c r="Y61" s="167" t="s">
        <v>621</v>
      </c>
      <c r="AA61" s="166"/>
      <c r="AB61" s="166"/>
    </row>
    <row r="62" spans="1:25" ht="30" customHeight="1">
      <c r="A62" s="156" t="s">
        <v>103</v>
      </c>
      <c r="B62" s="164" t="s">
        <v>86</v>
      </c>
      <c r="C62" s="163">
        <v>54068</v>
      </c>
      <c r="D62" s="141">
        <v>46936</v>
      </c>
      <c r="E62" s="141">
        <v>0</v>
      </c>
      <c r="F62" s="141">
        <v>0</v>
      </c>
      <c r="G62" s="141">
        <v>7132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35177</v>
      </c>
      <c r="R62" s="141">
        <v>18891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84">
        <v>0</v>
      </c>
    </row>
    <row r="63" spans="1:25" ht="30" customHeight="1">
      <c r="A63" s="156" t="s">
        <v>103</v>
      </c>
      <c r="B63" s="164" t="s">
        <v>87</v>
      </c>
      <c r="C63" s="163">
        <v>153084</v>
      </c>
      <c r="D63" s="137">
        <v>98619</v>
      </c>
      <c r="E63" s="137">
        <v>0</v>
      </c>
      <c r="F63" s="137">
        <v>0</v>
      </c>
      <c r="G63" s="137">
        <v>54465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137">
        <v>0</v>
      </c>
      <c r="N63" s="137">
        <v>0</v>
      </c>
      <c r="O63" s="137">
        <v>0</v>
      </c>
      <c r="P63" s="137">
        <v>31495</v>
      </c>
      <c r="Q63" s="137">
        <v>73495</v>
      </c>
      <c r="R63" s="137">
        <v>48094</v>
      </c>
      <c r="S63" s="137">
        <v>0</v>
      </c>
      <c r="T63" s="137">
        <v>0</v>
      </c>
      <c r="U63" s="137">
        <v>0</v>
      </c>
      <c r="V63" s="137">
        <v>0</v>
      </c>
      <c r="W63" s="137">
        <v>0</v>
      </c>
      <c r="X63" s="137">
        <v>0</v>
      </c>
      <c r="Y63" s="183">
        <v>0</v>
      </c>
    </row>
    <row r="64" spans="1:25" ht="30" customHeight="1">
      <c r="A64" s="156" t="s">
        <v>103</v>
      </c>
      <c r="B64" s="164" t="s">
        <v>88</v>
      </c>
      <c r="C64" s="163">
        <v>1724733</v>
      </c>
      <c r="D64" s="137">
        <v>1430933</v>
      </c>
      <c r="E64" s="137">
        <v>0</v>
      </c>
      <c r="F64" s="137">
        <v>4857</v>
      </c>
      <c r="G64" s="137">
        <v>288943</v>
      </c>
      <c r="H64" s="137">
        <v>0</v>
      </c>
      <c r="I64" s="137">
        <v>0</v>
      </c>
      <c r="J64" s="137">
        <v>0</v>
      </c>
      <c r="K64" s="137">
        <v>0</v>
      </c>
      <c r="L64" s="137">
        <v>0</v>
      </c>
      <c r="M64" s="137">
        <v>0</v>
      </c>
      <c r="N64" s="137">
        <v>0</v>
      </c>
      <c r="O64" s="137">
        <v>8800</v>
      </c>
      <c r="P64" s="137">
        <v>168312</v>
      </c>
      <c r="Q64" s="137">
        <v>755255</v>
      </c>
      <c r="R64" s="137">
        <v>780871</v>
      </c>
      <c r="S64" s="137">
        <v>11495</v>
      </c>
      <c r="T64" s="137">
        <v>0</v>
      </c>
      <c r="U64" s="137">
        <v>0</v>
      </c>
      <c r="V64" s="137">
        <v>0</v>
      </c>
      <c r="W64" s="137">
        <v>0</v>
      </c>
      <c r="X64" s="137">
        <v>0</v>
      </c>
      <c r="Y64" s="183">
        <v>0</v>
      </c>
    </row>
    <row r="65" spans="1:25" ht="30" customHeight="1">
      <c r="A65" s="156" t="s">
        <v>103</v>
      </c>
      <c r="B65" s="164" t="s">
        <v>89</v>
      </c>
      <c r="C65" s="163">
        <v>0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137">
        <v>0</v>
      </c>
      <c r="J65" s="137">
        <v>0</v>
      </c>
      <c r="K65" s="137">
        <v>0</v>
      </c>
      <c r="L65" s="137">
        <v>0</v>
      </c>
      <c r="M65" s="137">
        <v>0</v>
      </c>
      <c r="N65" s="137">
        <v>0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37">
        <v>0</v>
      </c>
      <c r="U65" s="137">
        <v>0</v>
      </c>
      <c r="V65" s="137">
        <v>0</v>
      </c>
      <c r="W65" s="137">
        <v>0</v>
      </c>
      <c r="X65" s="137">
        <v>0</v>
      </c>
      <c r="Y65" s="183">
        <v>0</v>
      </c>
    </row>
    <row r="66" spans="1:25" ht="30" customHeight="1">
      <c r="A66" s="156" t="s">
        <v>103</v>
      </c>
      <c r="B66" s="164" t="s">
        <v>93</v>
      </c>
      <c r="C66" s="163">
        <v>544577</v>
      </c>
      <c r="D66" s="137">
        <v>461369</v>
      </c>
      <c r="E66" s="137">
        <v>0</v>
      </c>
      <c r="F66" s="137">
        <v>0</v>
      </c>
      <c r="G66" s="137">
        <v>2218</v>
      </c>
      <c r="H66" s="137">
        <v>16800</v>
      </c>
      <c r="I66" s="137">
        <v>64190</v>
      </c>
      <c r="J66" s="137">
        <v>0</v>
      </c>
      <c r="K66" s="137"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114342</v>
      </c>
      <c r="R66" s="137">
        <v>98400</v>
      </c>
      <c r="S66" s="137">
        <v>166026</v>
      </c>
      <c r="T66" s="137">
        <v>165809</v>
      </c>
      <c r="U66" s="137">
        <v>0</v>
      </c>
      <c r="V66" s="137">
        <v>0</v>
      </c>
      <c r="W66" s="137">
        <v>0</v>
      </c>
      <c r="X66" s="137">
        <v>0</v>
      </c>
      <c r="Y66" s="183">
        <v>0</v>
      </c>
    </row>
    <row r="67" spans="1:25" ht="30" customHeight="1">
      <c r="A67" s="156" t="s">
        <v>103</v>
      </c>
      <c r="B67" s="164" t="s">
        <v>371</v>
      </c>
      <c r="C67" s="163">
        <v>168814</v>
      </c>
      <c r="D67" s="137">
        <v>151085</v>
      </c>
      <c r="E67" s="137">
        <v>0</v>
      </c>
      <c r="F67" s="137">
        <v>0</v>
      </c>
      <c r="G67" s="137">
        <v>4823</v>
      </c>
      <c r="H67" s="137">
        <v>1600</v>
      </c>
      <c r="I67" s="137">
        <v>11306</v>
      </c>
      <c r="J67" s="137">
        <v>0</v>
      </c>
      <c r="K67" s="137">
        <v>0</v>
      </c>
      <c r="L67" s="137">
        <v>0</v>
      </c>
      <c r="M67" s="137">
        <v>0</v>
      </c>
      <c r="N67" s="137">
        <v>0</v>
      </c>
      <c r="O67" s="137">
        <v>0</v>
      </c>
      <c r="P67" s="137">
        <v>12100</v>
      </c>
      <c r="Q67" s="137">
        <v>51063</v>
      </c>
      <c r="R67" s="137">
        <v>70553</v>
      </c>
      <c r="S67" s="137">
        <v>30091</v>
      </c>
      <c r="T67" s="137">
        <v>5007</v>
      </c>
      <c r="U67" s="137">
        <v>0</v>
      </c>
      <c r="V67" s="137">
        <v>0</v>
      </c>
      <c r="W67" s="137">
        <v>0</v>
      </c>
      <c r="X67" s="137">
        <v>0</v>
      </c>
      <c r="Y67" s="183">
        <v>0</v>
      </c>
    </row>
    <row r="68" spans="1:25" ht="30" customHeight="1">
      <c r="A68" s="156" t="s">
        <v>103</v>
      </c>
      <c r="B68" s="164" t="s">
        <v>101</v>
      </c>
      <c r="C68" s="163">
        <v>128035</v>
      </c>
      <c r="D68" s="137">
        <v>78608</v>
      </c>
      <c r="E68" s="137">
        <v>0</v>
      </c>
      <c r="F68" s="137">
        <v>702</v>
      </c>
      <c r="G68" s="137">
        <v>48725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10116</v>
      </c>
      <c r="Q68" s="137">
        <v>69796</v>
      </c>
      <c r="R68" s="137">
        <v>48123</v>
      </c>
      <c r="S68" s="137">
        <v>0</v>
      </c>
      <c r="T68" s="137">
        <v>0</v>
      </c>
      <c r="U68" s="137">
        <v>0</v>
      </c>
      <c r="V68" s="137">
        <v>0</v>
      </c>
      <c r="W68" s="137">
        <v>0</v>
      </c>
      <c r="X68" s="137">
        <v>0</v>
      </c>
      <c r="Y68" s="183">
        <v>0</v>
      </c>
    </row>
    <row r="69" spans="1:25" ht="30" customHeight="1">
      <c r="A69" s="156" t="s">
        <v>103</v>
      </c>
      <c r="B69" s="164" t="s">
        <v>98</v>
      </c>
      <c r="C69" s="163">
        <v>799459</v>
      </c>
      <c r="D69" s="137">
        <v>445416</v>
      </c>
      <c r="E69" s="137">
        <v>0</v>
      </c>
      <c r="F69" s="137">
        <v>0</v>
      </c>
      <c r="G69" s="137">
        <v>270585</v>
      </c>
      <c r="H69" s="137">
        <v>83458</v>
      </c>
      <c r="I69" s="137">
        <v>0</v>
      </c>
      <c r="J69" s="137">
        <v>0</v>
      </c>
      <c r="K69" s="137">
        <v>0</v>
      </c>
      <c r="L69" s="137">
        <v>0</v>
      </c>
      <c r="M69" s="137">
        <v>0</v>
      </c>
      <c r="N69" s="137">
        <v>0</v>
      </c>
      <c r="O69" s="137">
        <v>0</v>
      </c>
      <c r="P69" s="137">
        <v>17194</v>
      </c>
      <c r="Q69" s="137">
        <v>406849</v>
      </c>
      <c r="R69" s="137">
        <v>375416</v>
      </c>
      <c r="S69" s="137">
        <v>0</v>
      </c>
      <c r="T69" s="137">
        <v>0</v>
      </c>
      <c r="U69" s="137">
        <v>0</v>
      </c>
      <c r="V69" s="137">
        <v>0</v>
      </c>
      <c r="W69" s="137">
        <v>0</v>
      </c>
      <c r="X69" s="137">
        <v>0</v>
      </c>
      <c r="Y69" s="183">
        <v>0</v>
      </c>
    </row>
    <row r="70" spans="1:25" ht="30" customHeight="1">
      <c r="A70" s="156" t="s">
        <v>103</v>
      </c>
      <c r="B70" s="164" t="s">
        <v>102</v>
      </c>
      <c r="C70" s="163">
        <v>82876</v>
      </c>
      <c r="D70" s="132">
        <v>82876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16508</v>
      </c>
      <c r="S70" s="132">
        <v>43922</v>
      </c>
      <c r="T70" s="132">
        <v>22446</v>
      </c>
      <c r="U70" s="132">
        <v>0</v>
      </c>
      <c r="V70" s="132">
        <v>0</v>
      </c>
      <c r="W70" s="132">
        <v>0</v>
      </c>
      <c r="X70" s="132">
        <v>0</v>
      </c>
      <c r="Y70" s="182">
        <v>0</v>
      </c>
    </row>
    <row r="71" spans="1:25" ht="30" customHeight="1" thickBot="1">
      <c r="A71" s="156" t="s">
        <v>103</v>
      </c>
      <c r="B71" s="161" t="s">
        <v>620</v>
      </c>
      <c r="C71" s="160">
        <f aca="true" t="shared" si="3" ref="C71:Y71">SUM(C62:C70)</f>
        <v>3655646</v>
      </c>
      <c r="D71" s="160">
        <f t="shared" si="3"/>
        <v>2795842</v>
      </c>
      <c r="E71" s="160">
        <f t="shared" si="3"/>
        <v>0</v>
      </c>
      <c r="F71" s="160">
        <f t="shared" si="3"/>
        <v>5559</v>
      </c>
      <c r="G71" s="160">
        <f t="shared" si="3"/>
        <v>676891</v>
      </c>
      <c r="H71" s="160">
        <f t="shared" si="3"/>
        <v>101858</v>
      </c>
      <c r="I71" s="160">
        <f t="shared" si="3"/>
        <v>75496</v>
      </c>
      <c r="J71" s="160">
        <f t="shared" si="3"/>
        <v>0</v>
      </c>
      <c r="K71" s="160">
        <f t="shared" si="3"/>
        <v>0</v>
      </c>
      <c r="L71" s="160">
        <f t="shared" si="3"/>
        <v>0</v>
      </c>
      <c r="M71" s="160">
        <f t="shared" si="3"/>
        <v>0</v>
      </c>
      <c r="N71" s="160">
        <f t="shared" si="3"/>
        <v>0</v>
      </c>
      <c r="O71" s="160">
        <f t="shared" si="3"/>
        <v>8800</v>
      </c>
      <c r="P71" s="160">
        <f t="shared" si="3"/>
        <v>239217</v>
      </c>
      <c r="Q71" s="160">
        <f t="shared" si="3"/>
        <v>1505977</v>
      </c>
      <c r="R71" s="160">
        <f t="shared" si="3"/>
        <v>1456856</v>
      </c>
      <c r="S71" s="160">
        <f t="shared" si="3"/>
        <v>251534</v>
      </c>
      <c r="T71" s="160">
        <f t="shared" si="3"/>
        <v>193262</v>
      </c>
      <c r="U71" s="160">
        <f t="shared" si="3"/>
        <v>0</v>
      </c>
      <c r="V71" s="160">
        <f t="shared" si="3"/>
        <v>0</v>
      </c>
      <c r="W71" s="160">
        <f t="shared" si="3"/>
        <v>0</v>
      </c>
      <c r="X71" s="160">
        <f t="shared" si="3"/>
        <v>0</v>
      </c>
      <c r="Y71" s="159">
        <f t="shared" si="3"/>
        <v>0</v>
      </c>
    </row>
    <row r="72" spans="2:25" ht="18" customHeight="1">
      <c r="B72" s="158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</row>
    <row r="73" spans="2:25" ht="18" customHeight="1">
      <c r="B73" s="158"/>
      <c r="C73" s="180" t="s">
        <v>490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spans="1:25" s="165" customFormat="1" ht="18" customHeight="1">
      <c r="A74" s="171"/>
      <c r="B74" s="158"/>
      <c r="C74" s="180" t="s">
        <v>676</v>
      </c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</row>
    <row r="75" spans="1:25" s="165" customFormat="1" ht="18" customHeight="1" thickBot="1">
      <c r="A75" s="171"/>
      <c r="B75" s="181"/>
      <c r="C75" s="180" t="s">
        <v>673</v>
      </c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</row>
    <row r="76" spans="1:25" s="165" customFormat="1" ht="18" customHeight="1">
      <c r="A76" s="171"/>
      <c r="B76" s="231" t="s">
        <v>669</v>
      </c>
      <c r="C76" s="235" t="s">
        <v>668</v>
      </c>
      <c r="D76" s="228" t="s">
        <v>667</v>
      </c>
      <c r="E76" s="229"/>
      <c r="F76" s="229"/>
      <c r="G76" s="229"/>
      <c r="H76" s="229"/>
      <c r="I76" s="229"/>
      <c r="J76" s="229"/>
      <c r="K76" s="229"/>
      <c r="L76" s="229"/>
      <c r="M76" s="229"/>
      <c r="N76" s="234"/>
      <c r="O76" s="228" t="s">
        <v>666</v>
      </c>
      <c r="P76" s="229"/>
      <c r="Q76" s="229"/>
      <c r="R76" s="229"/>
      <c r="S76" s="229"/>
      <c r="T76" s="229"/>
      <c r="U76" s="229"/>
      <c r="V76" s="229"/>
      <c r="W76" s="229"/>
      <c r="X76" s="229"/>
      <c r="Y76" s="230"/>
    </row>
    <row r="77" spans="1:25" s="165" customFormat="1" ht="18" customHeight="1">
      <c r="A77" s="171"/>
      <c r="B77" s="232"/>
      <c r="C77" s="236"/>
      <c r="D77" s="225" t="s">
        <v>730</v>
      </c>
      <c r="E77" s="226"/>
      <c r="F77" s="227"/>
      <c r="G77" s="178">
        <v>2</v>
      </c>
      <c r="H77" s="177">
        <v>3</v>
      </c>
      <c r="I77" s="177">
        <v>4</v>
      </c>
      <c r="J77" s="177">
        <v>5</v>
      </c>
      <c r="K77" s="177">
        <v>6</v>
      </c>
      <c r="L77" s="177">
        <v>7</v>
      </c>
      <c r="M77" s="177">
        <v>8</v>
      </c>
      <c r="N77" s="177">
        <v>9</v>
      </c>
      <c r="O77" s="177">
        <v>1</v>
      </c>
      <c r="P77" s="177">
        <v>2</v>
      </c>
      <c r="Q77" s="177">
        <v>3</v>
      </c>
      <c r="R77" s="177">
        <v>4</v>
      </c>
      <c r="S77" s="177">
        <v>5</v>
      </c>
      <c r="T77" s="177">
        <v>6</v>
      </c>
      <c r="U77" s="177">
        <v>7</v>
      </c>
      <c r="V77" s="177">
        <v>8</v>
      </c>
      <c r="W77" s="177">
        <v>9</v>
      </c>
      <c r="X77" s="177">
        <v>10</v>
      </c>
      <c r="Y77" s="176">
        <v>11</v>
      </c>
    </row>
    <row r="78" spans="1:28" s="165" customFormat="1" ht="42" customHeight="1">
      <c r="A78" s="171"/>
      <c r="B78" s="233"/>
      <c r="C78" s="237"/>
      <c r="D78" s="175" t="s">
        <v>665</v>
      </c>
      <c r="E78" s="174" t="s">
        <v>664</v>
      </c>
      <c r="F78" s="173" t="s">
        <v>663</v>
      </c>
      <c r="G78" s="173" t="s">
        <v>662</v>
      </c>
      <c r="H78" s="173" t="s">
        <v>661</v>
      </c>
      <c r="I78" s="173" t="s">
        <v>660</v>
      </c>
      <c r="J78" s="173" t="s">
        <v>659</v>
      </c>
      <c r="K78" s="173" t="s">
        <v>658</v>
      </c>
      <c r="L78" s="173" t="s">
        <v>657</v>
      </c>
      <c r="M78" s="173" t="s">
        <v>656</v>
      </c>
      <c r="N78" s="173" t="s">
        <v>655</v>
      </c>
      <c r="O78" s="173" t="s">
        <v>654</v>
      </c>
      <c r="P78" s="173" t="s">
        <v>653</v>
      </c>
      <c r="Q78" s="173" t="s">
        <v>652</v>
      </c>
      <c r="R78" s="173" t="s">
        <v>651</v>
      </c>
      <c r="S78" s="173" t="s">
        <v>650</v>
      </c>
      <c r="T78" s="173" t="s">
        <v>649</v>
      </c>
      <c r="U78" s="173" t="s">
        <v>648</v>
      </c>
      <c r="V78" s="173" t="s">
        <v>647</v>
      </c>
      <c r="W78" s="173" t="s">
        <v>646</v>
      </c>
      <c r="X78" s="173" t="s">
        <v>645</v>
      </c>
      <c r="Y78" s="172" t="s">
        <v>644</v>
      </c>
      <c r="AA78" s="166"/>
      <c r="AB78" s="166"/>
    </row>
    <row r="79" spans="1:28" s="165" customFormat="1" ht="42" customHeight="1" hidden="1">
      <c r="A79" s="171"/>
      <c r="B79" s="170"/>
      <c r="C79" s="168" t="s">
        <v>643</v>
      </c>
      <c r="D79" s="169" t="s">
        <v>642</v>
      </c>
      <c r="E79" s="168" t="s">
        <v>641</v>
      </c>
      <c r="F79" s="168" t="s">
        <v>640</v>
      </c>
      <c r="G79" s="168" t="s">
        <v>639</v>
      </c>
      <c r="H79" s="168" t="s">
        <v>638</v>
      </c>
      <c r="I79" s="168" t="s">
        <v>637</v>
      </c>
      <c r="J79" s="168" t="s">
        <v>636</v>
      </c>
      <c r="K79" s="168" t="s">
        <v>635</v>
      </c>
      <c r="L79" s="168" t="s">
        <v>634</v>
      </c>
      <c r="M79" s="168" t="s">
        <v>633</v>
      </c>
      <c r="N79" s="168" t="s">
        <v>632</v>
      </c>
      <c r="O79" s="168" t="s">
        <v>631</v>
      </c>
      <c r="P79" s="168" t="s">
        <v>630</v>
      </c>
      <c r="Q79" s="168" t="s">
        <v>629</v>
      </c>
      <c r="R79" s="168" t="s">
        <v>628</v>
      </c>
      <c r="S79" s="168" t="s">
        <v>627</v>
      </c>
      <c r="T79" s="168" t="s">
        <v>626</v>
      </c>
      <c r="U79" s="168" t="s">
        <v>625</v>
      </c>
      <c r="V79" s="168" t="s">
        <v>624</v>
      </c>
      <c r="W79" s="168" t="s">
        <v>623</v>
      </c>
      <c r="X79" s="168" t="s">
        <v>622</v>
      </c>
      <c r="Y79" s="167" t="s">
        <v>621</v>
      </c>
      <c r="AA79" s="166"/>
      <c r="AB79" s="166"/>
    </row>
    <row r="80" spans="1:25" ht="30" customHeight="1">
      <c r="A80" s="156" t="s">
        <v>104</v>
      </c>
      <c r="B80" s="164" t="s">
        <v>675</v>
      </c>
      <c r="C80" s="163">
        <v>10268</v>
      </c>
      <c r="D80" s="101">
        <v>8622</v>
      </c>
      <c r="E80" s="101">
        <v>0</v>
      </c>
      <c r="F80" s="101">
        <v>95</v>
      </c>
      <c r="G80" s="101">
        <v>1551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6549</v>
      </c>
      <c r="R80" s="101">
        <v>3719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0</v>
      </c>
      <c r="Y80" s="162">
        <v>0</v>
      </c>
    </row>
    <row r="81" spans="1:25" ht="30" customHeight="1" thickBot="1">
      <c r="A81" s="156" t="s">
        <v>104</v>
      </c>
      <c r="B81" s="161" t="s">
        <v>620</v>
      </c>
      <c r="C81" s="160">
        <f aca="true" t="shared" si="4" ref="C81:Y81">SUM(C80)</f>
        <v>10268</v>
      </c>
      <c r="D81" s="160">
        <f t="shared" si="4"/>
        <v>8622</v>
      </c>
      <c r="E81" s="160">
        <f t="shared" si="4"/>
        <v>0</v>
      </c>
      <c r="F81" s="160">
        <f t="shared" si="4"/>
        <v>95</v>
      </c>
      <c r="G81" s="160">
        <f t="shared" si="4"/>
        <v>1551</v>
      </c>
      <c r="H81" s="160">
        <f t="shared" si="4"/>
        <v>0</v>
      </c>
      <c r="I81" s="160">
        <f t="shared" si="4"/>
        <v>0</v>
      </c>
      <c r="J81" s="160">
        <f t="shared" si="4"/>
        <v>0</v>
      </c>
      <c r="K81" s="160">
        <f t="shared" si="4"/>
        <v>0</v>
      </c>
      <c r="L81" s="160">
        <f t="shared" si="4"/>
        <v>0</v>
      </c>
      <c r="M81" s="160">
        <f t="shared" si="4"/>
        <v>0</v>
      </c>
      <c r="N81" s="160">
        <f t="shared" si="4"/>
        <v>0</v>
      </c>
      <c r="O81" s="160">
        <f t="shared" si="4"/>
        <v>0</v>
      </c>
      <c r="P81" s="160">
        <f t="shared" si="4"/>
        <v>0</v>
      </c>
      <c r="Q81" s="160">
        <f t="shared" si="4"/>
        <v>6549</v>
      </c>
      <c r="R81" s="160">
        <f t="shared" si="4"/>
        <v>3719</v>
      </c>
      <c r="S81" s="160">
        <f t="shared" si="4"/>
        <v>0</v>
      </c>
      <c r="T81" s="160">
        <f t="shared" si="4"/>
        <v>0</v>
      </c>
      <c r="U81" s="160">
        <f t="shared" si="4"/>
        <v>0</v>
      </c>
      <c r="V81" s="160">
        <f t="shared" si="4"/>
        <v>0</v>
      </c>
      <c r="W81" s="160">
        <f t="shared" si="4"/>
        <v>0</v>
      </c>
      <c r="X81" s="160">
        <f t="shared" si="4"/>
        <v>0</v>
      </c>
      <c r="Y81" s="159">
        <f t="shared" si="4"/>
        <v>0</v>
      </c>
    </row>
    <row r="82" spans="2:25" ht="18" customHeight="1">
      <c r="B82" s="158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</row>
    <row r="83" spans="2:25" ht="18" customHeight="1">
      <c r="B83" s="158"/>
      <c r="C83" s="180" t="s">
        <v>490</v>
      </c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spans="1:25" s="165" customFormat="1" ht="18" customHeight="1">
      <c r="A84" s="171"/>
      <c r="B84" s="158"/>
      <c r="C84" s="180" t="s">
        <v>674</v>
      </c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</row>
    <row r="85" spans="1:25" s="165" customFormat="1" ht="18" customHeight="1" thickBot="1">
      <c r="A85" s="171"/>
      <c r="B85" s="181"/>
      <c r="C85" s="180" t="s">
        <v>673</v>
      </c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</row>
    <row r="86" spans="1:25" s="165" customFormat="1" ht="18" customHeight="1">
      <c r="A86" s="171"/>
      <c r="B86" s="231" t="s">
        <v>669</v>
      </c>
      <c r="C86" s="235" t="s">
        <v>668</v>
      </c>
      <c r="D86" s="228" t="s">
        <v>667</v>
      </c>
      <c r="E86" s="229"/>
      <c r="F86" s="229"/>
      <c r="G86" s="229"/>
      <c r="H86" s="229"/>
      <c r="I86" s="229"/>
      <c r="J86" s="229"/>
      <c r="K86" s="229"/>
      <c r="L86" s="229"/>
      <c r="M86" s="229"/>
      <c r="N86" s="234"/>
      <c r="O86" s="228" t="s">
        <v>666</v>
      </c>
      <c r="P86" s="229"/>
      <c r="Q86" s="229"/>
      <c r="R86" s="229"/>
      <c r="S86" s="229"/>
      <c r="T86" s="229"/>
      <c r="U86" s="229"/>
      <c r="V86" s="229"/>
      <c r="W86" s="229"/>
      <c r="X86" s="229"/>
      <c r="Y86" s="230"/>
    </row>
    <row r="87" spans="1:25" s="165" customFormat="1" ht="18" customHeight="1">
      <c r="A87" s="171"/>
      <c r="B87" s="232"/>
      <c r="C87" s="236"/>
      <c r="D87" s="225" t="s">
        <v>730</v>
      </c>
      <c r="E87" s="226"/>
      <c r="F87" s="227"/>
      <c r="G87" s="178">
        <v>2</v>
      </c>
      <c r="H87" s="177">
        <v>3</v>
      </c>
      <c r="I87" s="177">
        <v>4</v>
      </c>
      <c r="J87" s="177">
        <v>5</v>
      </c>
      <c r="K87" s="177">
        <v>6</v>
      </c>
      <c r="L87" s="177">
        <v>7</v>
      </c>
      <c r="M87" s="177">
        <v>8</v>
      </c>
      <c r="N87" s="177">
        <v>9</v>
      </c>
      <c r="O87" s="177">
        <v>1</v>
      </c>
      <c r="P87" s="177">
        <v>2</v>
      </c>
      <c r="Q87" s="177">
        <v>3</v>
      </c>
      <c r="R87" s="177">
        <v>4</v>
      </c>
      <c r="S87" s="177">
        <v>5</v>
      </c>
      <c r="T87" s="177">
        <v>6</v>
      </c>
      <c r="U87" s="177">
        <v>7</v>
      </c>
      <c r="V87" s="177">
        <v>8</v>
      </c>
      <c r="W87" s="177">
        <v>9</v>
      </c>
      <c r="X87" s="177">
        <v>10</v>
      </c>
      <c r="Y87" s="176">
        <v>11</v>
      </c>
    </row>
    <row r="88" spans="1:28" s="165" customFormat="1" ht="42" customHeight="1">
      <c r="A88" s="171"/>
      <c r="B88" s="233"/>
      <c r="C88" s="237"/>
      <c r="D88" s="175" t="s">
        <v>665</v>
      </c>
      <c r="E88" s="174" t="s">
        <v>664</v>
      </c>
      <c r="F88" s="173" t="s">
        <v>663</v>
      </c>
      <c r="G88" s="173" t="s">
        <v>662</v>
      </c>
      <c r="H88" s="173" t="s">
        <v>661</v>
      </c>
      <c r="I88" s="173" t="s">
        <v>660</v>
      </c>
      <c r="J88" s="173" t="s">
        <v>659</v>
      </c>
      <c r="K88" s="173" t="s">
        <v>658</v>
      </c>
      <c r="L88" s="173" t="s">
        <v>657</v>
      </c>
      <c r="M88" s="173" t="s">
        <v>656</v>
      </c>
      <c r="N88" s="173" t="s">
        <v>655</v>
      </c>
      <c r="O88" s="173" t="s">
        <v>654</v>
      </c>
      <c r="P88" s="173" t="s">
        <v>653</v>
      </c>
      <c r="Q88" s="173" t="s">
        <v>652</v>
      </c>
      <c r="R88" s="173" t="s">
        <v>651</v>
      </c>
      <c r="S88" s="173" t="s">
        <v>650</v>
      </c>
      <c r="T88" s="173" t="s">
        <v>649</v>
      </c>
      <c r="U88" s="173" t="s">
        <v>648</v>
      </c>
      <c r="V88" s="173" t="s">
        <v>647</v>
      </c>
      <c r="W88" s="173" t="s">
        <v>646</v>
      </c>
      <c r="X88" s="173" t="s">
        <v>645</v>
      </c>
      <c r="Y88" s="172" t="s">
        <v>644</v>
      </c>
      <c r="AA88" s="166"/>
      <c r="AB88" s="166"/>
    </row>
    <row r="89" spans="1:28" s="165" customFormat="1" ht="42" customHeight="1" hidden="1">
      <c r="A89" s="171"/>
      <c r="B89" s="170"/>
      <c r="C89" s="168" t="s">
        <v>643</v>
      </c>
      <c r="D89" s="169" t="s">
        <v>642</v>
      </c>
      <c r="E89" s="168" t="s">
        <v>641</v>
      </c>
      <c r="F89" s="168" t="s">
        <v>640</v>
      </c>
      <c r="G89" s="168" t="s">
        <v>639</v>
      </c>
      <c r="H89" s="168" t="s">
        <v>638</v>
      </c>
      <c r="I89" s="168" t="s">
        <v>637</v>
      </c>
      <c r="J89" s="168" t="s">
        <v>636</v>
      </c>
      <c r="K89" s="168" t="s">
        <v>635</v>
      </c>
      <c r="L89" s="168" t="s">
        <v>634</v>
      </c>
      <c r="M89" s="168" t="s">
        <v>633</v>
      </c>
      <c r="N89" s="168" t="s">
        <v>632</v>
      </c>
      <c r="O89" s="168" t="s">
        <v>631</v>
      </c>
      <c r="P89" s="168" t="s">
        <v>630</v>
      </c>
      <c r="Q89" s="168" t="s">
        <v>629</v>
      </c>
      <c r="R89" s="168" t="s">
        <v>628</v>
      </c>
      <c r="S89" s="168" t="s">
        <v>627</v>
      </c>
      <c r="T89" s="168" t="s">
        <v>626</v>
      </c>
      <c r="U89" s="168" t="s">
        <v>625</v>
      </c>
      <c r="V89" s="168" t="s">
        <v>624</v>
      </c>
      <c r="W89" s="168" t="s">
        <v>623</v>
      </c>
      <c r="X89" s="168" t="s">
        <v>622</v>
      </c>
      <c r="Y89" s="167" t="s">
        <v>621</v>
      </c>
      <c r="AA89" s="166"/>
      <c r="AB89" s="166"/>
    </row>
    <row r="90" spans="1:25" ht="30" customHeight="1">
      <c r="A90" s="156" t="s">
        <v>105</v>
      </c>
      <c r="B90" s="164" t="s">
        <v>88</v>
      </c>
      <c r="C90" s="163">
        <v>107653</v>
      </c>
      <c r="D90" s="137">
        <v>107653</v>
      </c>
      <c r="E90" s="137"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v>0</v>
      </c>
      <c r="L90" s="137">
        <v>0</v>
      </c>
      <c r="M90" s="137">
        <v>0</v>
      </c>
      <c r="N90" s="137">
        <v>0</v>
      </c>
      <c r="O90" s="137">
        <v>2500</v>
      </c>
      <c r="P90" s="137">
        <v>6592</v>
      </c>
      <c r="Q90" s="137">
        <v>36482</v>
      </c>
      <c r="R90" s="137">
        <v>62079</v>
      </c>
      <c r="S90" s="137">
        <v>0</v>
      </c>
      <c r="T90" s="137">
        <v>0</v>
      </c>
      <c r="U90" s="137">
        <v>0</v>
      </c>
      <c r="V90" s="137">
        <v>0</v>
      </c>
      <c r="W90" s="137">
        <v>0</v>
      </c>
      <c r="X90" s="137">
        <v>0</v>
      </c>
      <c r="Y90" s="183">
        <v>0</v>
      </c>
    </row>
    <row r="91" spans="2:25" ht="30" customHeight="1">
      <c r="B91" s="164" t="s">
        <v>672</v>
      </c>
      <c r="C91" s="163">
        <v>204650</v>
      </c>
      <c r="D91" s="132">
        <v>204650</v>
      </c>
      <c r="E91" s="132">
        <v>0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132">
        <v>0</v>
      </c>
      <c r="P91" s="132">
        <v>0</v>
      </c>
      <c r="Q91" s="132">
        <v>137216</v>
      </c>
      <c r="R91" s="132">
        <v>67434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82">
        <v>0</v>
      </c>
    </row>
    <row r="92" spans="1:25" ht="30" customHeight="1" thickBot="1">
      <c r="A92" s="156" t="s">
        <v>105</v>
      </c>
      <c r="B92" s="161" t="s">
        <v>620</v>
      </c>
      <c r="C92" s="160">
        <f aca="true" t="shared" si="5" ref="C92:Y92">SUM(C90:C91)</f>
        <v>312303</v>
      </c>
      <c r="D92" s="160">
        <f t="shared" si="5"/>
        <v>312303</v>
      </c>
      <c r="E92" s="160">
        <f t="shared" si="5"/>
        <v>0</v>
      </c>
      <c r="F92" s="160">
        <f t="shared" si="5"/>
        <v>0</v>
      </c>
      <c r="G92" s="160">
        <f t="shared" si="5"/>
        <v>0</v>
      </c>
      <c r="H92" s="160">
        <f t="shared" si="5"/>
        <v>0</v>
      </c>
      <c r="I92" s="160">
        <f t="shared" si="5"/>
        <v>0</v>
      </c>
      <c r="J92" s="160">
        <f t="shared" si="5"/>
        <v>0</v>
      </c>
      <c r="K92" s="160">
        <f t="shared" si="5"/>
        <v>0</v>
      </c>
      <c r="L92" s="160">
        <f t="shared" si="5"/>
        <v>0</v>
      </c>
      <c r="M92" s="160">
        <f t="shared" si="5"/>
        <v>0</v>
      </c>
      <c r="N92" s="160">
        <f t="shared" si="5"/>
        <v>0</v>
      </c>
      <c r="O92" s="160">
        <f t="shared" si="5"/>
        <v>2500</v>
      </c>
      <c r="P92" s="160">
        <f t="shared" si="5"/>
        <v>6592</v>
      </c>
      <c r="Q92" s="160">
        <f t="shared" si="5"/>
        <v>173698</v>
      </c>
      <c r="R92" s="160">
        <f t="shared" si="5"/>
        <v>129513</v>
      </c>
      <c r="S92" s="160">
        <f t="shared" si="5"/>
        <v>0</v>
      </c>
      <c r="T92" s="160">
        <f t="shared" si="5"/>
        <v>0</v>
      </c>
      <c r="U92" s="160">
        <f t="shared" si="5"/>
        <v>0</v>
      </c>
      <c r="V92" s="160">
        <f t="shared" si="5"/>
        <v>0</v>
      </c>
      <c r="W92" s="160">
        <f t="shared" si="5"/>
        <v>0</v>
      </c>
      <c r="X92" s="160">
        <f t="shared" si="5"/>
        <v>0</v>
      </c>
      <c r="Y92" s="159">
        <f t="shared" si="5"/>
        <v>0</v>
      </c>
    </row>
    <row r="93" spans="2:25" ht="18" customHeight="1">
      <c r="B93" s="158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</row>
    <row r="94" spans="2:25" ht="18" customHeight="1">
      <c r="B94" s="158"/>
      <c r="C94" s="180" t="s">
        <v>490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spans="1:25" s="165" customFormat="1" ht="18" customHeight="1">
      <c r="A95" s="171"/>
      <c r="B95" s="158"/>
      <c r="C95" s="180" t="s">
        <v>671</v>
      </c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</row>
    <row r="96" spans="1:25" s="165" customFormat="1" ht="18" customHeight="1" thickBot="1">
      <c r="A96" s="171"/>
      <c r="B96" s="181"/>
      <c r="C96" s="180" t="s">
        <v>670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</row>
    <row r="97" spans="1:25" s="165" customFormat="1" ht="18" customHeight="1">
      <c r="A97" s="171"/>
      <c r="B97" s="231" t="s">
        <v>669</v>
      </c>
      <c r="C97" s="235" t="s">
        <v>668</v>
      </c>
      <c r="D97" s="228" t="s">
        <v>667</v>
      </c>
      <c r="E97" s="229"/>
      <c r="F97" s="229"/>
      <c r="G97" s="229"/>
      <c r="H97" s="229"/>
      <c r="I97" s="229"/>
      <c r="J97" s="229"/>
      <c r="K97" s="229"/>
      <c r="L97" s="229"/>
      <c r="M97" s="229"/>
      <c r="N97" s="234"/>
      <c r="O97" s="228" t="s">
        <v>666</v>
      </c>
      <c r="P97" s="229"/>
      <c r="Q97" s="229"/>
      <c r="R97" s="229"/>
      <c r="S97" s="229"/>
      <c r="T97" s="229"/>
      <c r="U97" s="229"/>
      <c r="V97" s="229"/>
      <c r="W97" s="229"/>
      <c r="X97" s="229"/>
      <c r="Y97" s="230"/>
    </row>
    <row r="98" spans="1:25" s="165" customFormat="1" ht="18" customHeight="1">
      <c r="A98" s="171"/>
      <c r="B98" s="232"/>
      <c r="C98" s="236"/>
      <c r="D98" s="225" t="s">
        <v>730</v>
      </c>
      <c r="E98" s="226"/>
      <c r="F98" s="227"/>
      <c r="G98" s="178">
        <v>2</v>
      </c>
      <c r="H98" s="177">
        <v>3</v>
      </c>
      <c r="I98" s="177">
        <v>4</v>
      </c>
      <c r="J98" s="177">
        <v>5</v>
      </c>
      <c r="K98" s="177">
        <v>6</v>
      </c>
      <c r="L98" s="177">
        <v>7</v>
      </c>
      <c r="M98" s="177">
        <v>8</v>
      </c>
      <c r="N98" s="177">
        <v>9</v>
      </c>
      <c r="O98" s="177">
        <v>1</v>
      </c>
      <c r="P98" s="177">
        <v>2</v>
      </c>
      <c r="Q98" s="177">
        <v>3</v>
      </c>
      <c r="R98" s="177">
        <v>4</v>
      </c>
      <c r="S98" s="177">
        <v>5</v>
      </c>
      <c r="T98" s="177">
        <v>6</v>
      </c>
      <c r="U98" s="177">
        <v>7</v>
      </c>
      <c r="V98" s="177">
        <v>8</v>
      </c>
      <c r="W98" s="177">
        <v>9</v>
      </c>
      <c r="X98" s="177">
        <v>10</v>
      </c>
      <c r="Y98" s="176">
        <v>11</v>
      </c>
    </row>
    <row r="99" spans="1:28" s="165" customFormat="1" ht="42" customHeight="1">
      <c r="A99" s="171"/>
      <c r="B99" s="233"/>
      <c r="C99" s="237"/>
      <c r="D99" s="175" t="s">
        <v>665</v>
      </c>
      <c r="E99" s="174" t="s">
        <v>664</v>
      </c>
      <c r="F99" s="173" t="s">
        <v>663</v>
      </c>
      <c r="G99" s="173" t="s">
        <v>662</v>
      </c>
      <c r="H99" s="173" t="s">
        <v>661</v>
      </c>
      <c r="I99" s="173" t="s">
        <v>660</v>
      </c>
      <c r="J99" s="173" t="s">
        <v>659</v>
      </c>
      <c r="K99" s="173" t="s">
        <v>658</v>
      </c>
      <c r="L99" s="173" t="s">
        <v>657</v>
      </c>
      <c r="M99" s="173" t="s">
        <v>656</v>
      </c>
      <c r="N99" s="173" t="s">
        <v>655</v>
      </c>
      <c r="O99" s="173" t="s">
        <v>654</v>
      </c>
      <c r="P99" s="173" t="s">
        <v>653</v>
      </c>
      <c r="Q99" s="173" t="s">
        <v>652</v>
      </c>
      <c r="R99" s="173" t="s">
        <v>651</v>
      </c>
      <c r="S99" s="173" t="s">
        <v>650</v>
      </c>
      <c r="T99" s="173" t="s">
        <v>649</v>
      </c>
      <c r="U99" s="173" t="s">
        <v>648</v>
      </c>
      <c r="V99" s="173" t="s">
        <v>647</v>
      </c>
      <c r="W99" s="173" t="s">
        <v>646</v>
      </c>
      <c r="X99" s="173" t="s">
        <v>645</v>
      </c>
      <c r="Y99" s="172" t="s">
        <v>644</v>
      </c>
      <c r="AA99" s="166"/>
      <c r="AB99" s="166"/>
    </row>
    <row r="100" spans="1:28" s="165" customFormat="1" ht="42" customHeight="1" hidden="1">
      <c r="A100" s="171"/>
      <c r="B100" s="170"/>
      <c r="C100" s="168" t="s">
        <v>643</v>
      </c>
      <c r="D100" s="169" t="s">
        <v>642</v>
      </c>
      <c r="E100" s="168" t="s">
        <v>641</v>
      </c>
      <c r="F100" s="168" t="s">
        <v>640</v>
      </c>
      <c r="G100" s="168" t="s">
        <v>639</v>
      </c>
      <c r="H100" s="168" t="s">
        <v>638</v>
      </c>
      <c r="I100" s="168" t="s">
        <v>637</v>
      </c>
      <c r="J100" s="168" t="s">
        <v>636</v>
      </c>
      <c r="K100" s="168" t="s">
        <v>635</v>
      </c>
      <c r="L100" s="168" t="s">
        <v>634</v>
      </c>
      <c r="M100" s="168" t="s">
        <v>633</v>
      </c>
      <c r="N100" s="168" t="s">
        <v>632</v>
      </c>
      <c r="O100" s="168" t="s">
        <v>631</v>
      </c>
      <c r="P100" s="168" t="s">
        <v>630</v>
      </c>
      <c r="Q100" s="168" t="s">
        <v>629</v>
      </c>
      <c r="R100" s="168" t="s">
        <v>628</v>
      </c>
      <c r="S100" s="168" t="s">
        <v>627</v>
      </c>
      <c r="T100" s="168" t="s">
        <v>626</v>
      </c>
      <c r="U100" s="168" t="s">
        <v>625</v>
      </c>
      <c r="V100" s="168" t="s">
        <v>624</v>
      </c>
      <c r="W100" s="168" t="s">
        <v>623</v>
      </c>
      <c r="X100" s="168" t="s">
        <v>622</v>
      </c>
      <c r="Y100" s="167" t="s">
        <v>621</v>
      </c>
      <c r="AA100" s="166"/>
      <c r="AB100" s="166"/>
    </row>
    <row r="101" spans="1:25" ht="30" customHeight="1">
      <c r="A101" s="156" t="s">
        <v>106</v>
      </c>
      <c r="B101" s="164" t="s">
        <v>88</v>
      </c>
      <c r="C101" s="163">
        <v>59724</v>
      </c>
      <c r="D101" s="101">
        <v>45839</v>
      </c>
      <c r="E101" s="101">
        <v>0</v>
      </c>
      <c r="F101" s="101">
        <v>6577</v>
      </c>
      <c r="G101" s="101">
        <v>7308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14334</v>
      </c>
      <c r="Q101" s="101">
        <v>27258</v>
      </c>
      <c r="R101" s="101">
        <v>18132</v>
      </c>
      <c r="S101" s="101">
        <v>0</v>
      </c>
      <c r="T101" s="101">
        <v>0</v>
      </c>
      <c r="U101" s="101">
        <v>0</v>
      </c>
      <c r="V101" s="101">
        <v>0</v>
      </c>
      <c r="W101" s="101">
        <v>0</v>
      </c>
      <c r="X101" s="101">
        <v>0</v>
      </c>
      <c r="Y101" s="162">
        <v>0</v>
      </c>
    </row>
    <row r="102" spans="1:25" ht="30" customHeight="1" thickBot="1">
      <c r="A102" s="156" t="s">
        <v>106</v>
      </c>
      <c r="B102" s="161" t="s">
        <v>620</v>
      </c>
      <c r="C102" s="160">
        <f aca="true" t="shared" si="6" ref="C102:Y102">SUM(C101)</f>
        <v>59724</v>
      </c>
      <c r="D102" s="160">
        <f t="shared" si="6"/>
        <v>45839</v>
      </c>
      <c r="E102" s="160">
        <f t="shared" si="6"/>
        <v>0</v>
      </c>
      <c r="F102" s="160">
        <f t="shared" si="6"/>
        <v>6577</v>
      </c>
      <c r="G102" s="160">
        <f t="shared" si="6"/>
        <v>7308</v>
      </c>
      <c r="H102" s="160">
        <f t="shared" si="6"/>
        <v>0</v>
      </c>
      <c r="I102" s="160">
        <f t="shared" si="6"/>
        <v>0</v>
      </c>
      <c r="J102" s="160">
        <f t="shared" si="6"/>
        <v>0</v>
      </c>
      <c r="K102" s="160">
        <f t="shared" si="6"/>
        <v>0</v>
      </c>
      <c r="L102" s="160">
        <f t="shared" si="6"/>
        <v>0</v>
      </c>
      <c r="M102" s="160">
        <f t="shared" si="6"/>
        <v>0</v>
      </c>
      <c r="N102" s="160">
        <f t="shared" si="6"/>
        <v>0</v>
      </c>
      <c r="O102" s="160">
        <f t="shared" si="6"/>
        <v>0</v>
      </c>
      <c r="P102" s="160">
        <f t="shared" si="6"/>
        <v>14334</v>
      </c>
      <c r="Q102" s="160">
        <f t="shared" si="6"/>
        <v>27258</v>
      </c>
      <c r="R102" s="160">
        <f t="shared" si="6"/>
        <v>18132</v>
      </c>
      <c r="S102" s="160">
        <f t="shared" si="6"/>
        <v>0</v>
      </c>
      <c r="T102" s="160">
        <f t="shared" si="6"/>
        <v>0</v>
      </c>
      <c r="U102" s="160">
        <f t="shared" si="6"/>
        <v>0</v>
      </c>
      <c r="V102" s="160">
        <f t="shared" si="6"/>
        <v>0</v>
      </c>
      <c r="W102" s="160">
        <f t="shared" si="6"/>
        <v>0</v>
      </c>
      <c r="X102" s="160">
        <f t="shared" si="6"/>
        <v>0</v>
      </c>
      <c r="Y102" s="159">
        <f t="shared" si="6"/>
        <v>0</v>
      </c>
    </row>
    <row r="103" spans="2:25" ht="18" customHeight="1">
      <c r="B103" s="158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</row>
  </sheetData>
  <sheetProtection/>
  <mergeCells count="35">
    <mergeCell ref="O24:Y24"/>
    <mergeCell ref="D25:F25"/>
    <mergeCell ref="C38:C40"/>
    <mergeCell ref="C58:C60"/>
    <mergeCell ref="D58:N58"/>
    <mergeCell ref="D59:F59"/>
    <mergeCell ref="C97:C99"/>
    <mergeCell ref="B97:B99"/>
    <mergeCell ref="O4:Y4"/>
    <mergeCell ref="D5:F5"/>
    <mergeCell ref="C4:C6"/>
    <mergeCell ref="B58:B60"/>
    <mergeCell ref="C76:C78"/>
    <mergeCell ref="O38:Y38"/>
    <mergeCell ref="D39:F39"/>
    <mergeCell ref="C24:C26"/>
    <mergeCell ref="D76:N76"/>
    <mergeCell ref="D38:N38"/>
    <mergeCell ref="D4:N4"/>
    <mergeCell ref="B24:B26"/>
    <mergeCell ref="C86:C88"/>
    <mergeCell ref="D86:N86"/>
    <mergeCell ref="D87:F87"/>
    <mergeCell ref="D24:N24"/>
    <mergeCell ref="B4:B6"/>
    <mergeCell ref="D98:F98"/>
    <mergeCell ref="O86:Y86"/>
    <mergeCell ref="O58:Y58"/>
    <mergeCell ref="B38:B40"/>
    <mergeCell ref="O76:Y76"/>
    <mergeCell ref="D77:F77"/>
    <mergeCell ref="B76:B78"/>
    <mergeCell ref="B86:B88"/>
    <mergeCell ref="O97:Y97"/>
    <mergeCell ref="D97:N97"/>
  </mergeCells>
  <printOptions/>
  <pageMargins left="0.984251968503937" right="0.984251968503937" top="0.984251968503937" bottom="0.984251968503937" header="0.5118110236220472" footer="0.5118110236220472"/>
  <pageSetup fitToHeight="5" fitToWidth="2" horizontalDpi="600" verticalDpi="600" orientation="landscape" pageOrder="overThenDown" paperSize="9" scale="69" r:id="rId1"/>
  <rowBreaks count="4" manualBreakCount="4">
    <brk id="20" min="2" max="24" man="1"/>
    <brk id="34" min="2" max="24" man="1"/>
    <brk id="54" min="2" max="24" man="1"/>
    <brk id="82" min="2" max="24" man="1"/>
  </rowBreaks>
  <colBreaks count="1" manualBreakCount="1">
    <brk id="14" max="1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zoomScaleSheetLayoutView="85" zoomScalePageLayoutView="0" workbookViewId="0" topLeftCell="A1">
      <selection activeCell="L101" sqref="L101"/>
    </sheetView>
  </sheetViews>
  <sheetFormatPr defaultColWidth="12.00390625" defaultRowHeight="18" customHeight="1"/>
  <cols>
    <col min="1" max="1" width="0.5" style="93" customWidth="1"/>
    <col min="2" max="2" width="18.125" style="93" customWidth="1"/>
    <col min="3" max="8" width="18.875" style="92" customWidth="1"/>
    <col min="9" max="16384" width="12.00390625" style="92" customWidth="1"/>
  </cols>
  <sheetData>
    <row r="1" ht="18" customHeight="1">
      <c r="C1" s="124" t="s">
        <v>490</v>
      </c>
    </row>
    <row r="2" s="93" customFormat="1" ht="18" customHeight="1">
      <c r="C2" s="124" t="s">
        <v>719</v>
      </c>
    </row>
    <row r="3" spans="3:8" s="93" customFormat="1" ht="18" customHeight="1" thickBot="1">
      <c r="C3" s="124" t="s">
        <v>696</v>
      </c>
      <c r="H3" s="123"/>
    </row>
    <row r="4" spans="2:8" s="93" customFormat="1" ht="18" customHeight="1">
      <c r="B4" s="122" t="s">
        <v>0</v>
      </c>
      <c r="C4" s="211" t="s">
        <v>695</v>
      </c>
      <c r="D4" s="211" t="s">
        <v>694</v>
      </c>
      <c r="E4" s="211" t="s">
        <v>693</v>
      </c>
      <c r="F4" s="209" t="s">
        <v>692</v>
      </c>
      <c r="G4" s="209" t="s">
        <v>691</v>
      </c>
      <c r="H4" s="238" t="s">
        <v>690</v>
      </c>
    </row>
    <row r="5" spans="2:8" s="93" customFormat="1" ht="18" customHeight="1">
      <c r="B5" s="117"/>
      <c r="C5" s="210"/>
      <c r="D5" s="210"/>
      <c r="E5" s="210"/>
      <c r="F5" s="219"/>
      <c r="G5" s="210"/>
      <c r="H5" s="239"/>
    </row>
    <row r="6" spans="2:8" s="93" customFormat="1" ht="18" customHeight="1">
      <c r="B6" s="117"/>
      <c r="C6" s="116" t="s">
        <v>711</v>
      </c>
      <c r="D6" s="116" t="s">
        <v>701</v>
      </c>
      <c r="E6" s="116" t="s">
        <v>700</v>
      </c>
      <c r="F6" s="198" t="s">
        <v>699</v>
      </c>
      <c r="G6" s="116" t="s">
        <v>699</v>
      </c>
      <c r="H6" s="191" t="s">
        <v>710</v>
      </c>
    </row>
    <row r="7" spans="2:8" s="93" customFormat="1" ht="35.25" customHeight="1" thickBot="1">
      <c r="B7" s="112" t="s">
        <v>77</v>
      </c>
      <c r="C7" s="108" t="s">
        <v>709</v>
      </c>
      <c r="D7" s="108" t="s">
        <v>708</v>
      </c>
      <c r="E7" s="197" t="s">
        <v>707</v>
      </c>
      <c r="F7" s="108" t="s">
        <v>706</v>
      </c>
      <c r="G7" s="108" t="s">
        <v>705</v>
      </c>
      <c r="H7" s="107" t="s">
        <v>704</v>
      </c>
    </row>
    <row r="8" spans="1:8" s="148" customFormat="1" ht="35.25" customHeight="1" hidden="1">
      <c r="A8" s="152"/>
      <c r="B8" s="151"/>
      <c r="C8" s="150" t="s">
        <v>683</v>
      </c>
      <c r="D8" s="150" t="s">
        <v>559</v>
      </c>
      <c r="E8" s="150" t="s">
        <v>682</v>
      </c>
      <c r="F8" s="150"/>
      <c r="G8" s="150"/>
      <c r="H8" s="149"/>
    </row>
    <row r="9" spans="1:8" s="148" customFormat="1" ht="18" customHeight="1" hidden="1">
      <c r="A9" s="152"/>
      <c r="B9" s="151"/>
      <c r="C9" s="150" t="str">
        <f aca="true" t="shared" si="0" ref="C9:H9">IF(C8=C10,"○","×")</f>
        <v>○</v>
      </c>
      <c r="D9" s="150" t="str">
        <f t="shared" si="0"/>
        <v>○</v>
      </c>
      <c r="E9" s="150" t="str">
        <f t="shared" si="0"/>
        <v>○</v>
      </c>
      <c r="F9" s="150" t="str">
        <f t="shared" si="0"/>
        <v>○</v>
      </c>
      <c r="G9" s="150" t="str">
        <f t="shared" si="0"/>
        <v>○</v>
      </c>
      <c r="H9" s="149" t="str">
        <f t="shared" si="0"/>
        <v>○</v>
      </c>
    </row>
    <row r="10" spans="1:8" ht="35.25" customHeight="1" hidden="1">
      <c r="A10" s="147" t="s">
        <v>718</v>
      </c>
      <c r="B10" s="146" t="s">
        <v>717</v>
      </c>
      <c r="C10" s="199" t="s">
        <v>683</v>
      </c>
      <c r="D10" s="199" t="s">
        <v>559</v>
      </c>
      <c r="E10" s="199" t="s">
        <v>682</v>
      </c>
      <c r="F10" s="145"/>
      <c r="G10" s="145"/>
      <c r="H10" s="144"/>
    </row>
    <row r="11" spans="1:8" s="94" customFormat="1" ht="30" customHeight="1">
      <c r="A11" s="106" t="s">
        <v>85</v>
      </c>
      <c r="B11" s="34" t="s">
        <v>88</v>
      </c>
      <c r="C11" s="137">
        <v>2235085</v>
      </c>
      <c r="D11" s="137">
        <v>377008</v>
      </c>
      <c r="E11" s="137">
        <v>720514</v>
      </c>
      <c r="F11" s="196">
        <f aca="true" t="shared" si="1" ref="F11:F22">D11/C11*1000</f>
        <v>168.677253885199</v>
      </c>
      <c r="G11" s="196">
        <f aca="true" t="shared" si="2" ref="G11:G22">E11/C11*1000</f>
        <v>322.36536865488335</v>
      </c>
      <c r="H11" s="195">
        <f aca="true" t="shared" si="3" ref="H11:H22">F11/G11*100</f>
        <v>52.32486808028713</v>
      </c>
    </row>
    <row r="12" spans="1:8" s="94" customFormat="1" ht="30" customHeight="1">
      <c r="A12" s="106" t="s">
        <v>85</v>
      </c>
      <c r="B12" s="34" t="s">
        <v>90</v>
      </c>
      <c r="C12" s="137">
        <v>4977955</v>
      </c>
      <c r="D12" s="137">
        <v>624320</v>
      </c>
      <c r="E12" s="137">
        <v>507004</v>
      </c>
      <c r="F12" s="196">
        <f t="shared" si="1"/>
        <v>125.41696339159353</v>
      </c>
      <c r="G12" s="196">
        <f t="shared" si="2"/>
        <v>101.8498560151709</v>
      </c>
      <c r="H12" s="195">
        <f t="shared" si="3"/>
        <v>123.13906793634762</v>
      </c>
    </row>
    <row r="13" spans="1:8" s="94" customFormat="1" ht="30" customHeight="1">
      <c r="A13" s="106" t="s">
        <v>85</v>
      </c>
      <c r="B13" s="34" t="s">
        <v>91</v>
      </c>
      <c r="C13" s="137">
        <v>4773134</v>
      </c>
      <c r="D13" s="137">
        <v>750251</v>
      </c>
      <c r="E13" s="137">
        <v>1417846</v>
      </c>
      <c r="F13" s="196">
        <f t="shared" si="1"/>
        <v>157.18205271421252</v>
      </c>
      <c r="G13" s="196">
        <f t="shared" si="2"/>
        <v>297.0471811602188</v>
      </c>
      <c r="H13" s="195">
        <f t="shared" si="3"/>
        <v>52.91484406628083</v>
      </c>
    </row>
    <row r="14" spans="1:8" s="94" customFormat="1" ht="30" customHeight="1">
      <c r="A14" s="106" t="s">
        <v>85</v>
      </c>
      <c r="B14" s="34" t="s">
        <v>92</v>
      </c>
      <c r="C14" s="137">
        <v>4093460</v>
      </c>
      <c r="D14" s="137">
        <v>718849</v>
      </c>
      <c r="E14" s="137">
        <v>1238212</v>
      </c>
      <c r="F14" s="196">
        <f t="shared" si="1"/>
        <v>175.609142388102</v>
      </c>
      <c r="G14" s="196">
        <f t="shared" si="2"/>
        <v>302.48542797535583</v>
      </c>
      <c r="H14" s="195">
        <f t="shared" si="3"/>
        <v>58.055405697893406</v>
      </c>
    </row>
    <row r="15" spans="1:8" s="94" customFormat="1" ht="30" customHeight="1">
      <c r="A15" s="106" t="s">
        <v>85</v>
      </c>
      <c r="B15" s="34" t="s">
        <v>93</v>
      </c>
      <c r="C15" s="137">
        <v>2486435</v>
      </c>
      <c r="D15" s="137">
        <v>304282</v>
      </c>
      <c r="E15" s="137">
        <v>374691</v>
      </c>
      <c r="F15" s="196">
        <f t="shared" si="1"/>
        <v>122.37681660690909</v>
      </c>
      <c r="G15" s="196">
        <f t="shared" si="2"/>
        <v>150.69406600212753</v>
      </c>
      <c r="H15" s="195">
        <f t="shared" si="3"/>
        <v>81.20878270361446</v>
      </c>
    </row>
    <row r="16" spans="1:8" s="94" customFormat="1" ht="30" customHeight="1">
      <c r="A16" s="106" t="s">
        <v>85</v>
      </c>
      <c r="B16" s="34" t="s">
        <v>94</v>
      </c>
      <c r="C16" s="137">
        <v>711005</v>
      </c>
      <c r="D16" s="137">
        <v>119632</v>
      </c>
      <c r="E16" s="137">
        <v>700728</v>
      </c>
      <c r="F16" s="196">
        <f t="shared" si="1"/>
        <v>168.25760718982286</v>
      </c>
      <c r="G16" s="196">
        <f t="shared" si="2"/>
        <v>985.5458119141216</v>
      </c>
      <c r="H16" s="195">
        <f t="shared" si="3"/>
        <v>17.07253028279161</v>
      </c>
    </row>
    <row r="17" spans="1:8" s="94" customFormat="1" ht="30" customHeight="1">
      <c r="A17" s="106" t="s">
        <v>85</v>
      </c>
      <c r="B17" s="34" t="s">
        <v>368</v>
      </c>
      <c r="C17" s="137">
        <v>3173442</v>
      </c>
      <c r="D17" s="137">
        <v>561978</v>
      </c>
      <c r="E17" s="137">
        <v>1158603</v>
      </c>
      <c r="F17" s="196">
        <f t="shared" si="1"/>
        <v>177.08784342048793</v>
      </c>
      <c r="G17" s="196">
        <f t="shared" si="2"/>
        <v>365.09348524409774</v>
      </c>
      <c r="H17" s="195">
        <f t="shared" si="3"/>
        <v>48.50479413569618</v>
      </c>
    </row>
    <row r="18" spans="1:8" s="94" customFormat="1" ht="30" customHeight="1">
      <c r="A18" s="106" t="s">
        <v>85</v>
      </c>
      <c r="B18" s="34" t="s">
        <v>96</v>
      </c>
      <c r="C18" s="137">
        <v>634053</v>
      </c>
      <c r="D18" s="137">
        <v>94229</v>
      </c>
      <c r="E18" s="137">
        <v>76701</v>
      </c>
      <c r="F18" s="196">
        <f t="shared" si="1"/>
        <v>148.6137594175881</v>
      </c>
      <c r="G18" s="196">
        <f t="shared" si="2"/>
        <v>120.96938268567455</v>
      </c>
      <c r="H18" s="195">
        <f t="shared" si="3"/>
        <v>122.8523748060651</v>
      </c>
    </row>
    <row r="19" spans="1:8" s="94" customFormat="1" ht="30" customHeight="1">
      <c r="A19" s="106" t="s">
        <v>85</v>
      </c>
      <c r="B19" s="34" t="s">
        <v>97</v>
      </c>
      <c r="C19" s="137">
        <v>551153</v>
      </c>
      <c r="D19" s="137">
        <v>110178</v>
      </c>
      <c r="E19" s="137">
        <v>349110</v>
      </c>
      <c r="F19" s="196">
        <f t="shared" si="1"/>
        <v>199.90456370554094</v>
      </c>
      <c r="G19" s="196">
        <f t="shared" si="2"/>
        <v>633.4175809620922</v>
      </c>
      <c r="H19" s="195">
        <f t="shared" si="3"/>
        <v>31.559680329981955</v>
      </c>
    </row>
    <row r="20" spans="1:8" s="94" customFormat="1" ht="30" customHeight="1">
      <c r="A20" s="106" t="s">
        <v>85</v>
      </c>
      <c r="B20" s="34" t="s">
        <v>98</v>
      </c>
      <c r="C20" s="137">
        <v>605703</v>
      </c>
      <c r="D20" s="137">
        <v>120483</v>
      </c>
      <c r="E20" s="137">
        <v>315662</v>
      </c>
      <c r="F20" s="196">
        <f t="shared" si="1"/>
        <v>198.91431939415853</v>
      </c>
      <c r="G20" s="196">
        <f t="shared" si="2"/>
        <v>521.1498044421111</v>
      </c>
      <c r="H20" s="195">
        <f t="shared" si="3"/>
        <v>38.16835729356083</v>
      </c>
    </row>
    <row r="21" spans="1:8" s="94" customFormat="1" ht="30" customHeight="1">
      <c r="A21" s="106" t="s">
        <v>85</v>
      </c>
      <c r="B21" s="67" t="s">
        <v>716</v>
      </c>
      <c r="C21" s="132">
        <v>1044740</v>
      </c>
      <c r="D21" s="132">
        <v>169027</v>
      </c>
      <c r="E21" s="132">
        <v>512304</v>
      </c>
      <c r="F21" s="196">
        <f t="shared" si="1"/>
        <v>161.78857897658747</v>
      </c>
      <c r="G21" s="196">
        <f t="shared" si="2"/>
        <v>490.36506690659877</v>
      </c>
      <c r="H21" s="195">
        <f t="shared" si="3"/>
        <v>32.99349604922078</v>
      </c>
    </row>
    <row r="22" spans="1:8" s="94" customFormat="1" ht="30" customHeight="1" thickBot="1">
      <c r="A22" s="106"/>
      <c r="B22" s="44" t="s">
        <v>402</v>
      </c>
      <c r="C22" s="97">
        <f>SUM(C11:C21)</f>
        <v>25286165</v>
      </c>
      <c r="D22" s="97">
        <f>SUM(D11:D21)</f>
        <v>3950237</v>
      </c>
      <c r="E22" s="97">
        <f>SUM(E11:E21)</f>
        <v>7371375</v>
      </c>
      <c r="F22" s="188">
        <f t="shared" si="1"/>
        <v>156.22127752468592</v>
      </c>
      <c r="G22" s="188">
        <f t="shared" si="2"/>
        <v>291.518108815631</v>
      </c>
      <c r="H22" s="187">
        <f t="shared" si="3"/>
        <v>53.5888758881484</v>
      </c>
    </row>
    <row r="23" spans="1:8" s="94" customFormat="1" ht="30" customHeight="1">
      <c r="A23" s="106"/>
      <c r="B23" s="129"/>
      <c r="C23" s="128"/>
      <c r="D23" s="128"/>
      <c r="E23" s="128"/>
      <c r="F23" s="128"/>
      <c r="G23" s="128"/>
      <c r="H23" s="128"/>
    </row>
    <row r="24" spans="1:8" s="94" customFormat="1" ht="18" customHeight="1">
      <c r="A24" s="33"/>
      <c r="B24" s="50"/>
      <c r="C24" s="124" t="s">
        <v>490</v>
      </c>
      <c r="D24" s="126"/>
      <c r="E24" s="126"/>
      <c r="F24" s="126"/>
      <c r="G24" s="126"/>
      <c r="H24" s="126"/>
    </row>
    <row r="25" s="93" customFormat="1" ht="18" customHeight="1">
      <c r="C25" s="124" t="s">
        <v>715</v>
      </c>
    </row>
    <row r="26" s="93" customFormat="1" ht="18" customHeight="1" thickBot="1">
      <c r="C26" s="124" t="s">
        <v>696</v>
      </c>
    </row>
    <row r="27" spans="2:8" s="93" customFormat="1" ht="18" customHeight="1">
      <c r="B27" s="122" t="s">
        <v>0</v>
      </c>
      <c r="C27" s="211" t="s">
        <v>695</v>
      </c>
      <c r="D27" s="211" t="s">
        <v>694</v>
      </c>
      <c r="E27" s="211" t="s">
        <v>693</v>
      </c>
      <c r="F27" s="209" t="s">
        <v>692</v>
      </c>
      <c r="G27" s="209" t="s">
        <v>691</v>
      </c>
      <c r="H27" s="238" t="s">
        <v>690</v>
      </c>
    </row>
    <row r="28" spans="2:8" s="93" customFormat="1" ht="18" customHeight="1">
      <c r="B28" s="117"/>
      <c r="C28" s="210"/>
      <c r="D28" s="210"/>
      <c r="E28" s="210"/>
      <c r="F28" s="219"/>
      <c r="G28" s="210"/>
      <c r="H28" s="239"/>
    </row>
    <row r="29" spans="2:8" s="93" customFormat="1" ht="18" customHeight="1">
      <c r="B29" s="117"/>
      <c r="C29" s="116" t="s">
        <v>711</v>
      </c>
      <c r="D29" s="116" t="s">
        <v>701</v>
      </c>
      <c r="E29" s="116" t="s">
        <v>700</v>
      </c>
      <c r="F29" s="198" t="s">
        <v>699</v>
      </c>
      <c r="G29" s="116" t="s">
        <v>699</v>
      </c>
      <c r="H29" s="191" t="s">
        <v>710</v>
      </c>
    </row>
    <row r="30" spans="2:8" s="93" customFormat="1" ht="18" customHeight="1" thickBot="1">
      <c r="B30" s="112" t="s">
        <v>77</v>
      </c>
      <c r="C30" s="108" t="s">
        <v>709</v>
      </c>
      <c r="D30" s="108" t="s">
        <v>708</v>
      </c>
      <c r="E30" s="197" t="s">
        <v>707</v>
      </c>
      <c r="F30" s="108" t="s">
        <v>706</v>
      </c>
      <c r="G30" s="108" t="s">
        <v>705</v>
      </c>
      <c r="H30" s="107" t="s">
        <v>704</v>
      </c>
    </row>
    <row r="31" spans="2:8" s="93" customFormat="1" ht="18" customHeight="1" hidden="1">
      <c r="B31" s="193"/>
      <c r="C31" s="116" t="s">
        <v>683</v>
      </c>
      <c r="D31" s="116" t="s">
        <v>559</v>
      </c>
      <c r="E31" s="192" t="s">
        <v>682</v>
      </c>
      <c r="F31" s="116"/>
      <c r="G31" s="116"/>
      <c r="H31" s="191"/>
    </row>
    <row r="32" spans="1:8" s="94" customFormat="1" ht="30" customHeight="1">
      <c r="A32" s="106" t="s">
        <v>99</v>
      </c>
      <c r="B32" s="34" t="s">
        <v>88</v>
      </c>
      <c r="C32" s="137">
        <v>114654</v>
      </c>
      <c r="D32" s="137">
        <v>23947</v>
      </c>
      <c r="E32" s="137">
        <v>56551</v>
      </c>
      <c r="F32" s="196">
        <f aca="true" t="shared" si="4" ref="F32:F37">D32/C32*1000</f>
        <v>208.86318837546008</v>
      </c>
      <c r="G32" s="196">
        <f aca="true" t="shared" si="5" ref="G32:G37">E32/C32*1000</f>
        <v>493.23181049069376</v>
      </c>
      <c r="H32" s="195">
        <f aca="true" t="shared" si="6" ref="H32:H37">F32/G32*100</f>
        <v>42.34584711145691</v>
      </c>
    </row>
    <row r="33" spans="1:8" s="94" customFormat="1" ht="30" customHeight="1">
      <c r="A33" s="106" t="s">
        <v>99</v>
      </c>
      <c r="B33" s="34" t="s">
        <v>91</v>
      </c>
      <c r="C33" s="137">
        <v>182756</v>
      </c>
      <c r="D33" s="137">
        <v>29951</v>
      </c>
      <c r="E33" s="137">
        <v>115910</v>
      </c>
      <c r="F33" s="196">
        <f t="shared" si="4"/>
        <v>163.8851802403204</v>
      </c>
      <c r="G33" s="196">
        <f t="shared" si="5"/>
        <v>634.2336229727068</v>
      </c>
      <c r="H33" s="195">
        <f t="shared" si="6"/>
        <v>25.839875765680265</v>
      </c>
    </row>
    <row r="34" spans="1:8" s="94" customFormat="1" ht="30" customHeight="1">
      <c r="A34" s="106" t="s">
        <v>99</v>
      </c>
      <c r="B34" s="34" t="s">
        <v>93</v>
      </c>
      <c r="C34" s="137">
        <v>169423</v>
      </c>
      <c r="D34" s="137">
        <v>22650</v>
      </c>
      <c r="E34" s="137">
        <v>83536</v>
      </c>
      <c r="F34" s="196">
        <f t="shared" si="4"/>
        <v>133.68905048311032</v>
      </c>
      <c r="G34" s="196">
        <f t="shared" si="5"/>
        <v>493.06174486344827</v>
      </c>
      <c r="H34" s="195">
        <f t="shared" si="6"/>
        <v>27.11405860946179</v>
      </c>
    </row>
    <row r="35" spans="1:8" s="94" customFormat="1" ht="30" customHeight="1">
      <c r="A35" s="106" t="s">
        <v>99</v>
      </c>
      <c r="B35" s="34" t="s">
        <v>94</v>
      </c>
      <c r="C35" s="137">
        <v>199989</v>
      </c>
      <c r="D35" s="137">
        <v>33170</v>
      </c>
      <c r="E35" s="137">
        <v>95082</v>
      </c>
      <c r="F35" s="196">
        <f t="shared" si="4"/>
        <v>165.85912225172385</v>
      </c>
      <c r="G35" s="196">
        <f t="shared" si="5"/>
        <v>475.43614898819436</v>
      </c>
      <c r="H35" s="195">
        <f t="shared" si="6"/>
        <v>34.885677625628404</v>
      </c>
    </row>
    <row r="36" spans="1:8" s="94" customFormat="1" ht="30" customHeight="1">
      <c r="A36" s="106" t="s">
        <v>99</v>
      </c>
      <c r="B36" s="34" t="s">
        <v>371</v>
      </c>
      <c r="C36" s="132">
        <v>340244</v>
      </c>
      <c r="D36" s="132">
        <v>64281</v>
      </c>
      <c r="E36" s="132">
        <v>106844</v>
      </c>
      <c r="F36" s="196">
        <f t="shared" si="4"/>
        <v>188.92618238675774</v>
      </c>
      <c r="G36" s="196">
        <f t="shared" si="5"/>
        <v>314.02170207263026</v>
      </c>
      <c r="H36" s="195">
        <f t="shared" si="6"/>
        <v>60.163415821197255</v>
      </c>
    </row>
    <row r="37" spans="1:8" s="94" customFormat="1" ht="30" customHeight="1" thickBot="1">
      <c r="A37" s="106"/>
      <c r="B37" s="44" t="s">
        <v>402</v>
      </c>
      <c r="C37" s="97">
        <f>SUM(C32:C36)</f>
        <v>1007066</v>
      </c>
      <c r="D37" s="97">
        <f>SUM(D32:D36)</f>
        <v>173999</v>
      </c>
      <c r="E37" s="97">
        <f>SUM(E32:E36)</f>
        <v>457923</v>
      </c>
      <c r="F37" s="188">
        <f t="shared" si="4"/>
        <v>172.778149594962</v>
      </c>
      <c r="G37" s="188">
        <f t="shared" si="5"/>
        <v>454.7100190057057</v>
      </c>
      <c r="H37" s="187">
        <f t="shared" si="6"/>
        <v>37.99743625019927</v>
      </c>
    </row>
    <row r="38" spans="1:8" s="94" customFormat="1" ht="30" customHeight="1">
      <c r="A38" s="106"/>
      <c r="B38" s="129"/>
      <c r="C38" s="128"/>
      <c r="D38" s="128"/>
      <c r="E38" s="128"/>
      <c r="F38" s="128"/>
      <c r="G38" s="128"/>
      <c r="H38" s="128"/>
    </row>
    <row r="39" spans="1:8" s="94" customFormat="1" ht="18" customHeight="1">
      <c r="A39" s="33"/>
      <c r="B39" s="50"/>
      <c r="C39" s="124" t="s">
        <v>490</v>
      </c>
      <c r="D39" s="126"/>
      <c r="E39" s="126"/>
      <c r="F39" s="126"/>
      <c r="G39" s="126"/>
      <c r="H39" s="126"/>
    </row>
    <row r="40" s="93" customFormat="1" ht="18" customHeight="1">
      <c r="C40" s="124" t="s">
        <v>714</v>
      </c>
    </row>
    <row r="41" s="93" customFormat="1" ht="18" customHeight="1" thickBot="1">
      <c r="C41" s="124" t="s">
        <v>696</v>
      </c>
    </row>
    <row r="42" spans="2:8" s="93" customFormat="1" ht="18" customHeight="1">
      <c r="B42" s="122" t="s">
        <v>0</v>
      </c>
      <c r="C42" s="211" t="s">
        <v>695</v>
      </c>
      <c r="D42" s="211" t="s">
        <v>694</v>
      </c>
      <c r="E42" s="211" t="s">
        <v>693</v>
      </c>
      <c r="F42" s="209" t="s">
        <v>692</v>
      </c>
      <c r="G42" s="209" t="s">
        <v>691</v>
      </c>
      <c r="H42" s="238" t="s">
        <v>690</v>
      </c>
    </row>
    <row r="43" spans="2:8" s="93" customFormat="1" ht="18" customHeight="1">
      <c r="B43" s="117"/>
      <c r="C43" s="210"/>
      <c r="D43" s="210"/>
      <c r="E43" s="210"/>
      <c r="F43" s="219"/>
      <c r="G43" s="210"/>
      <c r="H43" s="239"/>
    </row>
    <row r="44" spans="2:8" s="93" customFormat="1" ht="18" customHeight="1">
      <c r="B44" s="117"/>
      <c r="C44" s="116" t="s">
        <v>711</v>
      </c>
      <c r="D44" s="116" t="s">
        <v>701</v>
      </c>
      <c r="E44" s="116" t="s">
        <v>700</v>
      </c>
      <c r="F44" s="198" t="s">
        <v>699</v>
      </c>
      <c r="G44" s="116" t="s">
        <v>699</v>
      </c>
      <c r="H44" s="191" t="s">
        <v>710</v>
      </c>
    </row>
    <row r="45" spans="2:8" s="93" customFormat="1" ht="18" customHeight="1" thickBot="1">
      <c r="B45" s="112" t="s">
        <v>77</v>
      </c>
      <c r="C45" s="108" t="s">
        <v>709</v>
      </c>
      <c r="D45" s="108" t="s">
        <v>708</v>
      </c>
      <c r="E45" s="197" t="s">
        <v>707</v>
      </c>
      <c r="F45" s="108" t="s">
        <v>706</v>
      </c>
      <c r="G45" s="108" t="s">
        <v>705</v>
      </c>
      <c r="H45" s="107" t="s">
        <v>704</v>
      </c>
    </row>
    <row r="46" spans="2:8" s="93" customFormat="1" ht="18" customHeight="1" hidden="1" thickBot="1">
      <c r="B46" s="193"/>
      <c r="C46" s="116" t="s">
        <v>683</v>
      </c>
      <c r="D46" s="116" t="s">
        <v>559</v>
      </c>
      <c r="E46" s="192" t="s">
        <v>682</v>
      </c>
      <c r="F46" s="116"/>
      <c r="G46" s="116"/>
      <c r="H46" s="191"/>
    </row>
    <row r="47" spans="1:8" s="94" customFormat="1" ht="30" customHeight="1">
      <c r="A47" s="106" t="s">
        <v>100</v>
      </c>
      <c r="B47" s="105" t="s">
        <v>86</v>
      </c>
      <c r="C47" s="141">
        <v>581464</v>
      </c>
      <c r="D47" s="141">
        <v>100904</v>
      </c>
      <c r="E47" s="141">
        <v>184984</v>
      </c>
      <c r="F47" s="190">
        <f aca="true" t="shared" si="7" ref="F47:F58">D47/C47*1000</f>
        <v>173.53438905933987</v>
      </c>
      <c r="G47" s="190">
        <f aca="true" t="shared" si="8" ref="G47:G58">E47/C47*1000</f>
        <v>318.13491462928056</v>
      </c>
      <c r="H47" s="189">
        <f aca="true" t="shared" si="9" ref="H47:H58">F47/G47*100</f>
        <v>54.54742031743286</v>
      </c>
    </row>
    <row r="48" spans="1:8" s="94" customFormat="1" ht="30" customHeight="1">
      <c r="A48" s="106" t="s">
        <v>100</v>
      </c>
      <c r="B48" s="34" t="s">
        <v>87</v>
      </c>
      <c r="C48" s="137">
        <v>848257</v>
      </c>
      <c r="D48" s="137">
        <v>130013</v>
      </c>
      <c r="E48" s="137">
        <v>222137</v>
      </c>
      <c r="F48" s="196">
        <f t="shared" si="7"/>
        <v>153.27076581743503</v>
      </c>
      <c r="G48" s="196">
        <f t="shared" si="8"/>
        <v>261.87464412318434</v>
      </c>
      <c r="H48" s="195">
        <f t="shared" si="9"/>
        <v>58.528295601363126</v>
      </c>
    </row>
    <row r="49" spans="1:8" s="94" customFormat="1" ht="30" customHeight="1">
      <c r="A49" s="106" t="s">
        <v>100</v>
      </c>
      <c r="B49" s="34" t="s">
        <v>88</v>
      </c>
      <c r="C49" s="137">
        <v>483355</v>
      </c>
      <c r="D49" s="137">
        <v>79561</v>
      </c>
      <c r="E49" s="137">
        <v>335829</v>
      </c>
      <c r="F49" s="196">
        <f t="shared" si="7"/>
        <v>164.60158682541817</v>
      </c>
      <c r="G49" s="196">
        <f t="shared" si="8"/>
        <v>694.7874750442221</v>
      </c>
      <c r="H49" s="195">
        <f t="shared" si="9"/>
        <v>23.690926036762757</v>
      </c>
    </row>
    <row r="50" spans="1:8" s="94" customFormat="1" ht="30" customHeight="1">
      <c r="A50" s="106" t="s">
        <v>100</v>
      </c>
      <c r="B50" s="34" t="s">
        <v>91</v>
      </c>
      <c r="C50" s="137">
        <v>418571</v>
      </c>
      <c r="D50" s="137">
        <v>60078</v>
      </c>
      <c r="E50" s="137">
        <v>112128</v>
      </c>
      <c r="F50" s="196">
        <f t="shared" si="7"/>
        <v>143.53120498075594</v>
      </c>
      <c r="G50" s="196">
        <f t="shared" si="8"/>
        <v>267.88286813945547</v>
      </c>
      <c r="H50" s="195">
        <f t="shared" si="9"/>
        <v>53.57983732876711</v>
      </c>
    </row>
    <row r="51" spans="1:8" s="94" customFormat="1" ht="30" customHeight="1">
      <c r="A51" s="106" t="s">
        <v>100</v>
      </c>
      <c r="B51" s="34" t="s">
        <v>93</v>
      </c>
      <c r="C51" s="137">
        <v>912067</v>
      </c>
      <c r="D51" s="137">
        <v>126753</v>
      </c>
      <c r="E51" s="137">
        <v>349003</v>
      </c>
      <c r="F51" s="196">
        <f t="shared" si="7"/>
        <v>138.9733429671285</v>
      </c>
      <c r="G51" s="196">
        <f t="shared" si="8"/>
        <v>382.65061667618716</v>
      </c>
      <c r="H51" s="195">
        <f t="shared" si="9"/>
        <v>36.31859898052452</v>
      </c>
    </row>
    <row r="52" spans="1:8" s="94" customFormat="1" ht="30" customHeight="1">
      <c r="A52" s="106" t="s">
        <v>100</v>
      </c>
      <c r="B52" s="34" t="s">
        <v>94</v>
      </c>
      <c r="C52" s="137">
        <v>336614</v>
      </c>
      <c r="D52" s="137">
        <v>55366</v>
      </c>
      <c r="E52" s="137">
        <v>160620</v>
      </c>
      <c r="F52" s="196">
        <f t="shared" si="7"/>
        <v>164.4791957553756</v>
      </c>
      <c r="G52" s="196">
        <f t="shared" si="8"/>
        <v>477.1637543298853</v>
      </c>
      <c r="H52" s="195">
        <f t="shared" si="9"/>
        <v>34.47017806001743</v>
      </c>
    </row>
    <row r="53" spans="1:8" s="94" customFormat="1" ht="30" customHeight="1">
      <c r="A53" s="106" t="s">
        <v>100</v>
      </c>
      <c r="B53" s="34" t="s">
        <v>95</v>
      </c>
      <c r="C53" s="137">
        <v>267186</v>
      </c>
      <c r="D53" s="137">
        <v>44085</v>
      </c>
      <c r="E53" s="137">
        <v>135483</v>
      </c>
      <c r="F53" s="196">
        <f t="shared" si="7"/>
        <v>164.99741752936157</v>
      </c>
      <c r="G53" s="196">
        <f t="shared" si="8"/>
        <v>507.0737239226606</v>
      </c>
      <c r="H53" s="195">
        <f t="shared" si="9"/>
        <v>32.53913775159983</v>
      </c>
    </row>
    <row r="54" spans="1:8" s="94" customFormat="1" ht="30" customHeight="1">
      <c r="A54" s="106" t="s">
        <v>100</v>
      </c>
      <c r="B54" s="34" t="s">
        <v>368</v>
      </c>
      <c r="C54" s="137">
        <v>169760</v>
      </c>
      <c r="D54" s="137">
        <v>28083</v>
      </c>
      <c r="E54" s="137">
        <v>66562</v>
      </c>
      <c r="F54" s="196">
        <f t="shared" si="7"/>
        <v>165.4276625824694</v>
      </c>
      <c r="G54" s="196">
        <f t="shared" si="8"/>
        <v>392.09472196041474</v>
      </c>
      <c r="H54" s="195">
        <f t="shared" si="9"/>
        <v>42.1907394609537</v>
      </c>
    </row>
    <row r="55" spans="1:8" s="94" customFormat="1" ht="30" customHeight="1">
      <c r="A55" s="106" t="s">
        <v>100</v>
      </c>
      <c r="B55" s="34" t="s">
        <v>371</v>
      </c>
      <c r="C55" s="137">
        <v>246127</v>
      </c>
      <c r="D55" s="137">
        <v>49519</v>
      </c>
      <c r="E55" s="137">
        <v>90132</v>
      </c>
      <c r="F55" s="196">
        <f t="shared" si="7"/>
        <v>201.19288009848574</v>
      </c>
      <c r="G55" s="196">
        <f t="shared" si="8"/>
        <v>366.20118881715536</v>
      </c>
      <c r="H55" s="195">
        <f t="shared" si="9"/>
        <v>54.9405316646696</v>
      </c>
    </row>
    <row r="56" spans="1:8" s="94" customFormat="1" ht="30" customHeight="1">
      <c r="A56" s="106" t="s">
        <v>100</v>
      </c>
      <c r="B56" s="34" t="s">
        <v>101</v>
      </c>
      <c r="C56" s="137">
        <v>15885</v>
      </c>
      <c r="D56" s="137">
        <v>2490</v>
      </c>
      <c r="E56" s="137">
        <v>3337</v>
      </c>
      <c r="F56" s="196">
        <f t="shared" si="7"/>
        <v>156.75165250236074</v>
      </c>
      <c r="G56" s="196">
        <f t="shared" si="8"/>
        <v>210.07239534151714</v>
      </c>
      <c r="H56" s="195">
        <f t="shared" si="9"/>
        <v>74.61792028768357</v>
      </c>
    </row>
    <row r="57" spans="1:8" s="94" customFormat="1" ht="30" customHeight="1">
      <c r="A57" s="106" t="s">
        <v>100</v>
      </c>
      <c r="B57" s="34" t="s">
        <v>102</v>
      </c>
      <c r="C57" s="132">
        <v>261898</v>
      </c>
      <c r="D57" s="132">
        <v>38975</v>
      </c>
      <c r="E57" s="132">
        <v>51407</v>
      </c>
      <c r="F57" s="196">
        <f t="shared" si="7"/>
        <v>148.81747856035557</v>
      </c>
      <c r="G57" s="196">
        <f t="shared" si="8"/>
        <v>196.28634048369975</v>
      </c>
      <c r="H57" s="195">
        <f t="shared" si="9"/>
        <v>75.81652304160913</v>
      </c>
    </row>
    <row r="58" spans="1:8" s="94" customFormat="1" ht="30" customHeight="1" thickBot="1">
      <c r="A58" s="106"/>
      <c r="B58" s="44" t="s">
        <v>402</v>
      </c>
      <c r="C58" s="97">
        <f>SUM(C47:C57)</f>
        <v>4541184</v>
      </c>
      <c r="D58" s="97">
        <f>SUM(D47:D57)</f>
        <v>715827</v>
      </c>
      <c r="E58" s="97">
        <f>SUM(E47:E57)</f>
        <v>1711622</v>
      </c>
      <c r="F58" s="188">
        <f t="shared" si="7"/>
        <v>157.6300365719601</v>
      </c>
      <c r="G58" s="188">
        <f t="shared" si="8"/>
        <v>376.9109553807994</v>
      </c>
      <c r="H58" s="187">
        <f t="shared" si="9"/>
        <v>41.82155873200975</v>
      </c>
    </row>
    <row r="59" spans="1:8" s="94" customFormat="1" ht="30" customHeight="1">
      <c r="A59" s="106"/>
      <c r="B59" s="129"/>
      <c r="C59" s="128"/>
      <c r="D59" s="128"/>
      <c r="E59" s="128"/>
      <c r="F59" s="128"/>
      <c r="G59" s="128"/>
      <c r="H59" s="128"/>
    </row>
    <row r="60" spans="1:8" s="94" customFormat="1" ht="18" customHeight="1">
      <c r="A60" s="33"/>
      <c r="B60" s="50"/>
      <c r="C60" s="124" t="s">
        <v>490</v>
      </c>
      <c r="D60" s="126"/>
      <c r="E60" s="126"/>
      <c r="F60" s="126"/>
      <c r="G60" s="126"/>
      <c r="H60" s="126"/>
    </row>
    <row r="61" s="93" customFormat="1" ht="18" customHeight="1">
      <c r="C61" s="124" t="s">
        <v>713</v>
      </c>
    </row>
    <row r="62" s="93" customFormat="1" ht="18" customHeight="1" thickBot="1">
      <c r="C62" s="124" t="s">
        <v>696</v>
      </c>
    </row>
    <row r="63" spans="2:8" s="93" customFormat="1" ht="18" customHeight="1">
      <c r="B63" s="122" t="s">
        <v>0</v>
      </c>
      <c r="C63" s="211" t="s">
        <v>695</v>
      </c>
      <c r="D63" s="211" t="s">
        <v>694</v>
      </c>
      <c r="E63" s="211" t="s">
        <v>693</v>
      </c>
      <c r="F63" s="209" t="s">
        <v>692</v>
      </c>
      <c r="G63" s="209" t="s">
        <v>691</v>
      </c>
      <c r="H63" s="238" t="s">
        <v>690</v>
      </c>
    </row>
    <row r="64" spans="2:8" s="93" customFormat="1" ht="18" customHeight="1">
      <c r="B64" s="117"/>
      <c r="C64" s="210"/>
      <c r="D64" s="210"/>
      <c r="E64" s="210"/>
      <c r="F64" s="219"/>
      <c r="G64" s="210"/>
      <c r="H64" s="239"/>
    </row>
    <row r="65" spans="2:8" s="93" customFormat="1" ht="18" customHeight="1">
      <c r="B65" s="117"/>
      <c r="C65" s="116" t="s">
        <v>711</v>
      </c>
      <c r="D65" s="116" t="s">
        <v>701</v>
      </c>
      <c r="E65" s="116" t="s">
        <v>700</v>
      </c>
      <c r="F65" s="198" t="s">
        <v>699</v>
      </c>
      <c r="G65" s="116" t="s">
        <v>699</v>
      </c>
      <c r="H65" s="191" t="s">
        <v>710</v>
      </c>
    </row>
    <row r="66" spans="2:8" s="93" customFormat="1" ht="18" customHeight="1" thickBot="1">
      <c r="B66" s="112" t="s">
        <v>77</v>
      </c>
      <c r="C66" s="108" t="s">
        <v>709</v>
      </c>
      <c r="D66" s="108" t="s">
        <v>708</v>
      </c>
      <c r="E66" s="197" t="s">
        <v>707</v>
      </c>
      <c r="F66" s="108" t="s">
        <v>706</v>
      </c>
      <c r="G66" s="108" t="s">
        <v>705</v>
      </c>
      <c r="H66" s="107" t="s">
        <v>704</v>
      </c>
    </row>
    <row r="67" spans="2:8" s="93" customFormat="1" ht="18" customHeight="1" hidden="1" thickBot="1">
      <c r="B67" s="193"/>
      <c r="C67" s="116" t="s">
        <v>683</v>
      </c>
      <c r="D67" s="116" t="s">
        <v>559</v>
      </c>
      <c r="E67" s="192" t="s">
        <v>682</v>
      </c>
      <c r="F67" s="116"/>
      <c r="G67" s="116"/>
      <c r="H67" s="191"/>
    </row>
    <row r="68" spans="1:8" s="94" customFormat="1" ht="30" customHeight="1">
      <c r="A68" s="106" t="s">
        <v>103</v>
      </c>
      <c r="B68" s="105" t="s">
        <v>86</v>
      </c>
      <c r="C68" s="141">
        <v>7287</v>
      </c>
      <c r="D68" s="141">
        <v>1372</v>
      </c>
      <c r="E68" s="141">
        <v>6893</v>
      </c>
      <c r="F68" s="190">
        <f aca="true" t="shared" si="10" ref="F68:F77">D68/C68*1000</f>
        <v>188.28049951969263</v>
      </c>
      <c r="G68" s="190">
        <f aca="true" t="shared" si="11" ref="G68:G77">E68/C68*1000</f>
        <v>945.9311101962398</v>
      </c>
      <c r="H68" s="189">
        <f aca="true" t="shared" si="12" ref="H68:H77">F68/G68*100</f>
        <v>19.90425068910489</v>
      </c>
    </row>
    <row r="69" spans="1:8" s="94" customFormat="1" ht="30" customHeight="1">
      <c r="A69" s="106" t="s">
        <v>103</v>
      </c>
      <c r="B69" s="34" t="s">
        <v>87</v>
      </c>
      <c r="C69" s="137">
        <v>32483</v>
      </c>
      <c r="D69" s="137">
        <v>5321</v>
      </c>
      <c r="E69" s="137">
        <v>9157</v>
      </c>
      <c r="F69" s="196">
        <f t="shared" si="10"/>
        <v>163.80876150601853</v>
      </c>
      <c r="G69" s="196">
        <f t="shared" si="11"/>
        <v>281.90130221962255</v>
      </c>
      <c r="H69" s="195">
        <f t="shared" si="12"/>
        <v>58.108550835426456</v>
      </c>
    </row>
    <row r="70" spans="1:8" s="94" customFormat="1" ht="30" customHeight="1">
      <c r="A70" s="106" t="s">
        <v>103</v>
      </c>
      <c r="B70" s="34" t="s">
        <v>88</v>
      </c>
      <c r="C70" s="137">
        <v>548364</v>
      </c>
      <c r="D70" s="137">
        <v>81032</v>
      </c>
      <c r="E70" s="137">
        <v>124189</v>
      </c>
      <c r="F70" s="196">
        <f t="shared" si="10"/>
        <v>147.77045903815713</v>
      </c>
      <c r="G70" s="196">
        <f t="shared" si="11"/>
        <v>226.47183257836036</v>
      </c>
      <c r="H70" s="195">
        <f t="shared" si="12"/>
        <v>65.24893509086955</v>
      </c>
    </row>
    <row r="71" spans="1:8" s="94" customFormat="1" ht="30" customHeight="1">
      <c r="A71" s="106" t="s">
        <v>103</v>
      </c>
      <c r="B71" s="34" t="s">
        <v>89</v>
      </c>
      <c r="C71" s="137">
        <v>13308</v>
      </c>
      <c r="D71" s="137">
        <v>2496</v>
      </c>
      <c r="E71" s="137">
        <v>0</v>
      </c>
      <c r="F71" s="196">
        <f t="shared" si="10"/>
        <v>187.55635707844905</v>
      </c>
      <c r="G71" s="196">
        <f t="shared" si="11"/>
        <v>0</v>
      </c>
      <c r="H71" s="195" t="e">
        <f t="shared" si="12"/>
        <v>#DIV/0!</v>
      </c>
    </row>
    <row r="72" spans="1:8" s="94" customFormat="1" ht="30" customHeight="1">
      <c r="A72" s="106" t="s">
        <v>103</v>
      </c>
      <c r="B72" s="34" t="s">
        <v>93</v>
      </c>
      <c r="C72" s="137">
        <v>201367</v>
      </c>
      <c r="D72" s="137">
        <v>25661</v>
      </c>
      <c r="E72" s="137">
        <v>54419</v>
      </c>
      <c r="F72" s="196">
        <f t="shared" si="10"/>
        <v>127.43398868732214</v>
      </c>
      <c r="G72" s="196">
        <f t="shared" si="11"/>
        <v>270.2478559048901</v>
      </c>
      <c r="H72" s="195">
        <f t="shared" si="12"/>
        <v>47.154486484499884</v>
      </c>
    </row>
    <row r="73" spans="1:8" s="94" customFormat="1" ht="30" customHeight="1">
      <c r="A73" s="106" t="s">
        <v>103</v>
      </c>
      <c r="B73" s="34" t="s">
        <v>371</v>
      </c>
      <c r="C73" s="137">
        <v>17287</v>
      </c>
      <c r="D73" s="137">
        <v>3580</v>
      </c>
      <c r="E73" s="137">
        <v>12681</v>
      </c>
      <c r="F73" s="196">
        <f t="shared" si="10"/>
        <v>207.09203447677447</v>
      </c>
      <c r="G73" s="196">
        <f t="shared" si="11"/>
        <v>733.5570081564181</v>
      </c>
      <c r="H73" s="195">
        <f t="shared" si="12"/>
        <v>28.231212049522913</v>
      </c>
    </row>
    <row r="74" spans="1:8" s="94" customFormat="1" ht="30" customHeight="1">
      <c r="A74" s="106" t="s">
        <v>103</v>
      </c>
      <c r="B74" s="34" t="s">
        <v>101</v>
      </c>
      <c r="C74" s="137">
        <v>15367</v>
      </c>
      <c r="D74" s="137">
        <v>3048</v>
      </c>
      <c r="E74" s="137">
        <v>17054</v>
      </c>
      <c r="F74" s="196">
        <f t="shared" si="10"/>
        <v>198.34710743801654</v>
      </c>
      <c r="G74" s="196">
        <f t="shared" si="11"/>
        <v>1109.7806989002408</v>
      </c>
      <c r="H74" s="195">
        <f t="shared" si="12"/>
        <v>17.87263984988859</v>
      </c>
    </row>
    <row r="75" spans="1:8" s="94" customFormat="1" ht="30" customHeight="1">
      <c r="A75" s="106" t="s">
        <v>103</v>
      </c>
      <c r="B75" s="34" t="s">
        <v>98</v>
      </c>
      <c r="C75" s="137">
        <v>77360</v>
      </c>
      <c r="D75" s="137">
        <v>15380</v>
      </c>
      <c r="E75" s="137">
        <v>36512</v>
      </c>
      <c r="F75" s="196">
        <f t="shared" si="10"/>
        <v>198.81075491209927</v>
      </c>
      <c r="G75" s="196">
        <f t="shared" si="11"/>
        <v>471.9751809720786</v>
      </c>
      <c r="H75" s="195">
        <f t="shared" si="12"/>
        <v>42.12313759859772</v>
      </c>
    </row>
    <row r="76" spans="1:8" s="94" customFormat="1" ht="30" customHeight="1">
      <c r="A76" s="106" t="s">
        <v>103</v>
      </c>
      <c r="B76" s="34" t="s">
        <v>102</v>
      </c>
      <c r="C76" s="132">
        <v>108697</v>
      </c>
      <c r="D76" s="132">
        <v>17438</v>
      </c>
      <c r="E76" s="132">
        <v>7874</v>
      </c>
      <c r="F76" s="196">
        <f t="shared" si="10"/>
        <v>160.42761069762733</v>
      </c>
      <c r="G76" s="196">
        <f t="shared" si="11"/>
        <v>72.43990174521836</v>
      </c>
      <c r="H76" s="195">
        <f t="shared" si="12"/>
        <v>221.46304292608582</v>
      </c>
    </row>
    <row r="77" spans="1:8" s="94" customFormat="1" ht="30" customHeight="1" thickBot="1">
      <c r="A77" s="106"/>
      <c r="B77" s="44" t="s">
        <v>402</v>
      </c>
      <c r="C77" s="97">
        <f>SUM(C68:C76)</f>
        <v>1021520</v>
      </c>
      <c r="D77" s="97">
        <f>SUM(D68:D76)</f>
        <v>155328</v>
      </c>
      <c r="E77" s="97">
        <f>SUM(E68:E76)</f>
        <v>268779</v>
      </c>
      <c r="F77" s="188">
        <f t="shared" si="10"/>
        <v>152.0557600438562</v>
      </c>
      <c r="G77" s="188">
        <f t="shared" si="11"/>
        <v>263.1167280131569</v>
      </c>
      <c r="H77" s="187">
        <f t="shared" si="12"/>
        <v>57.79022914736641</v>
      </c>
    </row>
    <row r="78" spans="1:8" s="94" customFormat="1" ht="30" customHeight="1">
      <c r="A78" s="106"/>
      <c r="B78" s="129"/>
      <c r="C78" s="128"/>
      <c r="D78" s="128"/>
      <c r="E78" s="128"/>
      <c r="F78" s="128"/>
      <c r="G78" s="128"/>
      <c r="H78" s="128"/>
    </row>
    <row r="79" spans="1:8" s="94" customFormat="1" ht="18" customHeight="1">
      <c r="A79" s="33"/>
      <c r="B79" s="50"/>
      <c r="C79" s="124" t="s">
        <v>490</v>
      </c>
      <c r="D79" s="126"/>
      <c r="E79" s="126"/>
      <c r="F79" s="126"/>
      <c r="G79" s="126"/>
      <c r="H79" s="126"/>
    </row>
    <row r="80" s="93" customFormat="1" ht="18" customHeight="1">
      <c r="C80" s="124" t="s">
        <v>712</v>
      </c>
    </row>
    <row r="81" s="93" customFormat="1" ht="18" customHeight="1" thickBot="1">
      <c r="C81" s="124" t="s">
        <v>696</v>
      </c>
    </row>
    <row r="82" spans="2:8" s="93" customFormat="1" ht="18" customHeight="1">
      <c r="B82" s="122" t="s">
        <v>0</v>
      </c>
      <c r="C82" s="211" t="s">
        <v>695</v>
      </c>
      <c r="D82" s="211" t="s">
        <v>694</v>
      </c>
      <c r="E82" s="211" t="s">
        <v>693</v>
      </c>
      <c r="F82" s="209" t="s">
        <v>692</v>
      </c>
      <c r="G82" s="209" t="s">
        <v>691</v>
      </c>
      <c r="H82" s="238" t="s">
        <v>690</v>
      </c>
    </row>
    <row r="83" spans="2:8" s="93" customFormat="1" ht="18" customHeight="1">
      <c r="B83" s="117"/>
      <c r="C83" s="210"/>
      <c r="D83" s="210"/>
      <c r="E83" s="210"/>
      <c r="F83" s="219"/>
      <c r="G83" s="210"/>
      <c r="H83" s="239"/>
    </row>
    <row r="84" spans="2:8" s="93" customFormat="1" ht="18" customHeight="1">
      <c r="B84" s="117"/>
      <c r="C84" s="116" t="s">
        <v>711</v>
      </c>
      <c r="D84" s="116" t="s">
        <v>701</v>
      </c>
      <c r="E84" s="116" t="s">
        <v>700</v>
      </c>
      <c r="F84" s="198" t="s">
        <v>699</v>
      </c>
      <c r="G84" s="116" t="s">
        <v>699</v>
      </c>
      <c r="H84" s="191" t="s">
        <v>710</v>
      </c>
    </row>
    <row r="85" spans="2:8" s="93" customFormat="1" ht="18" customHeight="1" thickBot="1">
      <c r="B85" s="112" t="s">
        <v>77</v>
      </c>
      <c r="C85" s="108" t="s">
        <v>709</v>
      </c>
      <c r="D85" s="108" t="s">
        <v>708</v>
      </c>
      <c r="E85" s="197" t="s">
        <v>707</v>
      </c>
      <c r="F85" s="108" t="s">
        <v>706</v>
      </c>
      <c r="G85" s="108" t="s">
        <v>705</v>
      </c>
      <c r="H85" s="107" t="s">
        <v>704</v>
      </c>
    </row>
    <row r="86" spans="2:8" s="93" customFormat="1" ht="18" customHeight="1" hidden="1" thickBot="1">
      <c r="B86" s="193"/>
      <c r="C86" s="116" t="s">
        <v>683</v>
      </c>
      <c r="D86" s="116" t="s">
        <v>559</v>
      </c>
      <c r="E86" s="192" t="s">
        <v>682</v>
      </c>
      <c r="F86" s="116"/>
      <c r="G86" s="116"/>
      <c r="H86" s="191"/>
    </row>
    <row r="87" spans="1:8" s="94" customFormat="1" ht="30" customHeight="1">
      <c r="A87" s="106" t="s">
        <v>104</v>
      </c>
      <c r="B87" s="105" t="s">
        <v>345</v>
      </c>
      <c r="C87" s="101">
        <v>3552</v>
      </c>
      <c r="D87" s="101">
        <v>525</v>
      </c>
      <c r="E87" s="101">
        <v>1741</v>
      </c>
      <c r="F87" s="190">
        <f>D87/C87*1000</f>
        <v>147.80405405405406</v>
      </c>
      <c r="G87" s="190">
        <f>E87/C87*1000</f>
        <v>490.1463963963964</v>
      </c>
      <c r="H87" s="189">
        <f>F87/G87*100</f>
        <v>30.15508328546812</v>
      </c>
    </row>
    <row r="88" spans="1:8" s="94" customFormat="1" ht="30" customHeight="1" thickBot="1">
      <c r="A88" s="106"/>
      <c r="B88" s="44" t="s">
        <v>402</v>
      </c>
      <c r="C88" s="97">
        <f>SUM(C87)</f>
        <v>3552</v>
      </c>
      <c r="D88" s="97">
        <f>SUM(D87)</f>
        <v>525</v>
      </c>
      <c r="E88" s="97">
        <f>SUM(E87)</f>
        <v>1741</v>
      </c>
      <c r="F88" s="188">
        <f>D88/C88*1000</f>
        <v>147.80405405405406</v>
      </c>
      <c r="G88" s="188">
        <f>E88/C88*1000</f>
        <v>490.1463963963964</v>
      </c>
      <c r="H88" s="187">
        <f>F88/G88*100</f>
        <v>30.15508328546812</v>
      </c>
    </row>
    <row r="89" spans="1:8" s="94" customFormat="1" ht="30" customHeight="1">
      <c r="A89" s="106"/>
      <c r="B89" s="129"/>
      <c r="C89" s="128"/>
      <c r="D89" s="128"/>
      <c r="E89" s="128"/>
      <c r="F89" s="128"/>
      <c r="G89" s="128"/>
      <c r="H89" s="128"/>
    </row>
    <row r="90" spans="1:8" s="94" customFormat="1" ht="18" customHeight="1">
      <c r="A90" s="33"/>
      <c r="B90" s="50"/>
      <c r="C90" s="124" t="s">
        <v>490</v>
      </c>
      <c r="D90" s="126"/>
      <c r="E90" s="126"/>
      <c r="F90" s="126"/>
      <c r="G90" s="126"/>
      <c r="H90" s="126"/>
    </row>
    <row r="91" s="93" customFormat="1" ht="18" customHeight="1">
      <c r="C91" s="124" t="s">
        <v>703</v>
      </c>
    </row>
    <row r="92" s="93" customFormat="1" ht="18" customHeight="1" thickBot="1">
      <c r="C92" s="124" t="s">
        <v>696</v>
      </c>
    </row>
    <row r="93" spans="2:8" s="93" customFormat="1" ht="18" customHeight="1">
      <c r="B93" s="122" t="s">
        <v>0</v>
      </c>
      <c r="C93" s="211" t="s">
        <v>695</v>
      </c>
      <c r="D93" s="211" t="s">
        <v>694</v>
      </c>
      <c r="E93" s="211" t="s">
        <v>693</v>
      </c>
      <c r="F93" s="209" t="s">
        <v>692</v>
      </c>
      <c r="G93" s="209" t="s">
        <v>691</v>
      </c>
      <c r="H93" s="238" t="s">
        <v>690</v>
      </c>
    </row>
    <row r="94" spans="2:8" s="93" customFormat="1" ht="18" customHeight="1">
      <c r="B94" s="117"/>
      <c r="C94" s="210"/>
      <c r="D94" s="210"/>
      <c r="E94" s="210"/>
      <c r="F94" s="219"/>
      <c r="G94" s="210"/>
      <c r="H94" s="239"/>
    </row>
    <row r="95" spans="2:8" s="93" customFormat="1" ht="18" customHeight="1">
      <c r="B95" s="117"/>
      <c r="C95" s="116" t="s">
        <v>702</v>
      </c>
      <c r="D95" s="116" t="s">
        <v>701</v>
      </c>
      <c r="E95" s="116" t="s">
        <v>700</v>
      </c>
      <c r="F95" s="198" t="s">
        <v>699</v>
      </c>
      <c r="G95" s="116" t="s">
        <v>699</v>
      </c>
      <c r="H95" s="191" t="s">
        <v>698</v>
      </c>
    </row>
    <row r="96" spans="2:8" s="93" customFormat="1" ht="18" customHeight="1" thickBot="1">
      <c r="B96" s="112" t="s">
        <v>77</v>
      </c>
      <c r="C96" s="108" t="s">
        <v>689</v>
      </c>
      <c r="D96" s="108" t="s">
        <v>688</v>
      </c>
      <c r="E96" s="197" t="s">
        <v>687</v>
      </c>
      <c r="F96" s="108" t="s">
        <v>686</v>
      </c>
      <c r="G96" s="108" t="s">
        <v>685</v>
      </c>
      <c r="H96" s="107" t="s">
        <v>697</v>
      </c>
    </row>
    <row r="97" spans="2:8" s="93" customFormat="1" ht="18" customHeight="1" hidden="1" thickBot="1">
      <c r="B97" s="193"/>
      <c r="C97" s="116" t="s">
        <v>683</v>
      </c>
      <c r="D97" s="116" t="s">
        <v>559</v>
      </c>
      <c r="E97" s="192" t="s">
        <v>682</v>
      </c>
      <c r="F97" s="116"/>
      <c r="G97" s="116"/>
      <c r="H97" s="191"/>
    </row>
    <row r="98" spans="1:8" s="94" customFormat="1" ht="30" customHeight="1">
      <c r="A98" s="106" t="s">
        <v>105</v>
      </c>
      <c r="B98" s="34" t="s">
        <v>88</v>
      </c>
      <c r="C98" s="137">
        <v>51776</v>
      </c>
      <c r="D98" s="137">
        <v>8106</v>
      </c>
      <c r="E98" s="137">
        <v>7465</v>
      </c>
      <c r="F98" s="196">
        <f>D98/C98*1000</f>
        <v>156.55902348578493</v>
      </c>
      <c r="G98" s="196">
        <f>E98/C98*1000</f>
        <v>144.17877008652658</v>
      </c>
      <c r="H98" s="195">
        <f>F98/G98*100</f>
        <v>108.58673811118553</v>
      </c>
    </row>
    <row r="99" spans="1:8" s="94" customFormat="1" ht="30" customHeight="1">
      <c r="A99" s="106"/>
      <c r="B99" s="34" t="s">
        <v>357</v>
      </c>
      <c r="C99" s="132">
        <v>83413</v>
      </c>
      <c r="D99" s="132">
        <v>11916</v>
      </c>
      <c r="E99" s="132">
        <v>9155</v>
      </c>
      <c r="F99" s="196">
        <f>D99/C99*1000</f>
        <v>142.85543020872046</v>
      </c>
      <c r="G99" s="196">
        <f>E99/C99*1000</f>
        <v>109.75507414911345</v>
      </c>
      <c r="H99" s="195">
        <f>F99/G99*100</f>
        <v>130.15838339705078</v>
      </c>
    </row>
    <row r="100" spans="1:8" s="94" customFormat="1" ht="30" customHeight="1" thickBot="1">
      <c r="A100" s="106"/>
      <c r="B100" s="44" t="s">
        <v>402</v>
      </c>
      <c r="C100" s="97">
        <f>SUM(C98:C99)</f>
        <v>135189</v>
      </c>
      <c r="D100" s="97">
        <f>SUM(D98:D99)</f>
        <v>20022</v>
      </c>
      <c r="E100" s="97">
        <f>SUM(E98:E99)</f>
        <v>16620</v>
      </c>
      <c r="F100" s="188">
        <f>D100/C100*1000</f>
        <v>148.10376583893662</v>
      </c>
      <c r="G100" s="188">
        <f>E100/C100*1000</f>
        <v>122.93899651598873</v>
      </c>
      <c r="H100" s="187">
        <f>F100/G100*100</f>
        <v>120.46931407942239</v>
      </c>
    </row>
    <row r="101" spans="1:8" s="94" customFormat="1" ht="30" customHeight="1">
      <c r="A101" s="106"/>
      <c r="B101" s="129"/>
      <c r="C101" s="128"/>
      <c r="D101" s="128"/>
      <c r="E101" s="128"/>
      <c r="F101" s="128"/>
      <c r="G101" s="128"/>
      <c r="H101" s="128"/>
    </row>
    <row r="102" spans="1:8" s="94" customFormat="1" ht="18" customHeight="1">
      <c r="A102" s="33"/>
      <c r="B102" s="50"/>
      <c r="C102" s="124" t="s">
        <v>490</v>
      </c>
      <c r="D102" s="126"/>
      <c r="E102" s="126"/>
      <c r="F102" s="126"/>
      <c r="G102" s="126"/>
      <c r="H102" s="126"/>
    </row>
    <row r="103" s="93" customFormat="1" ht="18" customHeight="1">
      <c r="C103" s="124" t="s">
        <v>489</v>
      </c>
    </row>
    <row r="104" s="93" customFormat="1" ht="18" customHeight="1" thickBot="1">
      <c r="C104" s="124" t="s">
        <v>696</v>
      </c>
    </row>
    <row r="105" spans="2:8" s="93" customFormat="1" ht="18" customHeight="1">
      <c r="B105" s="122" t="s">
        <v>0</v>
      </c>
      <c r="C105" s="211" t="s">
        <v>695</v>
      </c>
      <c r="D105" s="211" t="s">
        <v>694</v>
      </c>
      <c r="E105" s="211" t="s">
        <v>693</v>
      </c>
      <c r="F105" s="209" t="s">
        <v>692</v>
      </c>
      <c r="G105" s="209" t="s">
        <v>691</v>
      </c>
      <c r="H105" s="238" t="s">
        <v>690</v>
      </c>
    </row>
    <row r="106" spans="2:8" s="93" customFormat="1" ht="18" customHeight="1">
      <c r="B106" s="117"/>
      <c r="C106" s="210"/>
      <c r="D106" s="210"/>
      <c r="E106" s="210"/>
      <c r="F106" s="219"/>
      <c r="G106" s="210"/>
      <c r="H106" s="239"/>
    </row>
    <row r="107" spans="2:8" s="93" customFormat="1" ht="18" customHeight="1" thickBot="1">
      <c r="B107" s="112" t="s">
        <v>77</v>
      </c>
      <c r="C107" s="109" t="s">
        <v>689</v>
      </c>
      <c r="D107" s="109" t="s">
        <v>688</v>
      </c>
      <c r="E107" s="110" t="s">
        <v>687</v>
      </c>
      <c r="F107" s="109" t="s">
        <v>686</v>
      </c>
      <c r="G107" s="109" t="s">
        <v>685</v>
      </c>
      <c r="H107" s="194" t="s">
        <v>684</v>
      </c>
    </row>
    <row r="108" spans="2:8" s="93" customFormat="1" ht="18" customHeight="1" hidden="1" thickBot="1">
      <c r="B108" s="193"/>
      <c r="C108" s="116" t="s">
        <v>683</v>
      </c>
      <c r="D108" s="116" t="s">
        <v>559</v>
      </c>
      <c r="E108" s="192" t="s">
        <v>682</v>
      </c>
      <c r="F108" s="116"/>
      <c r="G108" s="116"/>
      <c r="H108" s="191"/>
    </row>
    <row r="109" spans="1:8" s="94" customFormat="1" ht="30" customHeight="1">
      <c r="A109" s="106" t="s">
        <v>106</v>
      </c>
      <c r="B109" s="105" t="s">
        <v>88</v>
      </c>
      <c r="C109" s="101">
        <v>18389</v>
      </c>
      <c r="D109" s="101">
        <v>3069</v>
      </c>
      <c r="E109" s="101">
        <v>6986</v>
      </c>
      <c r="F109" s="190">
        <f>D109/C109*1000</f>
        <v>166.89325140029365</v>
      </c>
      <c r="G109" s="190">
        <f>E109/C109*1000</f>
        <v>379.9010277883517</v>
      </c>
      <c r="H109" s="189">
        <f>F109/G109*100</f>
        <v>43.93071858001718</v>
      </c>
    </row>
    <row r="110" spans="1:8" s="94" customFormat="1" ht="30" customHeight="1" thickBot="1">
      <c r="A110" s="33"/>
      <c r="B110" s="44" t="s">
        <v>402</v>
      </c>
      <c r="C110" s="97">
        <f>SUM(C109)</f>
        <v>18389</v>
      </c>
      <c r="D110" s="97">
        <f>SUM(D109)</f>
        <v>3069</v>
      </c>
      <c r="E110" s="97">
        <f>SUM(E109)</f>
        <v>6986</v>
      </c>
      <c r="F110" s="188">
        <f>D110/C110*1000</f>
        <v>166.89325140029365</v>
      </c>
      <c r="G110" s="188">
        <f>E110/C110*1000</f>
        <v>379.9010277883517</v>
      </c>
      <c r="H110" s="187">
        <f>F110/G110*100</f>
        <v>43.93071858001718</v>
      </c>
    </row>
  </sheetData>
  <sheetProtection/>
  <mergeCells count="42">
    <mergeCell ref="G105:G106"/>
    <mergeCell ref="H105:H106"/>
    <mergeCell ref="G93:G94"/>
    <mergeCell ref="H93:H94"/>
    <mergeCell ref="C105:C106"/>
    <mergeCell ref="D105:D106"/>
    <mergeCell ref="E105:E106"/>
    <mergeCell ref="F105:F106"/>
    <mergeCell ref="C93:C94"/>
    <mergeCell ref="D93:D94"/>
    <mergeCell ref="E93:E94"/>
    <mergeCell ref="F93:F94"/>
    <mergeCell ref="G63:G64"/>
    <mergeCell ref="H63:H64"/>
    <mergeCell ref="G82:G83"/>
    <mergeCell ref="H82:H83"/>
    <mergeCell ref="C82:C83"/>
    <mergeCell ref="D82:D83"/>
    <mergeCell ref="E82:E83"/>
    <mergeCell ref="F82:F83"/>
    <mergeCell ref="C42:C43"/>
    <mergeCell ref="D42:D43"/>
    <mergeCell ref="E42:E43"/>
    <mergeCell ref="F42:F43"/>
    <mergeCell ref="C63:C64"/>
    <mergeCell ref="D63:D64"/>
    <mergeCell ref="E63:E64"/>
    <mergeCell ref="F63:F64"/>
    <mergeCell ref="G42:G43"/>
    <mergeCell ref="H42:H43"/>
    <mergeCell ref="G4:G5"/>
    <mergeCell ref="H4:H5"/>
    <mergeCell ref="G27:G28"/>
    <mergeCell ref="H27:H28"/>
    <mergeCell ref="C4:C5"/>
    <mergeCell ref="D4:D5"/>
    <mergeCell ref="C27:C28"/>
    <mergeCell ref="D27:D28"/>
    <mergeCell ref="E27:E28"/>
    <mergeCell ref="F27:F28"/>
    <mergeCell ref="E4:E5"/>
    <mergeCell ref="F4:F5"/>
  </mergeCells>
  <printOptions horizontalCentered="1"/>
  <pageMargins left="0.7874015748031497" right="0.7874015748031497" top="0.7874015748031497" bottom="0.3937007874015748" header="0.5118110236220472" footer="0.31496062992125984"/>
  <pageSetup fitToHeight="20" fitToWidth="6" horizontalDpi="600" verticalDpi="600" orientation="portrait" pageOrder="overThenDown" paperSize="9" scale="70" r:id="rId2"/>
  <rowBreaks count="2" manualBreakCount="2">
    <brk id="38" min="2" max="58" man="1"/>
    <brk id="78" min="2" max="7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2013-01-28T00:58:57Z</cp:lastPrinted>
  <dcterms:created xsi:type="dcterms:W3CDTF">2003-01-22T03:13:46Z</dcterms:created>
  <dcterms:modified xsi:type="dcterms:W3CDTF">2013-03-27T05:45:48Z</dcterms:modified>
  <cp:category/>
  <cp:version/>
  <cp:contentType/>
  <cp:contentStatus/>
</cp:coreProperties>
</file>