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9125" windowHeight="9105" activeTab="0"/>
  </bookViews>
  <sheets>
    <sheet name="決算状況" sheetId="1" r:id="rId1"/>
  </sheets>
  <definedNames>
    <definedName name="_xlnm.Print_Area" localSheetId="0">'決算状況'!$A$1:$AG$35</definedName>
    <definedName name="_xlnm.Print_Titles" localSheetId="0">'決算状況'!$A:$D</definedName>
  </definedNames>
  <calcPr fullCalcOnLoad="1"/>
</workbook>
</file>

<file path=xl/sharedStrings.xml><?xml version="1.0" encoding="utf-8"?>
<sst xmlns="http://schemas.openxmlformats.org/spreadsheetml/2006/main" count="87" uniqueCount="47">
  <si>
    <t>田布施町</t>
  </si>
  <si>
    <t>市　　　　計</t>
  </si>
  <si>
    <t>県　　　　計</t>
  </si>
  <si>
    <t>同　左</t>
  </si>
  <si>
    <t>決算額</t>
  </si>
  <si>
    <t>構成比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</si>
  <si>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</si>
  <si>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</si>
  <si>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</si>
  <si>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</si>
  <si>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</si>
  <si>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</si>
  <si>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</si>
  <si>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</si>
  <si>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</si>
  <si>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</si>
  <si>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</si>
  <si>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</si>
  <si>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</si>
  <si>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</si>
  <si>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</si>
  <si>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</si>
  <si>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</si>
  <si>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</si>
  <si>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</si>
  <si>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</si>
  <si>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歳出合計</t>
  </si>
  <si>
    <t>　区　分</t>
  </si>
  <si>
    <t>（単位 千円）</t>
  </si>
  <si>
    <t>表</t>
  </si>
  <si>
    <t>行</t>
  </si>
  <si>
    <t>列</t>
  </si>
  <si>
    <t>第２－８表　目的別歳出内訳（7～13表関係）－構成比－</t>
  </si>
  <si>
    <t>1 議会費</t>
  </si>
  <si>
    <t>2 総務費</t>
  </si>
  <si>
    <t>3 民生費</t>
  </si>
  <si>
    <t>4 衛生費</t>
  </si>
  <si>
    <t>5 労働費</t>
  </si>
  <si>
    <t>6 農林水産業費</t>
  </si>
  <si>
    <t>7 商工費</t>
  </si>
  <si>
    <t>8 土木費</t>
  </si>
  <si>
    <t>9 消防費</t>
  </si>
  <si>
    <t>10 教育費</t>
  </si>
  <si>
    <t>11 災害復旧費</t>
  </si>
  <si>
    <t>12 公債費</t>
  </si>
  <si>
    <t>13 諸支出金</t>
  </si>
  <si>
    <t>14 前年度繰上充用金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</si>
</sst>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_(* #,##0.0_);_(* &quot;△&quot;#,##0.0\ ;_(* &quot;-&quot;_);_(@_)"/>
    <numFmt numFmtId="178" formatCode="_(* #,##0.00_);_(* &quot;△&quot;#,##0.00\ ;_(* &quot;-&quot;_);_(@_)"/>
    <numFmt numFmtId="179" formatCode="#,##0.0;[Red]\-#,##0.0"/>
    <numFmt numFmtId="180" formatCode="0_);[Red]\(0\)"/>
    <numFmt numFmtId="181" formatCode="0.0_);[Red]\(0.0\)"/>
  </numFmts>
  <fonts count="29"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5" fillId="0" borderId="0" xfId="0" applyFont="1" applyAlignment="1">
      <alignment shrinkToFit="1"/>
    </xf>
    <xf numFmtId="0" fontId="4" fillId="0" borderId="10" xfId="0" applyFont="1" applyBorder="1" applyAlignment="1">
      <alignment horizontal="centerContinuous" vertical="center" shrinkToFit="1"/>
    </xf>
    <xf numFmtId="0" fontId="5" fillId="0" borderId="0" xfId="0" applyFont="1" applyBorder="1" applyAlignment="1">
      <alignment shrinkToFit="1"/>
    </xf>
    <xf numFmtId="0" fontId="4" fillId="0" borderId="11" xfId="0" applyFont="1" applyBorder="1" applyAlignment="1">
      <alignment horizontal="centerContinuous" vertical="center" shrinkToFit="1"/>
    </xf>
    <xf numFmtId="176" fontId="4" fillId="0" borderId="12" xfId="0" applyNumberFormat="1" applyFont="1" applyBorder="1" applyAlignment="1">
      <alignment vertical="center" shrinkToFit="1"/>
    </xf>
    <xf numFmtId="176" fontId="4" fillId="0" borderId="13" xfId="0" applyNumberFormat="1" applyFont="1" applyBorder="1" applyAlignment="1">
      <alignment vertical="center" shrinkToFit="1"/>
    </xf>
    <xf numFmtId="0" fontId="27" fillId="0" borderId="14" xfId="0" applyFont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10" xfId="0" applyFont="1" applyBorder="1" applyAlignment="1">
      <alignment vertical="center" shrinkToFit="1"/>
    </xf>
    <xf numFmtId="0" fontId="27" fillId="0" borderId="0" xfId="0" applyFont="1" applyFill="1" applyAlignment="1">
      <alignment vertical="center" shrinkToFit="1"/>
    </xf>
    <xf numFmtId="0" fontId="27" fillId="0" borderId="17" xfId="0" applyFont="1" applyFill="1" applyBorder="1" applyAlignment="1">
      <alignment horizontal="distributed" vertical="center" shrinkToFit="1"/>
    </xf>
    <xf numFmtId="0" fontId="27" fillId="0" borderId="17" xfId="0" applyFont="1" applyFill="1" applyBorder="1" applyAlignment="1">
      <alignment horizontal="centerContinuous" vertical="center" shrinkToFit="1"/>
    </xf>
    <xf numFmtId="0" fontId="27" fillId="0" borderId="12" xfId="0" applyFont="1" applyFill="1" applyBorder="1" applyAlignment="1">
      <alignment horizontal="distributed" vertical="center" shrinkToFit="1"/>
    </xf>
    <xf numFmtId="0" fontId="27" fillId="0" borderId="12" xfId="0" applyFont="1" applyFill="1" applyBorder="1" applyAlignment="1">
      <alignment horizontal="center" vertical="center" shrinkToFit="1"/>
    </xf>
    <xf numFmtId="0" fontId="27" fillId="0" borderId="18" xfId="0" applyFont="1" applyBorder="1" applyAlignment="1">
      <alignment vertical="center" shrinkToFit="1"/>
    </xf>
    <xf numFmtId="0" fontId="27" fillId="0" borderId="19" xfId="0" applyFont="1" applyFill="1" applyBorder="1" applyAlignment="1">
      <alignment vertical="center" shrinkToFit="1"/>
    </xf>
    <xf numFmtId="0" fontId="27" fillId="0" borderId="19" xfId="0" applyFont="1" applyFill="1" applyBorder="1" applyAlignment="1">
      <alignment horizontal="center" vertical="center" shrinkToFit="1"/>
    </xf>
    <xf numFmtId="0" fontId="27" fillId="0" borderId="20" xfId="0" applyFont="1" applyFill="1" applyBorder="1" applyAlignment="1">
      <alignment horizontal="center" vertical="center" shrinkToFit="1"/>
    </xf>
    <xf numFmtId="0" fontId="27" fillId="0" borderId="21" xfId="0" applyFont="1" applyFill="1" applyBorder="1" applyAlignment="1">
      <alignment horizontal="distributed" vertical="center" indent="1" shrinkToFit="1"/>
    </xf>
    <xf numFmtId="0" fontId="27" fillId="0" borderId="18" xfId="0" applyFont="1" applyFill="1" applyBorder="1" applyAlignment="1" quotePrefix="1">
      <alignment horizontal="distributed" vertical="center" indent="1" shrinkToFit="1"/>
    </xf>
    <xf numFmtId="0" fontId="27" fillId="0" borderId="18" xfId="0" applyFont="1" applyFill="1" applyBorder="1" applyAlignment="1">
      <alignment horizontal="distributed" vertical="center" indent="1" shrinkToFit="1"/>
    </xf>
    <xf numFmtId="0" fontId="27" fillId="0" borderId="22" xfId="0" applyFont="1" applyFill="1" applyBorder="1" applyAlignment="1">
      <alignment horizontal="distributed" vertical="center" indent="1" shrinkToFit="1"/>
    </xf>
    <xf numFmtId="0" fontId="27" fillId="0" borderId="21" xfId="0" applyFont="1" applyFill="1" applyBorder="1" applyAlignment="1">
      <alignment horizontal="center" vertical="center" shrinkToFit="1"/>
    </xf>
    <xf numFmtId="0" fontId="27" fillId="0" borderId="18" xfId="0" applyFont="1" applyFill="1" applyBorder="1" applyAlignment="1" quotePrefix="1">
      <alignment horizontal="center" vertical="center" shrinkToFit="1"/>
    </xf>
    <xf numFmtId="0" fontId="27" fillId="0" borderId="21" xfId="0" applyFont="1" applyFill="1" applyBorder="1" applyAlignment="1" quotePrefix="1">
      <alignment horizontal="center" vertical="center" shrinkToFit="1"/>
    </xf>
    <xf numFmtId="0" fontId="27" fillId="0" borderId="22" xfId="0" applyFont="1" applyFill="1" applyBorder="1" applyAlignment="1">
      <alignment horizontal="center" vertical="center" shrinkToFit="1"/>
    </xf>
    <xf numFmtId="0" fontId="27" fillId="0" borderId="18" xfId="0" applyFont="1" applyFill="1" applyBorder="1" applyAlignment="1">
      <alignment horizontal="center" vertical="center" shrinkToFit="1"/>
    </xf>
    <xf numFmtId="0" fontId="27" fillId="0" borderId="23" xfId="0" applyFont="1" applyFill="1" applyBorder="1" applyAlignment="1">
      <alignment vertical="center"/>
    </xf>
    <xf numFmtId="0" fontId="27" fillId="0" borderId="24" xfId="0" applyFont="1" applyFill="1" applyBorder="1" applyAlignment="1">
      <alignment horizontal="distributed" vertical="center" shrinkToFit="1"/>
    </xf>
    <xf numFmtId="0" fontId="27" fillId="0" borderId="25" xfId="0" applyFont="1" applyFill="1" applyBorder="1" applyAlignment="1">
      <alignment horizontal="distributed" vertical="center" shrinkToFit="1"/>
    </xf>
    <xf numFmtId="0" fontId="27" fillId="0" borderId="20" xfId="0" applyFont="1" applyFill="1" applyBorder="1" applyAlignment="1">
      <alignment vertical="center" shrinkToFit="1"/>
    </xf>
    <xf numFmtId="176" fontId="4" fillId="0" borderId="25" xfId="0" applyNumberFormat="1" applyFont="1" applyBorder="1" applyAlignment="1">
      <alignment vertical="center" shrinkToFit="1"/>
    </xf>
    <xf numFmtId="176" fontId="4" fillId="0" borderId="26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7" fillId="0" borderId="27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6" xfId="0" applyFont="1" applyBorder="1" applyAlignment="1">
      <alignment horizontal="right"/>
    </xf>
    <xf numFmtId="0" fontId="27" fillId="0" borderId="28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0" xfId="0" applyFont="1" applyBorder="1" applyAlignment="1">
      <alignment horizontal="right" vertical="top" shrinkToFit="1"/>
    </xf>
    <xf numFmtId="0" fontId="27" fillId="0" borderId="28" xfId="0" applyFont="1" applyBorder="1" applyAlignment="1">
      <alignment horizontal="left" shrinkToFit="1"/>
    </xf>
    <xf numFmtId="0" fontId="27" fillId="0" borderId="0" xfId="0" applyFont="1" applyBorder="1" applyAlignment="1">
      <alignment horizontal="left" shrinkToFit="1"/>
    </xf>
    <xf numFmtId="0" fontId="27" fillId="0" borderId="29" xfId="0" applyFont="1" applyBorder="1" applyAlignment="1">
      <alignment horizontal="left" vertical="top" shrinkToFit="1"/>
    </xf>
    <xf numFmtId="0" fontId="27" fillId="0" borderId="22" xfId="0" applyFont="1" applyBorder="1" applyAlignment="1">
      <alignment horizontal="left" vertical="center" shrinkToFit="1"/>
    </xf>
    <xf numFmtId="0" fontId="27" fillId="0" borderId="22" xfId="0" applyFont="1" applyBorder="1" applyAlignment="1">
      <alignment vertical="center" shrinkToFit="1"/>
    </xf>
    <xf numFmtId="0" fontId="4" fillId="0" borderId="28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center" vertical="center" shrinkToFit="1"/>
    </xf>
    <xf numFmtId="177" fontId="4" fillId="0" borderId="12" xfId="0" applyNumberFormat="1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shrinkToFit="1"/>
    </xf>
    <xf numFmtId="0" fontId="4" fillId="0" borderId="28" xfId="0" applyFont="1" applyBorder="1" applyAlignment="1">
      <alignment horizontal="centerContinuous" vertical="center" shrinkToFit="1"/>
    </xf>
    <xf numFmtId="0" fontId="4" fillId="0" borderId="0" xfId="0" applyFont="1" applyBorder="1" applyAlignment="1">
      <alignment horizontal="centerContinuous" vertical="center" shrinkToFit="1"/>
    </xf>
    <xf numFmtId="177" fontId="4" fillId="0" borderId="12" xfId="0" applyNumberFormat="1" applyFont="1" applyFill="1" applyBorder="1" applyAlignment="1">
      <alignment horizontal="right" vertical="center" shrinkToFit="1"/>
    </xf>
    <xf numFmtId="181" fontId="4" fillId="0" borderId="12" xfId="0" applyNumberFormat="1" applyFont="1" applyFill="1" applyBorder="1" applyAlignment="1">
      <alignment horizontal="right" vertical="center" shrinkToFit="1"/>
    </xf>
    <xf numFmtId="0" fontId="4" fillId="0" borderId="28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distributed" vertical="center" shrinkToFit="1"/>
    </xf>
    <xf numFmtId="180" fontId="4" fillId="0" borderId="12" xfId="0" applyNumberFormat="1" applyFont="1" applyFill="1" applyBorder="1" applyAlignment="1">
      <alignment horizontal="right" vertical="center" shrinkToFit="1"/>
    </xf>
    <xf numFmtId="0" fontId="4" fillId="0" borderId="30" xfId="0" applyFont="1" applyBorder="1" applyAlignment="1">
      <alignment horizontal="centerContinuous" vertical="center" shrinkToFit="1"/>
    </xf>
    <xf numFmtId="0" fontId="4" fillId="0" borderId="31" xfId="0" applyFont="1" applyBorder="1" applyAlignment="1">
      <alignment horizontal="centerContinuous" vertical="center" shrinkToFit="1"/>
    </xf>
    <xf numFmtId="177" fontId="4" fillId="0" borderId="13" xfId="0" applyNumberFormat="1" applyFont="1" applyFill="1" applyBorder="1" applyAlignment="1">
      <alignment horizontal="right" vertical="center" shrinkToFit="1"/>
    </xf>
    <xf numFmtId="0" fontId="28" fillId="0" borderId="0" xfId="0" applyFont="1" applyAlignment="1">
      <alignment shrinkToFit="1"/>
    </xf>
    <xf numFmtId="0" fontId="28" fillId="0" borderId="0" xfId="0" applyFont="1" applyBorder="1" applyAlignment="1">
      <alignment shrinkToFit="1"/>
    </xf>
    <xf numFmtId="0" fontId="28" fillId="0" borderId="0" xfId="0" applyFont="1" applyAlignment="1">
      <alignment shrinkToFit="1"/>
    </xf>
    <xf numFmtId="0" fontId="4" fillId="0" borderId="0" xfId="0" applyFont="1" applyFill="1" applyBorder="1" applyAlignment="1">
      <alignment horizontal="center" vertical="center" shrinkToFit="1"/>
    </xf>
    <xf numFmtId="177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6" fillId="0" borderId="0" xfId="62" applyFont="1">
      <alignment/>
      <protection/>
    </xf>
    <xf numFmtId="0" fontId="6" fillId="0" borderId="0" xfId="61" applyFo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⑯0207" xfId="61"/>
    <cellStyle name="標準_帳票61_07(1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Line 14"/>
        <xdr:cNvSpPr>
          <a:spLocks/>
        </xdr:cNvSpPr>
      </xdr:nvSpPr>
      <xdr:spPr>
        <a:xfrm flipH="1" flipV="1">
          <a:off x="692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Line 15"/>
        <xdr:cNvSpPr>
          <a:spLocks/>
        </xdr:cNvSpPr>
      </xdr:nvSpPr>
      <xdr:spPr>
        <a:xfrm flipH="1" flipV="1">
          <a:off x="692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Line 16"/>
        <xdr:cNvSpPr>
          <a:spLocks/>
        </xdr:cNvSpPr>
      </xdr:nvSpPr>
      <xdr:spPr>
        <a:xfrm flipH="1" flipV="1">
          <a:off x="692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Line 17"/>
        <xdr:cNvSpPr>
          <a:spLocks/>
        </xdr:cNvSpPr>
      </xdr:nvSpPr>
      <xdr:spPr>
        <a:xfrm flipH="1" flipV="1">
          <a:off x="692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Line 18"/>
        <xdr:cNvSpPr>
          <a:spLocks/>
        </xdr:cNvSpPr>
      </xdr:nvSpPr>
      <xdr:spPr>
        <a:xfrm flipH="1" flipV="1">
          <a:off x="692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Line 19"/>
        <xdr:cNvSpPr>
          <a:spLocks/>
        </xdr:cNvSpPr>
      </xdr:nvSpPr>
      <xdr:spPr>
        <a:xfrm flipH="1" flipV="1">
          <a:off x="692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Line 20"/>
        <xdr:cNvSpPr>
          <a:spLocks/>
        </xdr:cNvSpPr>
      </xdr:nvSpPr>
      <xdr:spPr>
        <a:xfrm flipH="1" flipV="1">
          <a:off x="692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" name="Line 21"/>
        <xdr:cNvSpPr>
          <a:spLocks/>
        </xdr:cNvSpPr>
      </xdr:nvSpPr>
      <xdr:spPr>
        <a:xfrm flipH="1" flipV="1">
          <a:off x="10563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9" name="Line 22"/>
        <xdr:cNvSpPr>
          <a:spLocks/>
        </xdr:cNvSpPr>
      </xdr:nvSpPr>
      <xdr:spPr>
        <a:xfrm flipH="1" flipV="1">
          <a:off x="1602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0" name="Line 23"/>
        <xdr:cNvSpPr>
          <a:spLocks/>
        </xdr:cNvSpPr>
      </xdr:nvSpPr>
      <xdr:spPr>
        <a:xfrm flipH="1" flipV="1">
          <a:off x="1965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1" name="Line 24"/>
        <xdr:cNvSpPr>
          <a:spLocks/>
        </xdr:cNvSpPr>
      </xdr:nvSpPr>
      <xdr:spPr>
        <a:xfrm flipH="1" flipV="1">
          <a:off x="2147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2" name="Line 26"/>
        <xdr:cNvSpPr>
          <a:spLocks/>
        </xdr:cNvSpPr>
      </xdr:nvSpPr>
      <xdr:spPr>
        <a:xfrm flipH="1" flipV="1">
          <a:off x="2818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3" name="Line 27"/>
        <xdr:cNvSpPr>
          <a:spLocks/>
        </xdr:cNvSpPr>
      </xdr:nvSpPr>
      <xdr:spPr>
        <a:xfrm flipH="1" flipV="1">
          <a:off x="2818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4" name="Line 28"/>
        <xdr:cNvSpPr>
          <a:spLocks/>
        </xdr:cNvSpPr>
      </xdr:nvSpPr>
      <xdr:spPr>
        <a:xfrm flipH="1" flipV="1">
          <a:off x="2818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" name="Line 29"/>
        <xdr:cNvSpPr>
          <a:spLocks/>
        </xdr:cNvSpPr>
      </xdr:nvSpPr>
      <xdr:spPr>
        <a:xfrm flipH="1" flipV="1">
          <a:off x="2818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6" name="Line 30"/>
        <xdr:cNvSpPr>
          <a:spLocks/>
        </xdr:cNvSpPr>
      </xdr:nvSpPr>
      <xdr:spPr>
        <a:xfrm flipH="1" flipV="1">
          <a:off x="1602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7" name="Line 31"/>
        <xdr:cNvSpPr>
          <a:spLocks/>
        </xdr:cNvSpPr>
      </xdr:nvSpPr>
      <xdr:spPr>
        <a:xfrm flipH="1" flipV="1">
          <a:off x="2329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" name="Line 32"/>
        <xdr:cNvSpPr>
          <a:spLocks/>
        </xdr:cNvSpPr>
      </xdr:nvSpPr>
      <xdr:spPr>
        <a:xfrm flipH="1" flipV="1">
          <a:off x="2818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33"/>
        <xdr:cNvSpPr>
          <a:spLocks/>
        </xdr:cNvSpPr>
      </xdr:nvSpPr>
      <xdr:spPr>
        <a:xfrm flipH="1" flipV="1">
          <a:off x="2818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" name="Line 34"/>
        <xdr:cNvSpPr>
          <a:spLocks/>
        </xdr:cNvSpPr>
      </xdr:nvSpPr>
      <xdr:spPr>
        <a:xfrm flipH="1" flipV="1">
          <a:off x="2818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" name="Line 35"/>
        <xdr:cNvSpPr>
          <a:spLocks/>
        </xdr:cNvSpPr>
      </xdr:nvSpPr>
      <xdr:spPr>
        <a:xfrm flipH="1" flipV="1">
          <a:off x="2818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" name="Line 36"/>
        <xdr:cNvSpPr>
          <a:spLocks/>
        </xdr:cNvSpPr>
      </xdr:nvSpPr>
      <xdr:spPr>
        <a:xfrm flipH="1" flipV="1">
          <a:off x="2818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" name="Line 37"/>
        <xdr:cNvSpPr>
          <a:spLocks/>
        </xdr:cNvSpPr>
      </xdr:nvSpPr>
      <xdr:spPr>
        <a:xfrm flipH="1" flipV="1">
          <a:off x="2818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" name="Line 38"/>
        <xdr:cNvSpPr>
          <a:spLocks/>
        </xdr:cNvSpPr>
      </xdr:nvSpPr>
      <xdr:spPr>
        <a:xfrm flipH="1" flipV="1">
          <a:off x="2818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" name="Line 39"/>
        <xdr:cNvSpPr>
          <a:spLocks/>
        </xdr:cNvSpPr>
      </xdr:nvSpPr>
      <xdr:spPr>
        <a:xfrm flipH="1" flipV="1">
          <a:off x="2818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" name="Line 40"/>
        <xdr:cNvSpPr>
          <a:spLocks/>
        </xdr:cNvSpPr>
      </xdr:nvSpPr>
      <xdr:spPr>
        <a:xfrm flipH="1" flipV="1">
          <a:off x="2818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" name="Line 41"/>
        <xdr:cNvSpPr>
          <a:spLocks/>
        </xdr:cNvSpPr>
      </xdr:nvSpPr>
      <xdr:spPr>
        <a:xfrm flipH="1" flipV="1">
          <a:off x="2818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" name="Line 42"/>
        <xdr:cNvSpPr>
          <a:spLocks/>
        </xdr:cNvSpPr>
      </xdr:nvSpPr>
      <xdr:spPr>
        <a:xfrm flipH="1" flipV="1">
          <a:off x="2818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9" name="Line 43"/>
        <xdr:cNvSpPr>
          <a:spLocks/>
        </xdr:cNvSpPr>
      </xdr:nvSpPr>
      <xdr:spPr>
        <a:xfrm flipH="1" flipV="1"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" name="Line 44"/>
        <xdr:cNvSpPr>
          <a:spLocks/>
        </xdr:cNvSpPr>
      </xdr:nvSpPr>
      <xdr:spPr>
        <a:xfrm flipH="1" flipV="1">
          <a:off x="2329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1" name="Line 50"/>
        <xdr:cNvSpPr>
          <a:spLocks/>
        </xdr:cNvSpPr>
      </xdr:nvSpPr>
      <xdr:spPr>
        <a:xfrm flipH="1" flipV="1">
          <a:off x="9525" y="504825"/>
          <a:ext cx="14573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7</xdr:row>
      <xdr:rowOff>0</xdr:rowOff>
    </xdr:to>
    <xdr:sp>
      <xdr:nvSpPr>
        <xdr:cNvPr id="32" name="Line 51"/>
        <xdr:cNvSpPr>
          <a:spLocks/>
        </xdr:cNvSpPr>
      </xdr:nvSpPr>
      <xdr:spPr>
        <a:xfrm flipH="1" flipV="1">
          <a:off x="281844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7</xdr:row>
      <xdr:rowOff>0</xdr:rowOff>
    </xdr:to>
    <xdr:sp>
      <xdr:nvSpPr>
        <xdr:cNvPr id="33" name="Line 52"/>
        <xdr:cNvSpPr>
          <a:spLocks/>
        </xdr:cNvSpPr>
      </xdr:nvSpPr>
      <xdr:spPr>
        <a:xfrm flipH="1" flipV="1">
          <a:off x="281844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7</xdr:row>
      <xdr:rowOff>0</xdr:rowOff>
    </xdr:to>
    <xdr:sp>
      <xdr:nvSpPr>
        <xdr:cNvPr id="34" name="Line 53"/>
        <xdr:cNvSpPr>
          <a:spLocks/>
        </xdr:cNvSpPr>
      </xdr:nvSpPr>
      <xdr:spPr>
        <a:xfrm flipH="1" flipV="1">
          <a:off x="281844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7</xdr:row>
      <xdr:rowOff>0</xdr:rowOff>
    </xdr:to>
    <xdr:sp>
      <xdr:nvSpPr>
        <xdr:cNvPr id="35" name="Line 54"/>
        <xdr:cNvSpPr>
          <a:spLocks/>
        </xdr:cNvSpPr>
      </xdr:nvSpPr>
      <xdr:spPr>
        <a:xfrm flipH="1" flipV="1">
          <a:off x="281844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7</xdr:row>
      <xdr:rowOff>0</xdr:rowOff>
    </xdr:to>
    <xdr:sp>
      <xdr:nvSpPr>
        <xdr:cNvPr id="36" name="Line 55"/>
        <xdr:cNvSpPr>
          <a:spLocks/>
        </xdr:cNvSpPr>
      </xdr:nvSpPr>
      <xdr:spPr>
        <a:xfrm flipH="1" flipV="1">
          <a:off x="16021050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7</xdr:row>
      <xdr:rowOff>0</xdr:rowOff>
    </xdr:to>
    <xdr:sp>
      <xdr:nvSpPr>
        <xdr:cNvPr id="37" name="Line 57"/>
        <xdr:cNvSpPr>
          <a:spLocks/>
        </xdr:cNvSpPr>
      </xdr:nvSpPr>
      <xdr:spPr>
        <a:xfrm flipH="1" flipV="1">
          <a:off x="281844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7</xdr:row>
      <xdr:rowOff>0</xdr:rowOff>
    </xdr:to>
    <xdr:sp>
      <xdr:nvSpPr>
        <xdr:cNvPr id="38" name="Line 58"/>
        <xdr:cNvSpPr>
          <a:spLocks/>
        </xdr:cNvSpPr>
      </xdr:nvSpPr>
      <xdr:spPr>
        <a:xfrm flipH="1" flipV="1">
          <a:off x="281844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7</xdr:row>
      <xdr:rowOff>0</xdr:rowOff>
    </xdr:to>
    <xdr:sp>
      <xdr:nvSpPr>
        <xdr:cNvPr id="39" name="Line 59"/>
        <xdr:cNvSpPr>
          <a:spLocks/>
        </xdr:cNvSpPr>
      </xdr:nvSpPr>
      <xdr:spPr>
        <a:xfrm flipH="1" flipV="1">
          <a:off x="281844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7</xdr:row>
      <xdr:rowOff>0</xdr:rowOff>
    </xdr:to>
    <xdr:sp>
      <xdr:nvSpPr>
        <xdr:cNvPr id="40" name="Line 60"/>
        <xdr:cNvSpPr>
          <a:spLocks/>
        </xdr:cNvSpPr>
      </xdr:nvSpPr>
      <xdr:spPr>
        <a:xfrm flipH="1" flipV="1">
          <a:off x="281844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7</xdr:row>
      <xdr:rowOff>0</xdr:rowOff>
    </xdr:to>
    <xdr:sp>
      <xdr:nvSpPr>
        <xdr:cNvPr id="41" name="Line 61"/>
        <xdr:cNvSpPr>
          <a:spLocks/>
        </xdr:cNvSpPr>
      </xdr:nvSpPr>
      <xdr:spPr>
        <a:xfrm flipH="1" flipV="1">
          <a:off x="281844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7</xdr:row>
      <xdr:rowOff>0</xdr:rowOff>
    </xdr:to>
    <xdr:sp>
      <xdr:nvSpPr>
        <xdr:cNvPr id="42" name="Line 62"/>
        <xdr:cNvSpPr>
          <a:spLocks/>
        </xdr:cNvSpPr>
      </xdr:nvSpPr>
      <xdr:spPr>
        <a:xfrm flipH="1" flipV="1">
          <a:off x="281844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7</xdr:row>
      <xdr:rowOff>0</xdr:rowOff>
    </xdr:to>
    <xdr:sp>
      <xdr:nvSpPr>
        <xdr:cNvPr id="43" name="Line 63"/>
        <xdr:cNvSpPr>
          <a:spLocks/>
        </xdr:cNvSpPr>
      </xdr:nvSpPr>
      <xdr:spPr>
        <a:xfrm flipH="1" flipV="1">
          <a:off x="281844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7</xdr:row>
      <xdr:rowOff>0</xdr:rowOff>
    </xdr:to>
    <xdr:sp>
      <xdr:nvSpPr>
        <xdr:cNvPr id="44" name="Line 64"/>
        <xdr:cNvSpPr>
          <a:spLocks/>
        </xdr:cNvSpPr>
      </xdr:nvSpPr>
      <xdr:spPr>
        <a:xfrm flipH="1" flipV="1">
          <a:off x="281844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7</xdr:row>
      <xdr:rowOff>0</xdr:rowOff>
    </xdr:to>
    <xdr:sp>
      <xdr:nvSpPr>
        <xdr:cNvPr id="45" name="Line 65"/>
        <xdr:cNvSpPr>
          <a:spLocks/>
        </xdr:cNvSpPr>
      </xdr:nvSpPr>
      <xdr:spPr>
        <a:xfrm flipH="1" flipV="1">
          <a:off x="281844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7</xdr:row>
      <xdr:rowOff>0</xdr:rowOff>
    </xdr:to>
    <xdr:sp>
      <xdr:nvSpPr>
        <xdr:cNvPr id="46" name="Line 66"/>
        <xdr:cNvSpPr>
          <a:spLocks/>
        </xdr:cNvSpPr>
      </xdr:nvSpPr>
      <xdr:spPr>
        <a:xfrm flipH="1" flipV="1">
          <a:off x="281844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7</xdr:row>
      <xdr:rowOff>0</xdr:rowOff>
    </xdr:to>
    <xdr:sp>
      <xdr:nvSpPr>
        <xdr:cNvPr id="47" name="Line 67"/>
        <xdr:cNvSpPr>
          <a:spLocks/>
        </xdr:cNvSpPr>
      </xdr:nvSpPr>
      <xdr:spPr>
        <a:xfrm flipH="1" flipV="1">
          <a:off x="281844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7</xdr:row>
      <xdr:rowOff>0</xdr:rowOff>
    </xdr:to>
    <xdr:sp>
      <xdr:nvSpPr>
        <xdr:cNvPr id="48" name="Line 68"/>
        <xdr:cNvSpPr>
          <a:spLocks/>
        </xdr:cNvSpPr>
      </xdr:nvSpPr>
      <xdr:spPr>
        <a:xfrm flipH="1" flipV="1">
          <a:off x="8743950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49" name="Line 70"/>
        <xdr:cNvSpPr>
          <a:spLocks/>
        </xdr:cNvSpPr>
      </xdr:nvSpPr>
      <xdr:spPr>
        <a:xfrm flipH="1" flipV="1">
          <a:off x="19050" y="504825"/>
          <a:ext cx="14478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50" name="Line 71"/>
        <xdr:cNvSpPr>
          <a:spLocks/>
        </xdr:cNvSpPr>
      </xdr:nvSpPr>
      <xdr:spPr>
        <a:xfrm flipH="1" flipV="1">
          <a:off x="9525" y="504825"/>
          <a:ext cx="14573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51" name="Line 72"/>
        <xdr:cNvSpPr>
          <a:spLocks/>
        </xdr:cNvSpPr>
      </xdr:nvSpPr>
      <xdr:spPr>
        <a:xfrm flipH="1" flipV="1">
          <a:off x="9525" y="504825"/>
          <a:ext cx="14573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52" name="Line 73"/>
        <xdr:cNvSpPr>
          <a:spLocks/>
        </xdr:cNvSpPr>
      </xdr:nvSpPr>
      <xdr:spPr>
        <a:xfrm flipH="1" flipV="1">
          <a:off x="9525" y="504825"/>
          <a:ext cx="14573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53" name="Line 74"/>
        <xdr:cNvSpPr>
          <a:spLocks/>
        </xdr:cNvSpPr>
      </xdr:nvSpPr>
      <xdr:spPr>
        <a:xfrm flipH="1" flipV="1">
          <a:off x="9525" y="504825"/>
          <a:ext cx="14573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H43"/>
  <sheetViews>
    <sheetView tabSelected="1" view="pageBreakPreview" zoomScaleSheetLayoutView="100" zoomScalePageLayoutView="0" workbookViewId="0" topLeftCell="A1">
      <pane xSplit="4" ySplit="7" topLeftCell="F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L2" sqref="L2"/>
    </sheetView>
  </sheetViews>
  <sheetFormatPr defaultColWidth="8.796875" defaultRowHeight="17.25" customHeight="1"/>
  <cols>
    <col min="1" max="1" width="2.59765625" style="1" customWidth="1"/>
    <col min="2" max="2" width="1.59765625" style="1" customWidth="1"/>
    <col min="3" max="3" width="9.59765625" style="1" customWidth="1"/>
    <col min="4" max="4" width="1.59765625" style="1" customWidth="1"/>
    <col min="5" max="5" width="13.09765625" style="78" customWidth="1"/>
    <col min="6" max="6" width="6" style="78" customWidth="1"/>
    <col min="7" max="7" width="13.09765625" style="78" customWidth="1"/>
    <col min="8" max="8" width="6" style="78" customWidth="1"/>
    <col min="9" max="9" width="13.09765625" style="78" customWidth="1"/>
    <col min="10" max="10" width="6" style="78" customWidth="1"/>
    <col min="11" max="11" width="13.09765625" style="78" customWidth="1"/>
    <col min="12" max="12" width="6" style="78" customWidth="1"/>
    <col min="13" max="13" width="13.09765625" style="78" customWidth="1"/>
    <col min="14" max="14" width="6" style="78" customWidth="1"/>
    <col min="15" max="15" width="13.09765625" style="78" customWidth="1"/>
    <col min="16" max="16" width="6" style="78" customWidth="1"/>
    <col min="17" max="17" width="13.09765625" style="78" customWidth="1"/>
    <col min="18" max="18" width="6" style="78" customWidth="1"/>
    <col min="19" max="19" width="13.09765625" style="78" customWidth="1"/>
    <col min="20" max="20" width="6" style="78" customWidth="1"/>
    <col min="21" max="21" width="13.09765625" style="78" customWidth="1"/>
    <col min="22" max="22" width="6" style="78" customWidth="1"/>
    <col min="23" max="23" width="13.09765625" style="78" customWidth="1"/>
    <col min="24" max="24" width="6" style="78" customWidth="1"/>
    <col min="25" max="25" width="13.09765625" style="78" customWidth="1"/>
    <col min="26" max="26" width="6" style="78" customWidth="1"/>
    <col min="27" max="27" width="13.09765625" style="78" customWidth="1"/>
    <col min="28" max="28" width="6" style="78" customWidth="1"/>
    <col min="29" max="29" width="13.09765625" style="78" customWidth="1"/>
    <col min="30" max="30" width="6" style="78" customWidth="1"/>
    <col min="31" max="31" width="13.09765625" style="78" customWidth="1"/>
    <col min="32" max="32" width="6" style="78" customWidth="1"/>
    <col min="33" max="33" width="13.09765625" style="78" customWidth="1"/>
    <col min="34" max="36" width="14.59765625" style="78" customWidth="1"/>
    <col min="37" max="16384" width="9" style="78" customWidth="1"/>
  </cols>
  <sheetData>
    <row r="1" spans="1:5" s="2" customFormat="1" ht="17.25" customHeight="1">
      <c r="A1" s="40"/>
      <c r="B1" s="40"/>
      <c r="C1" s="40"/>
      <c r="D1" s="1"/>
      <c r="E1" s="41" t="s">
        <v>32</v>
      </c>
    </row>
    <row r="2" spans="1:33" s="2" customFormat="1" ht="22.5" customHeight="1" thickBot="1">
      <c r="A2" s="40"/>
      <c r="B2" s="40"/>
      <c r="C2" s="40"/>
      <c r="D2" s="1"/>
      <c r="AG2" s="42" t="s">
        <v>28</v>
      </c>
    </row>
    <row r="3" spans="1:33" s="14" customFormat="1" ht="15" customHeight="1">
      <c r="A3" s="43"/>
      <c r="B3" s="44"/>
      <c r="C3" s="45"/>
      <c r="D3" s="10"/>
      <c r="E3" s="11"/>
      <c r="F3" s="12"/>
      <c r="G3" s="11"/>
      <c r="H3" s="12"/>
      <c r="I3" s="11"/>
      <c r="J3" s="12"/>
      <c r="K3" s="11"/>
      <c r="L3" s="12"/>
      <c r="M3" s="13"/>
      <c r="N3" s="12"/>
      <c r="O3" s="11"/>
      <c r="P3" s="12"/>
      <c r="Q3" s="11"/>
      <c r="R3" s="12"/>
      <c r="S3" s="11"/>
      <c r="T3" s="12"/>
      <c r="U3" s="13"/>
      <c r="V3" s="12"/>
      <c r="W3" s="11"/>
      <c r="X3" s="12"/>
      <c r="Y3" s="11"/>
      <c r="Z3" s="12"/>
      <c r="AA3" s="13"/>
      <c r="AB3" s="12"/>
      <c r="AC3" s="13"/>
      <c r="AD3" s="12"/>
      <c r="AE3" s="11"/>
      <c r="AF3" s="12"/>
      <c r="AG3" s="34"/>
    </row>
    <row r="4" spans="1:33" s="16" customFormat="1" ht="15" customHeight="1">
      <c r="A4" s="46"/>
      <c r="B4" s="47"/>
      <c r="C4" s="48" t="s">
        <v>27</v>
      </c>
      <c r="D4" s="15"/>
      <c r="E4" s="25" t="s">
        <v>33</v>
      </c>
      <c r="F4" s="26"/>
      <c r="G4" s="25" t="s">
        <v>34</v>
      </c>
      <c r="H4" s="26"/>
      <c r="I4" s="25" t="s">
        <v>35</v>
      </c>
      <c r="J4" s="27"/>
      <c r="K4" s="25" t="s">
        <v>36</v>
      </c>
      <c r="L4" s="27"/>
      <c r="M4" s="28" t="s">
        <v>37</v>
      </c>
      <c r="N4" s="26"/>
      <c r="O4" s="29" t="s">
        <v>38</v>
      </c>
      <c r="P4" s="30"/>
      <c r="Q4" s="25" t="s">
        <v>39</v>
      </c>
      <c r="R4" s="27"/>
      <c r="S4" s="25" t="s">
        <v>40</v>
      </c>
      <c r="T4" s="27"/>
      <c r="U4" s="28" t="s">
        <v>41</v>
      </c>
      <c r="V4" s="27"/>
      <c r="W4" s="25" t="s">
        <v>42</v>
      </c>
      <c r="X4" s="27"/>
      <c r="Y4" s="29" t="s">
        <v>43</v>
      </c>
      <c r="Z4" s="33"/>
      <c r="AA4" s="25" t="s">
        <v>44</v>
      </c>
      <c r="AB4" s="27"/>
      <c r="AC4" s="32" t="s">
        <v>45</v>
      </c>
      <c r="AD4" s="30"/>
      <c r="AE4" s="31" t="s">
        <v>46</v>
      </c>
      <c r="AF4" s="30"/>
      <c r="AG4" s="24" t="s">
        <v>26</v>
      </c>
    </row>
    <row r="5" spans="1:33" s="16" customFormat="1" ht="15" customHeight="1">
      <c r="A5" s="46"/>
      <c r="B5" s="47"/>
      <c r="C5" s="47"/>
      <c r="D5" s="15"/>
      <c r="E5" s="17"/>
      <c r="F5" s="18" t="s">
        <v>3</v>
      </c>
      <c r="G5" s="17"/>
      <c r="H5" s="18" t="s">
        <v>3</v>
      </c>
      <c r="I5" s="17"/>
      <c r="J5" s="18" t="s">
        <v>3</v>
      </c>
      <c r="K5" s="17"/>
      <c r="L5" s="18" t="s">
        <v>3</v>
      </c>
      <c r="M5" s="17"/>
      <c r="N5" s="18" t="s">
        <v>3</v>
      </c>
      <c r="O5" s="17"/>
      <c r="P5" s="18" t="s">
        <v>3</v>
      </c>
      <c r="Q5" s="17"/>
      <c r="R5" s="18" t="s">
        <v>3</v>
      </c>
      <c r="S5" s="17"/>
      <c r="T5" s="18" t="s">
        <v>3</v>
      </c>
      <c r="U5" s="17"/>
      <c r="V5" s="18" t="s">
        <v>3</v>
      </c>
      <c r="W5" s="17"/>
      <c r="X5" s="18" t="s">
        <v>3</v>
      </c>
      <c r="Y5" s="17"/>
      <c r="Z5" s="18" t="s">
        <v>3</v>
      </c>
      <c r="AA5" s="17"/>
      <c r="AB5" s="18" t="s">
        <v>3</v>
      </c>
      <c r="AC5" s="17"/>
      <c r="AD5" s="18" t="s">
        <v>3</v>
      </c>
      <c r="AE5" s="17"/>
      <c r="AF5" s="18" t="s">
        <v>3</v>
      </c>
      <c r="AG5" s="35"/>
    </row>
    <row r="6" spans="1:33" s="16" customFormat="1" ht="15" customHeight="1">
      <c r="A6" s="49" t="s">
        <v>24</v>
      </c>
      <c r="B6" s="50"/>
      <c r="C6" s="50"/>
      <c r="D6" s="15"/>
      <c r="E6" s="19" t="s">
        <v>4</v>
      </c>
      <c r="F6" s="20"/>
      <c r="G6" s="19" t="s">
        <v>4</v>
      </c>
      <c r="H6" s="20"/>
      <c r="I6" s="19" t="s">
        <v>4</v>
      </c>
      <c r="J6" s="20"/>
      <c r="K6" s="19" t="s">
        <v>4</v>
      </c>
      <c r="L6" s="20"/>
      <c r="M6" s="19" t="s">
        <v>4</v>
      </c>
      <c r="N6" s="20"/>
      <c r="O6" s="19" t="s">
        <v>4</v>
      </c>
      <c r="P6" s="20"/>
      <c r="Q6" s="19" t="s">
        <v>4</v>
      </c>
      <c r="R6" s="20"/>
      <c r="S6" s="19" t="s">
        <v>4</v>
      </c>
      <c r="T6" s="20"/>
      <c r="U6" s="19" t="s">
        <v>4</v>
      </c>
      <c r="V6" s="20"/>
      <c r="W6" s="19" t="s">
        <v>4</v>
      </c>
      <c r="X6" s="20"/>
      <c r="Y6" s="19" t="s">
        <v>4</v>
      </c>
      <c r="Z6" s="20"/>
      <c r="AA6" s="19" t="s">
        <v>4</v>
      </c>
      <c r="AB6" s="20"/>
      <c r="AC6" s="19" t="s">
        <v>4</v>
      </c>
      <c r="AD6" s="20"/>
      <c r="AE6" s="19" t="s">
        <v>4</v>
      </c>
      <c r="AF6" s="20"/>
      <c r="AG6" s="36" t="s">
        <v>4</v>
      </c>
    </row>
    <row r="7" spans="1:33" s="16" customFormat="1" ht="15" customHeight="1">
      <c r="A7" s="51"/>
      <c r="B7" s="52"/>
      <c r="C7" s="53"/>
      <c r="D7" s="21"/>
      <c r="E7" s="22"/>
      <c r="F7" s="23" t="s">
        <v>5</v>
      </c>
      <c r="G7" s="22"/>
      <c r="H7" s="23" t="s">
        <v>5</v>
      </c>
      <c r="I7" s="22"/>
      <c r="J7" s="23" t="s">
        <v>5</v>
      </c>
      <c r="K7" s="22"/>
      <c r="L7" s="23" t="s">
        <v>5</v>
      </c>
      <c r="M7" s="22"/>
      <c r="N7" s="23" t="s">
        <v>5</v>
      </c>
      <c r="O7" s="22"/>
      <c r="P7" s="23" t="s">
        <v>5</v>
      </c>
      <c r="Q7" s="22"/>
      <c r="R7" s="23" t="s">
        <v>5</v>
      </c>
      <c r="S7" s="22"/>
      <c r="T7" s="23" t="s">
        <v>5</v>
      </c>
      <c r="U7" s="22"/>
      <c r="V7" s="23" t="s">
        <v>5</v>
      </c>
      <c r="W7" s="22"/>
      <c r="X7" s="23" t="s">
        <v>5</v>
      </c>
      <c r="Y7" s="22"/>
      <c r="Z7" s="23" t="s">
        <v>5</v>
      </c>
      <c r="AA7" s="22"/>
      <c r="AB7" s="23" t="s">
        <v>5</v>
      </c>
      <c r="AC7" s="22"/>
      <c r="AD7" s="23" t="s">
        <v>5</v>
      </c>
      <c r="AE7" s="22"/>
      <c r="AF7" s="23" t="s">
        <v>5</v>
      </c>
      <c r="AG7" s="37"/>
    </row>
    <row r="8" spans="1:33" s="61" customFormat="1" ht="15" customHeight="1">
      <c r="A8" s="54"/>
      <c r="B8" s="55"/>
      <c r="C8" s="56"/>
      <c r="D8" s="57"/>
      <c r="E8" s="58"/>
      <c r="F8" s="59"/>
      <c r="G8" s="58"/>
      <c r="H8" s="59"/>
      <c r="I8" s="58"/>
      <c r="J8" s="59"/>
      <c r="K8" s="58"/>
      <c r="L8" s="59"/>
      <c r="M8" s="58"/>
      <c r="N8" s="59"/>
      <c r="O8" s="58"/>
      <c r="P8" s="59"/>
      <c r="Q8" s="58"/>
      <c r="R8" s="59"/>
      <c r="S8" s="58"/>
      <c r="T8" s="59"/>
      <c r="U8" s="58"/>
      <c r="V8" s="59"/>
      <c r="W8" s="58"/>
      <c r="X8" s="59"/>
      <c r="Y8" s="58"/>
      <c r="Z8" s="59"/>
      <c r="AA8" s="58"/>
      <c r="AB8" s="59"/>
      <c r="AC8" s="58"/>
      <c r="AD8" s="59"/>
      <c r="AE8" s="58"/>
      <c r="AF8" s="59"/>
      <c r="AG8" s="60"/>
    </row>
    <row r="9" spans="1:33" s="4" customFormat="1" ht="15" customHeight="1">
      <c r="A9" s="62" t="s">
        <v>2</v>
      </c>
      <c r="B9" s="63"/>
      <c r="C9" s="63"/>
      <c r="D9" s="5"/>
      <c r="E9" s="8">
        <f>E25+E34</f>
        <v>5251715</v>
      </c>
      <c r="F9" s="64">
        <f>IF(E9=0,"-",ROUND(E9/$AG9*100,1))</f>
        <v>0.9</v>
      </c>
      <c r="G9" s="8">
        <f>G25+G34</f>
        <v>84845807</v>
      </c>
      <c r="H9" s="64">
        <f>IF(G9=0,"-",ROUND(G9/$AG9*100,1))</f>
        <v>13.8</v>
      </c>
      <c r="I9" s="8">
        <f>I25+I34</f>
        <v>191801280</v>
      </c>
      <c r="J9" s="64">
        <f>IF(I9=0,"-",ROUND(I9/$AG9*100,1))</f>
        <v>31.1</v>
      </c>
      <c r="K9" s="8">
        <f>K25+K34</f>
        <v>52499769</v>
      </c>
      <c r="L9" s="64">
        <f>IF(K9=0,"-",ROUND(K9/$AG9*100,1))</f>
        <v>8.5</v>
      </c>
      <c r="M9" s="8">
        <f>M25+M34</f>
        <v>3878821</v>
      </c>
      <c r="N9" s="64">
        <f>IF(M9=0,"-",ROUND(M9/$AG9*100,1))</f>
        <v>0.6</v>
      </c>
      <c r="O9" s="8">
        <f>O25+O34</f>
        <v>20805372</v>
      </c>
      <c r="P9" s="64">
        <f>IF(O9=0,"-",ROUND(O9/$AG9*100,1))</f>
        <v>3.4</v>
      </c>
      <c r="Q9" s="8">
        <f>Q25+Q34</f>
        <v>17501702</v>
      </c>
      <c r="R9" s="64">
        <f>IF(Q9=0,"-",ROUND(Q9/$AG9*100,1))</f>
        <v>2.8</v>
      </c>
      <c r="S9" s="8">
        <f>S25+S34</f>
        <v>67885899</v>
      </c>
      <c r="T9" s="64">
        <f>IF(S9=0,"-",ROUND(S9/$AG9*100,1))</f>
        <v>11</v>
      </c>
      <c r="U9" s="8">
        <f>U25+U34</f>
        <v>20899729</v>
      </c>
      <c r="V9" s="64">
        <f>IF(U9=0,"-",ROUND(U9/$AG9*100,1))</f>
        <v>3.4</v>
      </c>
      <c r="W9" s="8">
        <f>W25+W34</f>
        <v>63481384</v>
      </c>
      <c r="X9" s="64">
        <f>IF(W9=0,"-",ROUND(W9/$AG9*100,1))</f>
        <v>10.3</v>
      </c>
      <c r="Y9" s="8">
        <f>Y25+Y34</f>
        <v>4731625</v>
      </c>
      <c r="Z9" s="64">
        <f>IF(Y9=0,"-",ROUND(Y9/$AG9*100,1))</f>
        <v>0.8</v>
      </c>
      <c r="AA9" s="8">
        <f>AA25+AA34</f>
        <v>80181003</v>
      </c>
      <c r="AB9" s="65">
        <f>IF(AA9=0,"-",ROUND(AA9/$AG9*100,1))</f>
        <v>13</v>
      </c>
      <c r="AC9" s="8">
        <f>AC25+AC34</f>
        <v>3289255</v>
      </c>
      <c r="AD9" s="65">
        <f>IF(AC9=0,"-",ROUND(AC9/$AG9*100,1))</f>
        <v>0.5</v>
      </c>
      <c r="AE9" s="8">
        <f>AE25+AE34</f>
        <v>0</v>
      </c>
      <c r="AF9" s="65" t="str">
        <f>IF(AE9=0,"-",ROUND(AE9/$AG9*100,1))</f>
        <v>-</v>
      </c>
      <c r="AG9" s="38">
        <f>AG25+AG34</f>
        <v>617053361</v>
      </c>
    </row>
    <row r="10" spans="1:33" s="4" customFormat="1" ht="15" customHeight="1">
      <c r="A10" s="66"/>
      <c r="B10" s="67"/>
      <c r="C10" s="67"/>
      <c r="D10" s="3"/>
      <c r="E10" s="8"/>
      <c r="F10" s="64"/>
      <c r="G10" s="8"/>
      <c r="H10" s="64"/>
      <c r="I10" s="8"/>
      <c r="J10" s="64"/>
      <c r="K10" s="8"/>
      <c r="L10" s="64"/>
      <c r="M10" s="8"/>
      <c r="N10" s="64"/>
      <c r="O10" s="8"/>
      <c r="P10" s="64"/>
      <c r="Q10" s="8"/>
      <c r="R10" s="64"/>
      <c r="S10" s="8"/>
      <c r="T10" s="64"/>
      <c r="U10" s="8"/>
      <c r="V10" s="64"/>
      <c r="W10" s="8"/>
      <c r="X10" s="64"/>
      <c r="Y10" s="8"/>
      <c r="Z10" s="64"/>
      <c r="AA10" s="8"/>
      <c r="AB10" s="64"/>
      <c r="AC10" s="8"/>
      <c r="AD10" s="64"/>
      <c r="AE10" s="8"/>
      <c r="AF10" s="64"/>
      <c r="AG10" s="38"/>
    </row>
    <row r="11" spans="1:33" s="4" customFormat="1" ht="26.25" customHeight="1">
      <c r="A11" s="66">
        <v>1</v>
      </c>
      <c r="B11" s="67"/>
      <c r="C11" s="68" t="s">
        <v>6</v>
      </c>
      <c r="D11" s="3"/>
      <c r="E11" s="8">
        <v>697821</v>
      </c>
      <c r="F11" s="64">
        <f aca="true" t="shared" si="0" ref="F11:F23">IF(E11=0,"-",ROUND(E11/$AG11*100,1))</f>
        <v>0.6</v>
      </c>
      <c r="G11" s="8">
        <v>10494286</v>
      </c>
      <c r="H11" s="64">
        <f aca="true" t="shared" si="1" ref="H11:H23">IF(G11=0,"-",ROUND(G11/$AG11*100,1))</f>
        <v>8.7</v>
      </c>
      <c r="I11" s="8">
        <v>41290988</v>
      </c>
      <c r="J11" s="64">
        <f aca="true" t="shared" si="2" ref="J11:J23">IF(I11=0,"-",ROUND(I11/$AG11*100,1))</f>
        <v>34.1</v>
      </c>
      <c r="K11" s="8">
        <v>11085349</v>
      </c>
      <c r="L11" s="64">
        <f aca="true" t="shared" si="3" ref="L11:L23">IF(K11=0,"-",ROUND(K11/$AG11*100,1))</f>
        <v>9.1</v>
      </c>
      <c r="M11" s="8">
        <v>969922</v>
      </c>
      <c r="N11" s="64">
        <f aca="true" t="shared" si="4" ref="N11:N23">IF(M11=0,"-",ROUND(M11/$AG11*100,1))</f>
        <v>0.8</v>
      </c>
      <c r="O11" s="8">
        <v>3701470</v>
      </c>
      <c r="P11" s="64">
        <f aca="true" t="shared" si="5" ref="P11:P23">IF(O11=0,"-",ROUND(O11/$AG11*100,1))</f>
        <v>3.1</v>
      </c>
      <c r="Q11" s="8">
        <v>4745574</v>
      </c>
      <c r="R11" s="64">
        <f aca="true" t="shared" si="6" ref="R11:R23">IF(Q11=0,"-",ROUND(Q11/$AG11*100,1))</f>
        <v>3.9</v>
      </c>
      <c r="S11" s="8">
        <v>14271631</v>
      </c>
      <c r="T11" s="64">
        <f aca="true" t="shared" si="7" ref="T11:T23">IF(S11=0,"-",ROUND(S11/$AG11*100,1))</f>
        <v>11.8</v>
      </c>
      <c r="U11" s="8">
        <v>3871633</v>
      </c>
      <c r="V11" s="64">
        <f aca="true" t="shared" si="8" ref="V11:V23">IF(U11=0,"-",ROUND(U11/$AG11*100,1))</f>
        <v>3.2</v>
      </c>
      <c r="W11" s="8">
        <v>13398659</v>
      </c>
      <c r="X11" s="64">
        <f aca="true" t="shared" si="9" ref="X11:X23">IF(W11=0,"-",ROUND(W11/$AG11*100,1))</f>
        <v>11.1</v>
      </c>
      <c r="Y11" s="8">
        <v>714766</v>
      </c>
      <c r="Z11" s="64">
        <f aca="true" t="shared" si="10" ref="Z11:Z23">IF(Y11=0,"-",ROUND(Y11/$AG11*100,1))</f>
        <v>0.6</v>
      </c>
      <c r="AA11" s="8">
        <v>15989693</v>
      </c>
      <c r="AB11" s="65">
        <f aca="true" t="shared" si="11" ref="AB11:AB23">IF(AA11=0,"-",ROUND(AA11/$AG11*100,1))</f>
        <v>13.2</v>
      </c>
      <c r="AC11" s="8">
        <v>17882</v>
      </c>
      <c r="AD11" s="65">
        <f>IF(AC11=0,"-",ROUND(AC11/$AG11*100,1))</f>
        <v>0</v>
      </c>
      <c r="AE11" s="8">
        <v>0</v>
      </c>
      <c r="AF11" s="65" t="str">
        <f>IF(AE11=0,"-",ROUND(AE11/$AG11*100,1))</f>
        <v>-</v>
      </c>
      <c r="AG11" s="38">
        <v>121249674</v>
      </c>
    </row>
    <row r="12" spans="1:33" s="4" customFormat="1" ht="26.25" customHeight="1">
      <c r="A12" s="66">
        <v>2</v>
      </c>
      <c r="B12" s="67"/>
      <c r="C12" s="68" t="s">
        <v>7</v>
      </c>
      <c r="D12" s="3"/>
      <c r="E12" s="8">
        <v>451911</v>
      </c>
      <c r="F12" s="64">
        <f t="shared" si="0"/>
        <v>0.7</v>
      </c>
      <c r="G12" s="8">
        <v>7333812</v>
      </c>
      <c r="H12" s="64">
        <f t="shared" si="1"/>
        <v>11.7</v>
      </c>
      <c r="I12" s="8">
        <v>23823521</v>
      </c>
      <c r="J12" s="64">
        <f t="shared" si="2"/>
        <v>38</v>
      </c>
      <c r="K12" s="8">
        <v>4270755</v>
      </c>
      <c r="L12" s="64">
        <f t="shared" si="3"/>
        <v>6.8</v>
      </c>
      <c r="M12" s="8">
        <v>410441</v>
      </c>
      <c r="N12" s="64">
        <f t="shared" si="4"/>
        <v>0.7</v>
      </c>
      <c r="O12" s="8">
        <v>1218623</v>
      </c>
      <c r="P12" s="64">
        <f t="shared" si="5"/>
        <v>1.9</v>
      </c>
      <c r="Q12" s="8">
        <v>1917834</v>
      </c>
      <c r="R12" s="64">
        <f t="shared" si="6"/>
        <v>3.1</v>
      </c>
      <c r="S12" s="8">
        <v>6857134</v>
      </c>
      <c r="T12" s="64">
        <f t="shared" si="7"/>
        <v>10.9</v>
      </c>
      <c r="U12" s="8">
        <v>2020692</v>
      </c>
      <c r="V12" s="64">
        <f t="shared" si="8"/>
        <v>3.2</v>
      </c>
      <c r="W12" s="8">
        <v>4771883</v>
      </c>
      <c r="X12" s="64">
        <f t="shared" si="9"/>
        <v>7.6</v>
      </c>
      <c r="Y12" s="8">
        <v>202064</v>
      </c>
      <c r="Z12" s="64">
        <f t="shared" si="10"/>
        <v>0.3</v>
      </c>
      <c r="AA12" s="8">
        <v>9154164</v>
      </c>
      <c r="AB12" s="65">
        <f t="shared" si="11"/>
        <v>14.6</v>
      </c>
      <c r="AC12" s="8">
        <v>271051</v>
      </c>
      <c r="AD12" s="65">
        <f>IF(AC12=0,"-",ROUND(AC12/$AG12*100,1))</f>
        <v>0.4</v>
      </c>
      <c r="AE12" s="8">
        <v>0</v>
      </c>
      <c r="AF12" s="65" t="str">
        <f>IF(AE12=0,"-",ROUND(AE12/$AG12*100,1))</f>
        <v>-</v>
      </c>
      <c r="AG12" s="38">
        <v>62703885</v>
      </c>
    </row>
    <row r="13" spans="1:33" s="4" customFormat="1" ht="26.25" customHeight="1">
      <c r="A13" s="66">
        <v>3</v>
      </c>
      <c r="B13" s="67"/>
      <c r="C13" s="68" t="s">
        <v>8</v>
      </c>
      <c r="D13" s="3"/>
      <c r="E13" s="8">
        <v>510881</v>
      </c>
      <c r="F13" s="64">
        <f t="shared" si="0"/>
        <v>0.7</v>
      </c>
      <c r="G13" s="8">
        <v>10904927</v>
      </c>
      <c r="H13" s="64">
        <f t="shared" si="1"/>
        <v>15</v>
      </c>
      <c r="I13" s="8">
        <v>21632166</v>
      </c>
      <c r="J13" s="64">
        <f t="shared" si="2"/>
        <v>29.7</v>
      </c>
      <c r="K13" s="8">
        <v>5339393</v>
      </c>
      <c r="L13" s="64">
        <f t="shared" si="3"/>
        <v>7.3</v>
      </c>
      <c r="M13" s="8">
        <v>433966</v>
      </c>
      <c r="N13" s="64">
        <f t="shared" si="4"/>
        <v>0.6</v>
      </c>
      <c r="O13" s="8">
        <v>2426919</v>
      </c>
      <c r="P13" s="64">
        <f t="shared" si="5"/>
        <v>3.3</v>
      </c>
      <c r="Q13" s="8">
        <v>1758570</v>
      </c>
      <c r="R13" s="64">
        <f t="shared" si="6"/>
        <v>2.4</v>
      </c>
      <c r="S13" s="8">
        <v>8561708</v>
      </c>
      <c r="T13" s="64">
        <f t="shared" si="7"/>
        <v>11.8</v>
      </c>
      <c r="U13" s="8">
        <v>2429920</v>
      </c>
      <c r="V13" s="64">
        <f t="shared" si="8"/>
        <v>3.3</v>
      </c>
      <c r="W13" s="8">
        <v>7807895</v>
      </c>
      <c r="X13" s="64">
        <f t="shared" si="9"/>
        <v>10.7</v>
      </c>
      <c r="Y13" s="8">
        <v>425228</v>
      </c>
      <c r="Z13" s="64">
        <f t="shared" si="10"/>
        <v>0.6</v>
      </c>
      <c r="AA13" s="8">
        <v>10552461</v>
      </c>
      <c r="AB13" s="65">
        <f t="shared" si="11"/>
        <v>14.5</v>
      </c>
      <c r="AC13" s="8">
        <v>0</v>
      </c>
      <c r="AD13" s="65" t="str">
        <f>IF(AC13=0,"-",ROUND(AC13/$AG13*100,1))</f>
        <v>-</v>
      </c>
      <c r="AE13" s="8">
        <v>0</v>
      </c>
      <c r="AF13" s="65" t="str">
        <f>IF(AE13=0,"-",ROUND(AE13/$AG13*100,1))</f>
        <v>-</v>
      </c>
      <c r="AG13" s="38">
        <v>72784034</v>
      </c>
    </row>
    <row r="14" spans="1:33" s="4" customFormat="1" ht="26.25" customHeight="1">
      <c r="A14" s="66">
        <v>4</v>
      </c>
      <c r="B14" s="67"/>
      <c r="C14" s="68" t="s">
        <v>9</v>
      </c>
      <c r="D14" s="3"/>
      <c r="E14" s="8">
        <v>286901</v>
      </c>
      <c r="F14" s="64">
        <f t="shared" si="0"/>
        <v>0.9</v>
      </c>
      <c r="G14" s="8">
        <v>4730812</v>
      </c>
      <c r="H14" s="64">
        <f t="shared" si="1"/>
        <v>14.9</v>
      </c>
      <c r="I14" s="8">
        <v>8314281</v>
      </c>
      <c r="J14" s="64">
        <f t="shared" si="2"/>
        <v>26.3</v>
      </c>
      <c r="K14" s="8">
        <v>2887104</v>
      </c>
      <c r="L14" s="64">
        <f t="shared" si="3"/>
        <v>9.1</v>
      </c>
      <c r="M14" s="8">
        <v>317255</v>
      </c>
      <c r="N14" s="64">
        <f t="shared" si="4"/>
        <v>1</v>
      </c>
      <c r="O14" s="8">
        <v>2111659</v>
      </c>
      <c r="P14" s="64">
        <f t="shared" si="5"/>
        <v>6.7</v>
      </c>
      <c r="Q14" s="8">
        <v>796145</v>
      </c>
      <c r="R14" s="64">
        <f t="shared" si="6"/>
        <v>2.5</v>
      </c>
      <c r="S14" s="8">
        <v>3178794</v>
      </c>
      <c r="T14" s="64">
        <f t="shared" si="7"/>
        <v>10</v>
      </c>
      <c r="U14" s="8">
        <v>959244</v>
      </c>
      <c r="V14" s="64">
        <f t="shared" si="8"/>
        <v>3</v>
      </c>
      <c r="W14" s="8">
        <v>2908296</v>
      </c>
      <c r="X14" s="64">
        <f t="shared" si="9"/>
        <v>9.2</v>
      </c>
      <c r="Y14" s="8">
        <v>170639</v>
      </c>
      <c r="Z14" s="64">
        <f t="shared" si="10"/>
        <v>0.5</v>
      </c>
      <c r="AA14" s="8">
        <v>5005917</v>
      </c>
      <c r="AB14" s="65">
        <f t="shared" si="11"/>
        <v>15.8</v>
      </c>
      <c r="AC14" s="8">
        <v>0</v>
      </c>
      <c r="AD14" s="65" t="str">
        <f>IF(AC14=0,"-",ROUND(AC14/$AG14*100,1))</f>
        <v>-</v>
      </c>
      <c r="AE14" s="8">
        <v>0</v>
      </c>
      <c r="AF14" s="65" t="str">
        <f>IF(AE14=0,"-",ROUND(AE14/$AG14*100,1))</f>
        <v>-</v>
      </c>
      <c r="AG14" s="38">
        <v>31667047</v>
      </c>
    </row>
    <row r="15" spans="1:33" s="4" customFormat="1" ht="26.25" customHeight="1">
      <c r="A15" s="66">
        <v>5</v>
      </c>
      <c r="B15" s="67"/>
      <c r="C15" s="68" t="s">
        <v>10</v>
      </c>
      <c r="D15" s="3"/>
      <c r="E15" s="8">
        <v>364417</v>
      </c>
      <c r="F15" s="64">
        <f t="shared" si="0"/>
        <v>1</v>
      </c>
      <c r="G15" s="8">
        <v>3803273</v>
      </c>
      <c r="H15" s="64">
        <f t="shared" si="1"/>
        <v>10.7</v>
      </c>
      <c r="I15" s="8">
        <v>14041407</v>
      </c>
      <c r="J15" s="64">
        <f t="shared" si="2"/>
        <v>39.7</v>
      </c>
      <c r="K15" s="8">
        <v>2961273</v>
      </c>
      <c r="L15" s="64">
        <f t="shared" si="3"/>
        <v>8.4</v>
      </c>
      <c r="M15" s="8">
        <v>327073</v>
      </c>
      <c r="N15" s="64">
        <f t="shared" si="4"/>
        <v>0.9</v>
      </c>
      <c r="O15" s="8">
        <v>950538</v>
      </c>
      <c r="P15" s="64">
        <f t="shared" si="5"/>
        <v>2.7</v>
      </c>
      <c r="Q15" s="8">
        <v>828335</v>
      </c>
      <c r="R15" s="64">
        <f t="shared" si="6"/>
        <v>2.3</v>
      </c>
      <c r="S15" s="8">
        <v>3157031</v>
      </c>
      <c r="T15" s="64">
        <f t="shared" si="7"/>
        <v>8.9</v>
      </c>
      <c r="U15" s="8">
        <v>1323729</v>
      </c>
      <c r="V15" s="64">
        <f t="shared" si="8"/>
        <v>3.7</v>
      </c>
      <c r="W15" s="8">
        <v>3709834</v>
      </c>
      <c r="X15" s="64">
        <f t="shared" si="9"/>
        <v>10.5</v>
      </c>
      <c r="Y15" s="8">
        <v>236668</v>
      </c>
      <c r="Z15" s="64">
        <f t="shared" si="10"/>
        <v>0.7</v>
      </c>
      <c r="AA15" s="8">
        <v>3693876</v>
      </c>
      <c r="AB15" s="65">
        <f t="shared" si="11"/>
        <v>10.4</v>
      </c>
      <c r="AC15" s="8">
        <v>0</v>
      </c>
      <c r="AD15" s="65" t="str">
        <f>IF(AC15=0,"-",ROUND(AC15/$AG15*100,1))</f>
        <v>-</v>
      </c>
      <c r="AE15" s="8">
        <v>0</v>
      </c>
      <c r="AF15" s="65" t="str">
        <f>IF(AE15=0,"-",ROUND(AE15/$AG15*100,1))</f>
        <v>-</v>
      </c>
      <c r="AG15" s="38">
        <v>35397454</v>
      </c>
    </row>
    <row r="16" spans="1:33" s="4" customFormat="1" ht="26.25" customHeight="1">
      <c r="A16" s="66">
        <v>6</v>
      </c>
      <c r="B16" s="67"/>
      <c r="C16" s="68" t="s">
        <v>11</v>
      </c>
      <c r="D16" s="3"/>
      <c r="E16" s="8">
        <v>252782</v>
      </c>
      <c r="F16" s="64">
        <f t="shared" si="0"/>
        <v>1.3</v>
      </c>
      <c r="G16" s="8">
        <v>3404310</v>
      </c>
      <c r="H16" s="64">
        <f t="shared" si="1"/>
        <v>17.1</v>
      </c>
      <c r="I16" s="8">
        <v>6047355</v>
      </c>
      <c r="J16" s="64">
        <f t="shared" si="2"/>
        <v>30.4</v>
      </c>
      <c r="K16" s="8">
        <v>1674584</v>
      </c>
      <c r="L16" s="64">
        <f t="shared" si="3"/>
        <v>8.4</v>
      </c>
      <c r="M16" s="8">
        <v>101476</v>
      </c>
      <c r="N16" s="64">
        <f t="shared" si="4"/>
        <v>0.5</v>
      </c>
      <c r="O16" s="8">
        <v>373423</v>
      </c>
      <c r="P16" s="64">
        <f t="shared" si="5"/>
        <v>1.9</v>
      </c>
      <c r="Q16" s="8">
        <v>531983</v>
      </c>
      <c r="R16" s="64">
        <f t="shared" si="6"/>
        <v>2.7</v>
      </c>
      <c r="S16" s="8">
        <v>2205169</v>
      </c>
      <c r="T16" s="64">
        <f t="shared" si="7"/>
        <v>11.1</v>
      </c>
      <c r="U16" s="8">
        <v>506380</v>
      </c>
      <c r="V16" s="64">
        <f t="shared" si="8"/>
        <v>2.5</v>
      </c>
      <c r="W16" s="8">
        <v>3266771</v>
      </c>
      <c r="X16" s="64">
        <f t="shared" si="9"/>
        <v>16.4</v>
      </c>
      <c r="Y16" s="8">
        <v>11377</v>
      </c>
      <c r="Z16" s="64">
        <f t="shared" si="10"/>
        <v>0.1</v>
      </c>
      <c r="AA16" s="8">
        <v>1511090</v>
      </c>
      <c r="AB16" s="65">
        <f t="shared" si="11"/>
        <v>7.6</v>
      </c>
      <c r="AC16" s="8">
        <v>0</v>
      </c>
      <c r="AD16" s="65" t="str">
        <f>IF(AC16=0,"-",ROUND(AC16/$AG16*100,1))</f>
        <v>-</v>
      </c>
      <c r="AE16" s="8">
        <v>0</v>
      </c>
      <c r="AF16" s="65" t="str">
        <f>IF(AE16=0,"-",ROUND(AE16/$AG16*100,1))</f>
        <v>-</v>
      </c>
      <c r="AG16" s="38">
        <v>19886700</v>
      </c>
    </row>
    <row r="17" spans="1:33" s="4" customFormat="1" ht="26.25" customHeight="1">
      <c r="A17" s="66">
        <v>7</v>
      </c>
      <c r="B17" s="67"/>
      <c r="C17" s="68" t="s">
        <v>12</v>
      </c>
      <c r="D17" s="3"/>
      <c r="E17" s="8">
        <v>463956</v>
      </c>
      <c r="F17" s="64">
        <f t="shared" si="0"/>
        <v>0.7</v>
      </c>
      <c r="G17" s="8">
        <v>8919120</v>
      </c>
      <c r="H17" s="64">
        <f t="shared" si="1"/>
        <v>13.7</v>
      </c>
      <c r="I17" s="8">
        <v>19842440</v>
      </c>
      <c r="J17" s="64">
        <f t="shared" si="2"/>
        <v>30.5</v>
      </c>
      <c r="K17" s="8">
        <v>5172590</v>
      </c>
      <c r="L17" s="64">
        <f t="shared" si="3"/>
        <v>8</v>
      </c>
      <c r="M17" s="8">
        <v>335413</v>
      </c>
      <c r="N17" s="64">
        <f t="shared" si="4"/>
        <v>0.5</v>
      </c>
      <c r="O17" s="8">
        <v>1748084</v>
      </c>
      <c r="P17" s="64">
        <f t="shared" si="5"/>
        <v>2.7</v>
      </c>
      <c r="Q17" s="8">
        <v>1956664</v>
      </c>
      <c r="R17" s="64">
        <f t="shared" si="6"/>
        <v>3</v>
      </c>
      <c r="S17" s="8">
        <v>7361386</v>
      </c>
      <c r="T17" s="64">
        <f t="shared" si="7"/>
        <v>11.3</v>
      </c>
      <c r="U17" s="8">
        <v>2126681</v>
      </c>
      <c r="V17" s="64">
        <f t="shared" si="8"/>
        <v>3.3</v>
      </c>
      <c r="W17" s="8">
        <v>5790830</v>
      </c>
      <c r="X17" s="64">
        <f t="shared" si="9"/>
        <v>8.9</v>
      </c>
      <c r="Y17" s="8">
        <v>121692</v>
      </c>
      <c r="Z17" s="64">
        <f t="shared" si="10"/>
        <v>0.2</v>
      </c>
      <c r="AA17" s="8">
        <v>8323843</v>
      </c>
      <c r="AB17" s="65">
        <f t="shared" si="11"/>
        <v>12.8</v>
      </c>
      <c r="AC17" s="8">
        <v>2839109</v>
      </c>
      <c r="AD17" s="65">
        <f>IF(AC17=0,"-",ROUND(AC17/$AG17*100,1))</f>
        <v>4.4</v>
      </c>
      <c r="AE17" s="8">
        <v>0</v>
      </c>
      <c r="AF17" s="65" t="str">
        <f>IF(AE17=0,"-",ROUND(AE17/$AG17*100,1))</f>
        <v>-</v>
      </c>
      <c r="AG17" s="38">
        <v>65001808</v>
      </c>
    </row>
    <row r="18" spans="1:33" s="4" customFormat="1" ht="26.25" customHeight="1">
      <c r="A18" s="66">
        <v>8</v>
      </c>
      <c r="B18" s="67"/>
      <c r="C18" s="68" t="s">
        <v>13</v>
      </c>
      <c r="D18" s="3"/>
      <c r="E18" s="8">
        <v>284126</v>
      </c>
      <c r="F18" s="64">
        <f t="shared" si="0"/>
        <v>1.3</v>
      </c>
      <c r="G18" s="8">
        <v>3253329</v>
      </c>
      <c r="H18" s="64">
        <f t="shared" si="1"/>
        <v>14.8</v>
      </c>
      <c r="I18" s="8">
        <v>6536992</v>
      </c>
      <c r="J18" s="64">
        <f t="shared" si="2"/>
        <v>29.7</v>
      </c>
      <c r="K18" s="8">
        <v>2707443</v>
      </c>
      <c r="L18" s="64">
        <f t="shared" si="3"/>
        <v>12.3</v>
      </c>
      <c r="M18" s="8">
        <v>58895</v>
      </c>
      <c r="N18" s="64">
        <f t="shared" si="4"/>
        <v>0.3</v>
      </c>
      <c r="O18" s="8">
        <v>966405</v>
      </c>
      <c r="P18" s="64">
        <f t="shared" si="5"/>
        <v>4.4</v>
      </c>
      <c r="Q18" s="8">
        <v>677546</v>
      </c>
      <c r="R18" s="64">
        <f t="shared" si="6"/>
        <v>3.1</v>
      </c>
      <c r="S18" s="8">
        <v>2521826</v>
      </c>
      <c r="T18" s="64">
        <f t="shared" si="7"/>
        <v>11.5</v>
      </c>
      <c r="U18" s="8">
        <v>805605</v>
      </c>
      <c r="V18" s="64">
        <f t="shared" si="8"/>
        <v>3.7</v>
      </c>
      <c r="W18" s="8">
        <v>1996521</v>
      </c>
      <c r="X18" s="64">
        <f t="shared" si="9"/>
        <v>9.1</v>
      </c>
      <c r="Y18" s="8">
        <v>43495</v>
      </c>
      <c r="Z18" s="64">
        <f t="shared" si="10"/>
        <v>0.2</v>
      </c>
      <c r="AA18" s="8">
        <v>2027557</v>
      </c>
      <c r="AB18" s="65">
        <f t="shared" si="11"/>
        <v>9.2</v>
      </c>
      <c r="AC18" s="8">
        <v>102024</v>
      </c>
      <c r="AD18" s="65">
        <f>IF(AC18=0,"-",ROUND(AC18/$AG18*100,1))</f>
        <v>0.5</v>
      </c>
      <c r="AE18" s="8">
        <v>0</v>
      </c>
      <c r="AF18" s="65" t="str">
        <f>IF(AE18=0,"-",ROUND(AE18/$AG18*100,1))</f>
        <v>-</v>
      </c>
      <c r="AG18" s="38">
        <v>21981764</v>
      </c>
    </row>
    <row r="19" spans="1:33" s="4" customFormat="1" ht="26.25" customHeight="1">
      <c r="A19" s="66">
        <v>9</v>
      </c>
      <c r="B19" s="67"/>
      <c r="C19" s="68" t="s">
        <v>14</v>
      </c>
      <c r="D19" s="3"/>
      <c r="E19" s="8">
        <v>214265</v>
      </c>
      <c r="F19" s="64">
        <f t="shared" si="0"/>
        <v>1</v>
      </c>
      <c r="G19" s="8">
        <v>3877121</v>
      </c>
      <c r="H19" s="64">
        <f t="shared" si="1"/>
        <v>17.9</v>
      </c>
      <c r="I19" s="8">
        <v>5312640</v>
      </c>
      <c r="J19" s="64">
        <f t="shared" si="2"/>
        <v>24.5</v>
      </c>
      <c r="K19" s="8">
        <v>1517691</v>
      </c>
      <c r="L19" s="64">
        <f t="shared" si="3"/>
        <v>7</v>
      </c>
      <c r="M19" s="8">
        <v>141480</v>
      </c>
      <c r="N19" s="64">
        <f t="shared" si="4"/>
        <v>0.7</v>
      </c>
      <c r="O19" s="8">
        <v>1479974</v>
      </c>
      <c r="P19" s="64">
        <f t="shared" si="5"/>
        <v>6.8</v>
      </c>
      <c r="Q19" s="8">
        <v>587862</v>
      </c>
      <c r="R19" s="64">
        <f t="shared" si="6"/>
        <v>2.7</v>
      </c>
      <c r="S19" s="8">
        <v>1157845</v>
      </c>
      <c r="T19" s="64">
        <f t="shared" si="7"/>
        <v>5.3</v>
      </c>
      <c r="U19" s="8">
        <v>614484</v>
      </c>
      <c r="V19" s="64">
        <f t="shared" si="8"/>
        <v>2.8</v>
      </c>
      <c r="W19" s="8">
        <v>2920355</v>
      </c>
      <c r="X19" s="64">
        <f t="shared" si="9"/>
        <v>13.4</v>
      </c>
      <c r="Y19" s="8">
        <v>51835</v>
      </c>
      <c r="Z19" s="64">
        <f t="shared" si="10"/>
        <v>0.2</v>
      </c>
      <c r="AA19" s="8">
        <v>3835463</v>
      </c>
      <c r="AB19" s="65">
        <f t="shared" si="11"/>
        <v>17.7</v>
      </c>
      <c r="AC19" s="8">
        <v>4800</v>
      </c>
      <c r="AD19" s="65">
        <f>IF(AC19=0,"-",ROUND(AC19/$AG19*100,1))</f>
        <v>0</v>
      </c>
      <c r="AE19" s="8">
        <v>0</v>
      </c>
      <c r="AF19" s="65" t="str">
        <f>IF(AE19=0,"-",ROUND(AE19/$AG19*100,1))</f>
        <v>-</v>
      </c>
      <c r="AG19" s="38">
        <v>21715815</v>
      </c>
    </row>
    <row r="20" spans="1:33" s="4" customFormat="1" ht="26.25" customHeight="1">
      <c r="A20" s="66">
        <v>10</v>
      </c>
      <c r="B20" s="67"/>
      <c r="C20" s="68" t="s">
        <v>15</v>
      </c>
      <c r="D20" s="3"/>
      <c r="E20" s="8">
        <v>208340</v>
      </c>
      <c r="F20" s="64">
        <f t="shared" si="0"/>
        <v>1.3</v>
      </c>
      <c r="G20" s="8">
        <v>2254631</v>
      </c>
      <c r="H20" s="64">
        <f t="shared" si="1"/>
        <v>13.9</v>
      </c>
      <c r="I20" s="8">
        <v>4749466</v>
      </c>
      <c r="J20" s="64">
        <f t="shared" si="2"/>
        <v>29.3</v>
      </c>
      <c r="K20" s="8">
        <v>1374326</v>
      </c>
      <c r="L20" s="64">
        <f t="shared" si="3"/>
        <v>8.5</v>
      </c>
      <c r="M20" s="8">
        <v>87400</v>
      </c>
      <c r="N20" s="64">
        <f t="shared" si="4"/>
        <v>0.5</v>
      </c>
      <c r="O20" s="8">
        <v>908087</v>
      </c>
      <c r="P20" s="64">
        <f t="shared" si="5"/>
        <v>5.6</v>
      </c>
      <c r="Q20" s="8">
        <v>516096</v>
      </c>
      <c r="R20" s="64">
        <f t="shared" si="6"/>
        <v>3.2</v>
      </c>
      <c r="S20" s="8">
        <v>1824187</v>
      </c>
      <c r="T20" s="64">
        <f t="shared" si="7"/>
        <v>11.3</v>
      </c>
      <c r="U20" s="8">
        <v>692803</v>
      </c>
      <c r="V20" s="64">
        <f t="shared" si="8"/>
        <v>4.3</v>
      </c>
      <c r="W20" s="8">
        <v>1322968</v>
      </c>
      <c r="X20" s="64">
        <f t="shared" si="9"/>
        <v>8.2</v>
      </c>
      <c r="Y20" s="8">
        <v>114694</v>
      </c>
      <c r="Z20" s="64">
        <f t="shared" si="10"/>
        <v>0.7</v>
      </c>
      <c r="AA20" s="8">
        <v>2161111</v>
      </c>
      <c r="AB20" s="65">
        <f t="shared" si="11"/>
        <v>13.3</v>
      </c>
      <c r="AC20" s="8">
        <v>0</v>
      </c>
      <c r="AD20" s="65" t="str">
        <f>IF(AC20=0,"-",ROUND(AC20/$AG20*100,1))</f>
        <v>-</v>
      </c>
      <c r="AE20" s="8">
        <v>0</v>
      </c>
      <c r="AF20" s="65" t="str">
        <f>IF(AE20=0,"-",ROUND(AE20/$AG20*100,1))</f>
        <v>-</v>
      </c>
      <c r="AG20" s="38">
        <v>16214109</v>
      </c>
    </row>
    <row r="21" spans="1:33" s="4" customFormat="1" ht="26.25" customHeight="1">
      <c r="A21" s="66">
        <v>11</v>
      </c>
      <c r="B21" s="67"/>
      <c r="C21" s="68" t="s">
        <v>16</v>
      </c>
      <c r="D21" s="3"/>
      <c r="E21" s="8">
        <v>238376</v>
      </c>
      <c r="F21" s="64">
        <f t="shared" si="0"/>
        <v>1.3</v>
      </c>
      <c r="G21" s="8">
        <v>2896724</v>
      </c>
      <c r="H21" s="64">
        <f t="shared" si="1"/>
        <v>15.9</v>
      </c>
      <c r="I21" s="8">
        <v>4066382</v>
      </c>
      <c r="J21" s="64">
        <f t="shared" si="2"/>
        <v>22.3</v>
      </c>
      <c r="K21" s="8">
        <v>2006187</v>
      </c>
      <c r="L21" s="64">
        <f t="shared" si="3"/>
        <v>11</v>
      </c>
      <c r="M21" s="8">
        <v>106564</v>
      </c>
      <c r="N21" s="64">
        <f t="shared" si="4"/>
        <v>0.6</v>
      </c>
      <c r="O21" s="8">
        <v>980095</v>
      </c>
      <c r="P21" s="64">
        <f t="shared" si="5"/>
        <v>5.4</v>
      </c>
      <c r="Q21" s="8">
        <v>240763</v>
      </c>
      <c r="R21" s="64">
        <f t="shared" si="6"/>
        <v>1.3</v>
      </c>
      <c r="S21" s="8">
        <v>1330862</v>
      </c>
      <c r="T21" s="64">
        <f t="shared" si="7"/>
        <v>7.3</v>
      </c>
      <c r="U21" s="8">
        <v>561795</v>
      </c>
      <c r="V21" s="64">
        <f t="shared" si="8"/>
        <v>3.1</v>
      </c>
      <c r="W21" s="8">
        <v>1661520</v>
      </c>
      <c r="X21" s="64">
        <f t="shared" si="9"/>
        <v>9.1</v>
      </c>
      <c r="Y21" s="8">
        <v>1964495</v>
      </c>
      <c r="Z21" s="64">
        <f t="shared" si="10"/>
        <v>10.8</v>
      </c>
      <c r="AA21" s="8">
        <v>2189816</v>
      </c>
      <c r="AB21" s="65">
        <f t="shared" si="11"/>
        <v>12</v>
      </c>
      <c r="AC21" s="8">
        <v>0</v>
      </c>
      <c r="AD21" s="65" t="str">
        <f>IF(AC21=0,"-",ROUND(AC21/$AG21*100,1))</f>
        <v>-</v>
      </c>
      <c r="AE21" s="8">
        <v>0</v>
      </c>
      <c r="AF21" s="65" t="str">
        <f>IF(AE21=0,"-",ROUND(AE21/$AG21*100,1))</f>
        <v>-</v>
      </c>
      <c r="AG21" s="38">
        <v>18243579</v>
      </c>
    </row>
    <row r="22" spans="1:33" s="4" customFormat="1" ht="26.25" customHeight="1">
      <c r="A22" s="66">
        <v>12</v>
      </c>
      <c r="B22" s="67"/>
      <c r="C22" s="68" t="s">
        <v>17</v>
      </c>
      <c r="D22" s="3"/>
      <c r="E22" s="8">
        <v>507624</v>
      </c>
      <c r="F22" s="64">
        <f t="shared" si="0"/>
        <v>0.8</v>
      </c>
      <c r="G22" s="8">
        <v>12359583</v>
      </c>
      <c r="H22" s="64">
        <f t="shared" si="1"/>
        <v>18.7</v>
      </c>
      <c r="I22" s="8">
        <v>18147888</v>
      </c>
      <c r="J22" s="64">
        <f t="shared" si="2"/>
        <v>27.5</v>
      </c>
      <c r="K22" s="8">
        <v>5305566</v>
      </c>
      <c r="L22" s="64">
        <f t="shared" si="3"/>
        <v>8</v>
      </c>
      <c r="M22" s="8">
        <v>335095</v>
      </c>
      <c r="N22" s="64">
        <f t="shared" si="4"/>
        <v>0.5</v>
      </c>
      <c r="O22" s="8">
        <v>1432396</v>
      </c>
      <c r="P22" s="64">
        <f t="shared" si="5"/>
        <v>2.2</v>
      </c>
      <c r="Q22" s="8">
        <v>1816529</v>
      </c>
      <c r="R22" s="64">
        <f t="shared" si="6"/>
        <v>2.7</v>
      </c>
      <c r="S22" s="8">
        <v>9623851</v>
      </c>
      <c r="T22" s="64">
        <f t="shared" si="7"/>
        <v>14.6</v>
      </c>
      <c r="U22" s="8">
        <v>2239757</v>
      </c>
      <c r="V22" s="64">
        <f t="shared" si="8"/>
        <v>3.4</v>
      </c>
      <c r="W22" s="8">
        <v>7019403</v>
      </c>
      <c r="X22" s="64">
        <f t="shared" si="9"/>
        <v>10.6</v>
      </c>
      <c r="Y22" s="8">
        <v>456572</v>
      </c>
      <c r="Z22" s="64">
        <f t="shared" si="10"/>
        <v>0.7</v>
      </c>
      <c r="AA22" s="8">
        <v>6821968</v>
      </c>
      <c r="AB22" s="65">
        <f t="shared" si="11"/>
        <v>10.3</v>
      </c>
      <c r="AC22" s="8">
        <v>0</v>
      </c>
      <c r="AD22" s="65" t="str">
        <f>IF(AC22=0,"-",ROUND(AC22/$AG22*100,1))</f>
        <v>-</v>
      </c>
      <c r="AE22" s="8">
        <v>0</v>
      </c>
      <c r="AF22" s="65" t="str">
        <f>IF(AE22=0,"-",ROUND(AE22/$AG22*100,1))</f>
        <v>-</v>
      </c>
      <c r="AG22" s="38">
        <v>66066232</v>
      </c>
    </row>
    <row r="23" spans="1:33" s="4" customFormat="1" ht="26.25" customHeight="1">
      <c r="A23" s="66">
        <v>13</v>
      </c>
      <c r="B23" s="67"/>
      <c r="C23" s="67" t="s">
        <v>18</v>
      </c>
      <c r="D23" s="3"/>
      <c r="E23" s="8">
        <v>241322</v>
      </c>
      <c r="F23" s="64">
        <f t="shared" si="0"/>
        <v>0.9</v>
      </c>
      <c r="G23" s="8">
        <v>3904857</v>
      </c>
      <c r="H23" s="64">
        <f t="shared" si="1"/>
        <v>14.6</v>
      </c>
      <c r="I23" s="8">
        <v>9093014</v>
      </c>
      <c r="J23" s="64">
        <f t="shared" si="2"/>
        <v>34</v>
      </c>
      <c r="K23" s="8">
        <v>2331675</v>
      </c>
      <c r="L23" s="64">
        <f t="shared" si="3"/>
        <v>8.7</v>
      </c>
      <c r="M23" s="8">
        <v>105358</v>
      </c>
      <c r="N23" s="64">
        <f t="shared" si="4"/>
        <v>0.4</v>
      </c>
      <c r="O23" s="8">
        <v>506419</v>
      </c>
      <c r="P23" s="64">
        <f t="shared" si="5"/>
        <v>1.9</v>
      </c>
      <c r="Q23" s="8">
        <v>522986</v>
      </c>
      <c r="R23" s="64">
        <f t="shared" si="6"/>
        <v>2</v>
      </c>
      <c r="S23" s="8">
        <v>2263787</v>
      </c>
      <c r="T23" s="64">
        <f t="shared" si="7"/>
        <v>8.5</v>
      </c>
      <c r="U23" s="8">
        <v>1170585</v>
      </c>
      <c r="V23" s="64">
        <f t="shared" si="8"/>
        <v>4.4</v>
      </c>
      <c r="W23" s="8">
        <v>2686550</v>
      </c>
      <c r="X23" s="64">
        <f t="shared" si="9"/>
        <v>10.1</v>
      </c>
      <c r="Y23" s="8">
        <v>186193</v>
      </c>
      <c r="Z23" s="64">
        <f t="shared" si="10"/>
        <v>0.7</v>
      </c>
      <c r="AA23" s="8">
        <v>3704446</v>
      </c>
      <c r="AB23" s="65">
        <f t="shared" si="11"/>
        <v>13.9</v>
      </c>
      <c r="AC23" s="8">
        <v>0</v>
      </c>
      <c r="AD23" s="65" t="str">
        <f>IF(AC23=0,"-",ROUND(AC23/$AG23*100,1))</f>
        <v>-</v>
      </c>
      <c r="AE23" s="8">
        <v>0</v>
      </c>
      <c r="AF23" s="65" t="str">
        <f>IF(AE23=0,"-",ROUND(AE23/$AG23*100,1))</f>
        <v>-</v>
      </c>
      <c r="AG23" s="38">
        <v>26717192</v>
      </c>
    </row>
    <row r="24" spans="1:33" s="4" customFormat="1" ht="15" customHeight="1">
      <c r="A24" s="66"/>
      <c r="B24" s="67"/>
      <c r="C24" s="68"/>
      <c r="D24" s="3"/>
      <c r="E24" s="8"/>
      <c r="F24" s="64"/>
      <c r="G24" s="8"/>
      <c r="H24" s="64"/>
      <c r="I24" s="8"/>
      <c r="J24" s="64"/>
      <c r="K24" s="8"/>
      <c r="L24" s="64"/>
      <c r="M24" s="8"/>
      <c r="N24" s="64"/>
      <c r="O24" s="8"/>
      <c r="P24" s="64"/>
      <c r="Q24" s="8"/>
      <c r="R24" s="64"/>
      <c r="S24" s="8"/>
      <c r="T24" s="64"/>
      <c r="U24" s="8"/>
      <c r="V24" s="64"/>
      <c r="W24" s="8"/>
      <c r="X24" s="64"/>
      <c r="Y24" s="8"/>
      <c r="Z24" s="64"/>
      <c r="AA24" s="8"/>
      <c r="AB24" s="64"/>
      <c r="AC24" s="8"/>
      <c r="AD24" s="64"/>
      <c r="AE24" s="8"/>
      <c r="AF24" s="64"/>
      <c r="AG24" s="38"/>
    </row>
    <row r="25" spans="1:33" s="4" customFormat="1" ht="15" customHeight="1">
      <c r="A25" s="62" t="s">
        <v>1</v>
      </c>
      <c r="B25" s="63"/>
      <c r="C25" s="63"/>
      <c r="D25" s="5"/>
      <c r="E25" s="8">
        <f>SUM(E11:E23)</f>
        <v>4722722</v>
      </c>
      <c r="F25" s="64">
        <f>IF(E25=0,"-",ROUND(E25/$AG25*100,1))</f>
        <v>0.8</v>
      </c>
      <c r="G25" s="8">
        <f>SUM(G11:G23)</f>
        <v>78136785</v>
      </c>
      <c r="H25" s="64">
        <f>IF(G25=0,"-",ROUND(G25/$AG25*100,1))</f>
        <v>13.5</v>
      </c>
      <c r="I25" s="8">
        <f>SUM(I11:I23)</f>
        <v>182898540</v>
      </c>
      <c r="J25" s="64">
        <f>IF(I25=0,"-",ROUND(I25/$AG25*100,1))</f>
        <v>31.6</v>
      </c>
      <c r="K25" s="8">
        <f>SUM(K11:K23)</f>
        <v>48633936</v>
      </c>
      <c r="L25" s="64">
        <f>IF(K25=0,"-",ROUND(K25/$AG25*100,1))</f>
        <v>8.4</v>
      </c>
      <c r="M25" s="8">
        <f>SUM(M11:M23)</f>
        <v>3730338</v>
      </c>
      <c r="N25" s="64">
        <f>IF(M25=0,"-",ROUND(M25/$AG25*100,1))</f>
        <v>0.6</v>
      </c>
      <c r="O25" s="8">
        <f>SUM(O11:O23)</f>
        <v>18804092</v>
      </c>
      <c r="P25" s="64">
        <f>IF(O25=0,"-",ROUND(O25/$AG25*100,1))</f>
        <v>3.2</v>
      </c>
      <c r="Q25" s="8">
        <f>SUM(Q11:Q23)</f>
        <v>16896887</v>
      </c>
      <c r="R25" s="64">
        <f>IF(Q25=0,"-",ROUND(Q25/$AG25*100,1))</f>
        <v>2.9</v>
      </c>
      <c r="S25" s="8">
        <f>SUM(S11:S23)</f>
        <v>64315211</v>
      </c>
      <c r="T25" s="64">
        <f>IF(S25=0,"-",ROUND(S25/$AG25*100,1))</f>
        <v>11.1</v>
      </c>
      <c r="U25" s="8">
        <f>SUM(U11:U23)</f>
        <v>19323308</v>
      </c>
      <c r="V25" s="64">
        <f>IF(U25=0,"-",ROUND(U25/$AG25*100,1))</f>
        <v>3.3</v>
      </c>
      <c r="W25" s="8">
        <f>SUM(W11:W23)</f>
        <v>59261485</v>
      </c>
      <c r="X25" s="64">
        <f>IF(W25=0,"-",ROUND(W25/$AG25*100,1))</f>
        <v>10.2</v>
      </c>
      <c r="Y25" s="8">
        <f>SUM(Y11:Y23)</f>
        <v>4699718</v>
      </c>
      <c r="Z25" s="64">
        <f>IF(Y25=0,"-",ROUND(Y25/$AG25*100,1))</f>
        <v>0.8</v>
      </c>
      <c r="AA25" s="8">
        <f>SUM(AA11:AA23)</f>
        <v>74971405</v>
      </c>
      <c r="AB25" s="65">
        <f>IF(AA25=0,"-",ROUND(AA25/$AG25*100,1))</f>
        <v>12.9</v>
      </c>
      <c r="AC25" s="8">
        <f>SUM(AC11:AC23)</f>
        <v>3234866</v>
      </c>
      <c r="AD25" s="65">
        <f>IF(AC25=0,"-",ROUND(AC25/$AG25*100,1))</f>
        <v>0.6</v>
      </c>
      <c r="AE25" s="8">
        <f>SUM(AE11:AE23)</f>
        <v>0</v>
      </c>
      <c r="AF25" s="65" t="str">
        <f>IF(AE25=0,"-",ROUND(AE25/$AG25*100,1))</f>
        <v>-</v>
      </c>
      <c r="AG25" s="38">
        <f>SUM(AG11:AG23)</f>
        <v>579629293</v>
      </c>
    </row>
    <row r="26" spans="1:33" s="4" customFormat="1" ht="15" customHeight="1">
      <c r="A26" s="62"/>
      <c r="B26" s="63"/>
      <c r="C26" s="63"/>
      <c r="D26" s="5"/>
      <c r="E26" s="8"/>
      <c r="F26" s="64"/>
      <c r="G26" s="8"/>
      <c r="H26" s="64"/>
      <c r="I26" s="8"/>
      <c r="J26" s="64"/>
      <c r="K26" s="8"/>
      <c r="L26" s="64"/>
      <c r="M26" s="8"/>
      <c r="N26" s="64"/>
      <c r="O26" s="8"/>
      <c r="P26" s="64"/>
      <c r="Q26" s="8"/>
      <c r="R26" s="64"/>
      <c r="S26" s="8"/>
      <c r="T26" s="64"/>
      <c r="U26" s="8"/>
      <c r="V26" s="64"/>
      <c r="W26" s="8"/>
      <c r="X26" s="64"/>
      <c r="Y26" s="8"/>
      <c r="Z26" s="64"/>
      <c r="AA26" s="8"/>
      <c r="AB26" s="64"/>
      <c r="AC26" s="8"/>
      <c r="AD26" s="64"/>
      <c r="AE26" s="8"/>
      <c r="AF26" s="64"/>
      <c r="AG26" s="38"/>
    </row>
    <row r="27" spans="1:33" s="4" customFormat="1" ht="26.25" customHeight="1">
      <c r="A27" s="66">
        <v>1</v>
      </c>
      <c r="B27" s="67"/>
      <c r="C27" s="68" t="s">
        <v>19</v>
      </c>
      <c r="D27" s="3"/>
      <c r="E27" s="8">
        <v>140292</v>
      </c>
      <c r="F27" s="64">
        <f aca="true" t="shared" si="12" ref="F27:F32">IF(E27=0,"-",ROUND(E27/$AG27*100,1))</f>
        <v>1</v>
      </c>
      <c r="G27" s="8">
        <v>2813013</v>
      </c>
      <c r="H27" s="64">
        <f aca="true" t="shared" si="13" ref="H27:H32">IF(G27=0,"-",ROUND(G27/$AG27*100,1))</f>
        <v>19.2</v>
      </c>
      <c r="I27" s="8">
        <v>3235474</v>
      </c>
      <c r="J27" s="64">
        <f aca="true" t="shared" si="14" ref="J27:J32">IF(I27=0,"-",ROUND(I27/$AG27*100,1))</f>
        <v>22.1</v>
      </c>
      <c r="K27" s="8">
        <v>2062451</v>
      </c>
      <c r="L27" s="64">
        <f aca="true" t="shared" si="15" ref="L27:L32">IF(K27=0,"-",ROUND(K27/$AG27*100,1))</f>
        <v>14.1</v>
      </c>
      <c r="M27" s="8">
        <v>65591</v>
      </c>
      <c r="N27" s="64">
        <f aca="true" t="shared" si="16" ref="N27:N32">IF(M27=0,"-",ROUND(M27/$AG27*100,1))</f>
        <v>0.4</v>
      </c>
      <c r="O27" s="8">
        <v>832084</v>
      </c>
      <c r="P27" s="64">
        <f aca="true" t="shared" si="17" ref="P27:P32">IF(O27=0,"-",ROUND(O27/$AG27*100,1))</f>
        <v>5.7</v>
      </c>
      <c r="Q27" s="8">
        <v>352370</v>
      </c>
      <c r="R27" s="64">
        <f aca="true" t="shared" si="18" ref="R27:R32">IF(Q27=0,"-",ROUND(Q27/$AG27*100,1))</f>
        <v>2.4</v>
      </c>
      <c r="S27" s="8">
        <v>957698</v>
      </c>
      <c r="T27" s="64">
        <f aca="true" t="shared" si="19" ref="T27:T32">IF(S27=0,"-",ROUND(S27/$AG27*100,1))</f>
        <v>6.5</v>
      </c>
      <c r="U27" s="8">
        <v>615312</v>
      </c>
      <c r="V27" s="64">
        <f aca="true" t="shared" si="20" ref="V27:V32">IF(U27=0,"-",ROUND(U27/$AG27*100,1))</f>
        <v>4.2</v>
      </c>
      <c r="W27" s="8">
        <v>1100897</v>
      </c>
      <c r="X27" s="64">
        <f aca="true" t="shared" si="21" ref="X27:X32">IF(W27=0,"-",ROUND(W27/$AG27*100,1))</f>
        <v>7.5</v>
      </c>
      <c r="Y27" s="8">
        <v>0</v>
      </c>
      <c r="Z27" s="69" t="str">
        <f>IF(Y27=0,"-",ROUND(Y27/$AG27*100,1))</f>
        <v>-</v>
      </c>
      <c r="AA27" s="8">
        <v>2462396</v>
      </c>
      <c r="AB27" s="65">
        <f>IF(AA27=0,"-",ROUND(AA27/$AG27*100,1))</f>
        <v>16.8</v>
      </c>
      <c r="AC27" s="8">
        <v>5123</v>
      </c>
      <c r="AD27" s="65">
        <f>IF(AC27=0,"-",ROUND(AC27/$AG27*100,1))</f>
        <v>0</v>
      </c>
      <c r="AE27" s="8">
        <v>0</v>
      </c>
      <c r="AF27" s="65" t="str">
        <f>IF(AE27=0,"-",ROUND(AE27/$AG27*100,1))</f>
        <v>-</v>
      </c>
      <c r="AG27" s="38">
        <v>14642701</v>
      </c>
    </row>
    <row r="28" spans="1:33" s="4" customFormat="1" ht="26.25" customHeight="1">
      <c r="A28" s="66">
        <v>2</v>
      </c>
      <c r="B28" s="67"/>
      <c r="C28" s="68" t="s">
        <v>20</v>
      </c>
      <c r="D28" s="3"/>
      <c r="E28" s="8">
        <v>91309</v>
      </c>
      <c r="F28" s="64">
        <f t="shared" si="12"/>
        <v>2.2</v>
      </c>
      <c r="G28" s="8">
        <v>564545</v>
      </c>
      <c r="H28" s="64">
        <f t="shared" si="13"/>
        <v>13.5</v>
      </c>
      <c r="I28" s="8">
        <v>702403</v>
      </c>
      <c r="J28" s="64">
        <f t="shared" si="14"/>
        <v>16.8</v>
      </c>
      <c r="K28" s="8">
        <v>257516</v>
      </c>
      <c r="L28" s="64">
        <f t="shared" si="15"/>
        <v>6.2</v>
      </c>
      <c r="M28" s="8">
        <v>12899</v>
      </c>
      <c r="N28" s="64">
        <f t="shared" si="16"/>
        <v>0.3</v>
      </c>
      <c r="O28" s="8">
        <v>7655</v>
      </c>
      <c r="P28" s="64">
        <f t="shared" si="17"/>
        <v>0.2</v>
      </c>
      <c r="Q28" s="8">
        <v>20423</v>
      </c>
      <c r="R28" s="64">
        <f t="shared" si="18"/>
        <v>0.5</v>
      </c>
      <c r="S28" s="8">
        <v>1012860</v>
      </c>
      <c r="T28" s="64">
        <f t="shared" si="19"/>
        <v>24.3</v>
      </c>
      <c r="U28" s="8">
        <v>135353</v>
      </c>
      <c r="V28" s="64">
        <f t="shared" si="20"/>
        <v>3.2</v>
      </c>
      <c r="W28" s="8">
        <v>982520</v>
      </c>
      <c r="X28" s="64">
        <f t="shared" si="21"/>
        <v>23.6</v>
      </c>
      <c r="Y28" s="8">
        <v>0</v>
      </c>
      <c r="Z28" s="65" t="str">
        <f>IF(Y28=0,"-",ROUND(Y28/$AG28*100,1))</f>
        <v>-</v>
      </c>
      <c r="AA28" s="8">
        <v>383115</v>
      </c>
      <c r="AB28" s="65">
        <f>IF(AA28=0,"-",ROUND(AA28/$AG28*100,1))</f>
        <v>9.2</v>
      </c>
      <c r="AC28" s="8">
        <v>0</v>
      </c>
      <c r="AD28" s="65" t="str">
        <f>IF(AC28=0,"-",ROUND(AC28/$AG28*100,1))</f>
        <v>-</v>
      </c>
      <c r="AE28" s="8">
        <v>0</v>
      </c>
      <c r="AF28" s="65" t="str">
        <f>IF(AE28=0,"-",ROUND(AE28/$AG28*100,1))</f>
        <v>-</v>
      </c>
      <c r="AG28" s="38">
        <v>4170598</v>
      </c>
    </row>
    <row r="29" spans="1:33" s="4" customFormat="1" ht="26.25" customHeight="1">
      <c r="A29" s="66">
        <v>3</v>
      </c>
      <c r="B29" s="67"/>
      <c r="C29" s="68" t="s">
        <v>21</v>
      </c>
      <c r="D29" s="3"/>
      <c r="E29" s="8">
        <v>78791</v>
      </c>
      <c r="F29" s="64">
        <f t="shared" si="12"/>
        <v>1.8</v>
      </c>
      <c r="G29" s="8">
        <v>885839</v>
      </c>
      <c r="H29" s="64">
        <f t="shared" si="13"/>
        <v>19.7</v>
      </c>
      <c r="I29" s="8">
        <v>1350966</v>
      </c>
      <c r="J29" s="64">
        <f t="shared" si="14"/>
        <v>30.1</v>
      </c>
      <c r="K29" s="8">
        <v>428133</v>
      </c>
      <c r="L29" s="64">
        <f t="shared" si="15"/>
        <v>9.5</v>
      </c>
      <c r="M29" s="8">
        <v>2998</v>
      </c>
      <c r="N29" s="64">
        <f t="shared" si="16"/>
        <v>0.1</v>
      </c>
      <c r="O29" s="8">
        <v>287969</v>
      </c>
      <c r="P29" s="64">
        <f t="shared" si="17"/>
        <v>6.4</v>
      </c>
      <c r="Q29" s="8">
        <v>148761</v>
      </c>
      <c r="R29" s="64">
        <f t="shared" si="18"/>
        <v>3.3</v>
      </c>
      <c r="S29" s="8">
        <v>283933</v>
      </c>
      <c r="T29" s="64">
        <f t="shared" si="19"/>
        <v>6.3</v>
      </c>
      <c r="U29" s="8">
        <v>137342</v>
      </c>
      <c r="V29" s="64">
        <f t="shared" si="20"/>
        <v>3.1</v>
      </c>
      <c r="W29" s="8">
        <v>332770</v>
      </c>
      <c r="X29" s="64">
        <f t="shared" si="21"/>
        <v>7.4</v>
      </c>
      <c r="Y29" s="8">
        <v>18276</v>
      </c>
      <c r="Z29" s="65">
        <f>IF(Y29=0,"-",ROUND(Y29/$AG29*100,1))</f>
        <v>0.4</v>
      </c>
      <c r="AA29" s="8">
        <v>523181</v>
      </c>
      <c r="AB29" s="65">
        <f>IF(AA29=0,"-",ROUND(AA29/$AG29*100,1))</f>
        <v>11.6</v>
      </c>
      <c r="AC29" s="8">
        <v>12330</v>
      </c>
      <c r="AD29" s="65">
        <f>IF(AC29=0,"-",ROUND(AC29/$AG29*100,1))</f>
        <v>0.3</v>
      </c>
      <c r="AE29" s="8">
        <v>0</v>
      </c>
      <c r="AF29" s="65" t="str">
        <f>IF(AE29=0,"-",ROUND(AE29/$AG29*100,1))</f>
        <v>-</v>
      </c>
      <c r="AG29" s="38">
        <v>4491289</v>
      </c>
    </row>
    <row r="30" spans="1:33" s="4" customFormat="1" ht="26.25" customHeight="1">
      <c r="A30" s="66">
        <v>4</v>
      </c>
      <c r="B30" s="67"/>
      <c r="C30" s="68" t="s">
        <v>0</v>
      </c>
      <c r="D30" s="3"/>
      <c r="E30" s="8">
        <v>92872</v>
      </c>
      <c r="F30" s="64">
        <f t="shared" si="12"/>
        <v>1.5</v>
      </c>
      <c r="G30" s="8">
        <v>855607</v>
      </c>
      <c r="H30" s="64">
        <f t="shared" si="13"/>
        <v>14.1</v>
      </c>
      <c r="I30" s="8">
        <v>1664184</v>
      </c>
      <c r="J30" s="64">
        <f t="shared" si="14"/>
        <v>27.5</v>
      </c>
      <c r="K30" s="8">
        <v>467232</v>
      </c>
      <c r="L30" s="64">
        <f t="shared" si="15"/>
        <v>7.7</v>
      </c>
      <c r="M30" s="8">
        <v>34874</v>
      </c>
      <c r="N30" s="64">
        <f t="shared" si="16"/>
        <v>0.6</v>
      </c>
      <c r="O30" s="8">
        <v>215143</v>
      </c>
      <c r="P30" s="64">
        <f t="shared" si="17"/>
        <v>3.6</v>
      </c>
      <c r="Q30" s="8">
        <v>29791</v>
      </c>
      <c r="R30" s="64">
        <f t="shared" si="18"/>
        <v>0.5</v>
      </c>
      <c r="S30" s="8">
        <v>476016</v>
      </c>
      <c r="T30" s="64">
        <f t="shared" si="19"/>
        <v>7.9</v>
      </c>
      <c r="U30" s="8">
        <v>279303</v>
      </c>
      <c r="V30" s="64">
        <f t="shared" si="20"/>
        <v>4.6</v>
      </c>
      <c r="W30" s="8">
        <v>1156951</v>
      </c>
      <c r="X30" s="64">
        <f t="shared" si="21"/>
        <v>19.1</v>
      </c>
      <c r="Y30" s="8">
        <v>7194</v>
      </c>
      <c r="Z30" s="65">
        <f>IF(Y30=0,"-",ROUND(Y30/$AG30*100,1))</f>
        <v>0.1</v>
      </c>
      <c r="AA30" s="8">
        <v>774848</v>
      </c>
      <c r="AB30" s="65">
        <f>IF(AA30=0,"-",ROUND(AA30/$AG30*100,1))</f>
        <v>12.8</v>
      </c>
      <c r="AC30" s="8">
        <v>4305</v>
      </c>
      <c r="AD30" s="65">
        <f>IF(AC30=0,"-",ROUND(AC30/$AG30*100,1))</f>
        <v>0.1</v>
      </c>
      <c r="AE30" s="8">
        <v>0</v>
      </c>
      <c r="AF30" s="65" t="str">
        <f>IF(AE30=0,"-",ROUND(AE30/$AG30*100,1))</f>
        <v>-</v>
      </c>
      <c r="AG30" s="38">
        <v>6058320</v>
      </c>
    </row>
    <row r="31" spans="1:34" s="4" customFormat="1" ht="26.25" customHeight="1">
      <c r="A31" s="66">
        <v>5</v>
      </c>
      <c r="B31" s="67"/>
      <c r="C31" s="68" t="s">
        <v>22</v>
      </c>
      <c r="D31" s="3"/>
      <c r="E31" s="8">
        <v>83099</v>
      </c>
      <c r="F31" s="64">
        <f t="shared" si="12"/>
        <v>1.7</v>
      </c>
      <c r="G31" s="8">
        <v>735322</v>
      </c>
      <c r="H31" s="64">
        <f t="shared" si="13"/>
        <v>15</v>
      </c>
      <c r="I31" s="8">
        <v>1386307</v>
      </c>
      <c r="J31" s="64">
        <f t="shared" si="14"/>
        <v>28.2</v>
      </c>
      <c r="K31" s="8">
        <v>462899</v>
      </c>
      <c r="L31" s="64">
        <f t="shared" si="15"/>
        <v>9.4</v>
      </c>
      <c r="M31" s="8">
        <v>16855</v>
      </c>
      <c r="N31" s="64">
        <f t="shared" si="16"/>
        <v>0.3</v>
      </c>
      <c r="O31" s="8">
        <v>335012</v>
      </c>
      <c r="P31" s="64">
        <f t="shared" si="17"/>
        <v>6.8</v>
      </c>
      <c r="Q31" s="8">
        <v>15067</v>
      </c>
      <c r="R31" s="64">
        <f t="shared" si="18"/>
        <v>0.3</v>
      </c>
      <c r="S31" s="8">
        <v>462224</v>
      </c>
      <c r="T31" s="64">
        <f t="shared" si="19"/>
        <v>9.4</v>
      </c>
      <c r="U31" s="8">
        <v>266859</v>
      </c>
      <c r="V31" s="64">
        <f t="shared" si="20"/>
        <v>5.4</v>
      </c>
      <c r="W31" s="8">
        <v>389606</v>
      </c>
      <c r="X31" s="64">
        <f t="shared" si="21"/>
        <v>7.9</v>
      </c>
      <c r="Y31" s="8">
        <v>6245</v>
      </c>
      <c r="Z31" s="65">
        <f>IF(Y31=0,"-",ROUND(Y31/$AG31*100,1))</f>
        <v>0.1</v>
      </c>
      <c r="AA31" s="8">
        <v>741373</v>
      </c>
      <c r="AB31" s="65">
        <f>IF(AA31=0,"-",ROUND(AA31/$AG31*100,1))</f>
        <v>15.1</v>
      </c>
      <c r="AC31" s="8">
        <v>16115</v>
      </c>
      <c r="AD31" s="65">
        <f>IF(AC31=0,"-",ROUND(AC31/$AG31*100,1))</f>
        <v>0.3</v>
      </c>
      <c r="AE31" s="8">
        <v>0</v>
      </c>
      <c r="AF31" s="65" t="str">
        <f>IF(AE31=0,"-",ROUND(AE31/$AG31*100,1))</f>
        <v>-</v>
      </c>
      <c r="AG31" s="38">
        <v>4916983</v>
      </c>
      <c r="AH31" s="6"/>
    </row>
    <row r="32" spans="1:33" s="4" customFormat="1" ht="26.25" customHeight="1">
      <c r="A32" s="66">
        <v>6</v>
      </c>
      <c r="B32" s="67"/>
      <c r="C32" s="68" t="s">
        <v>23</v>
      </c>
      <c r="D32" s="3"/>
      <c r="E32" s="8">
        <v>42630</v>
      </c>
      <c r="F32" s="64">
        <f t="shared" si="12"/>
        <v>1.4</v>
      </c>
      <c r="G32" s="8">
        <v>854696</v>
      </c>
      <c r="H32" s="64">
        <f t="shared" si="13"/>
        <v>27.2</v>
      </c>
      <c r="I32" s="8">
        <v>563406</v>
      </c>
      <c r="J32" s="64">
        <f t="shared" si="14"/>
        <v>17.9</v>
      </c>
      <c r="K32" s="8">
        <v>187602</v>
      </c>
      <c r="L32" s="64">
        <f t="shared" si="15"/>
        <v>6</v>
      </c>
      <c r="M32" s="8">
        <v>15266</v>
      </c>
      <c r="N32" s="64">
        <f t="shared" si="16"/>
        <v>0.5</v>
      </c>
      <c r="O32" s="8">
        <v>323417</v>
      </c>
      <c r="P32" s="64">
        <f t="shared" si="17"/>
        <v>10.3</v>
      </c>
      <c r="Q32" s="8">
        <v>38403</v>
      </c>
      <c r="R32" s="64">
        <f t="shared" si="18"/>
        <v>1.2</v>
      </c>
      <c r="S32" s="8">
        <v>377957</v>
      </c>
      <c r="T32" s="64">
        <f t="shared" si="19"/>
        <v>12</v>
      </c>
      <c r="U32" s="8">
        <v>142252</v>
      </c>
      <c r="V32" s="64">
        <f t="shared" si="20"/>
        <v>4.5</v>
      </c>
      <c r="W32" s="8">
        <v>257155</v>
      </c>
      <c r="X32" s="64">
        <f t="shared" si="21"/>
        <v>8.2</v>
      </c>
      <c r="Y32" s="8">
        <v>192</v>
      </c>
      <c r="Z32" s="65">
        <f>IF(Y32=0,"-",ROUND(Y32/$AG32*100,1))</f>
        <v>0</v>
      </c>
      <c r="AA32" s="8">
        <v>324685</v>
      </c>
      <c r="AB32" s="65">
        <f>IF(AA32=0,"-",ROUND(AA32/$AG32*100,1))</f>
        <v>10.3</v>
      </c>
      <c r="AC32" s="8">
        <v>16516</v>
      </c>
      <c r="AD32" s="65">
        <f>IF(AC32=0,"-",ROUND(AC32/$AG32*100,1))</f>
        <v>0.5</v>
      </c>
      <c r="AE32" s="8">
        <v>0</v>
      </c>
      <c r="AF32" s="65" t="str">
        <f>IF(AE32=0,"-",ROUND(AE32/$AG32*100,1))</f>
        <v>-</v>
      </c>
      <c r="AG32" s="38">
        <v>3144177</v>
      </c>
    </row>
    <row r="33" spans="1:33" s="6" customFormat="1" ht="15" customHeight="1">
      <c r="A33" s="66"/>
      <c r="B33" s="67"/>
      <c r="C33" s="68"/>
      <c r="D33" s="3"/>
      <c r="E33" s="8"/>
      <c r="F33" s="64"/>
      <c r="G33" s="8"/>
      <c r="H33" s="64"/>
      <c r="I33" s="8"/>
      <c r="J33" s="64"/>
      <c r="K33" s="8"/>
      <c r="L33" s="64"/>
      <c r="M33" s="8"/>
      <c r="N33" s="64"/>
      <c r="O33" s="8"/>
      <c r="P33" s="64"/>
      <c r="Q33" s="8"/>
      <c r="R33" s="64"/>
      <c r="S33" s="8"/>
      <c r="T33" s="64"/>
      <c r="U33" s="8"/>
      <c r="V33" s="64"/>
      <c r="W33" s="8"/>
      <c r="X33" s="64"/>
      <c r="Y33" s="8"/>
      <c r="Z33" s="64"/>
      <c r="AA33" s="8"/>
      <c r="AB33" s="64"/>
      <c r="AC33" s="8"/>
      <c r="AD33" s="64"/>
      <c r="AE33" s="8"/>
      <c r="AF33" s="64"/>
      <c r="AG33" s="38"/>
    </row>
    <row r="34" spans="1:33" s="4" customFormat="1" ht="15" customHeight="1">
      <c r="A34" s="62" t="s">
        <v>25</v>
      </c>
      <c r="B34" s="63"/>
      <c r="C34" s="63"/>
      <c r="D34" s="5"/>
      <c r="E34" s="8">
        <f>SUM(E27:E32)</f>
        <v>528993</v>
      </c>
      <c r="F34" s="64">
        <f>IF(E34=0,"-",ROUND(E34/$AG34*100,1))</f>
        <v>1.4</v>
      </c>
      <c r="G34" s="8">
        <f>SUM(G27:G32)</f>
        <v>6709022</v>
      </c>
      <c r="H34" s="64">
        <f>IF(G34=0,"-",ROUND(G34/$AG34*100,1))</f>
        <v>17.9</v>
      </c>
      <c r="I34" s="8">
        <f>SUM(I27:I32)</f>
        <v>8902740</v>
      </c>
      <c r="J34" s="64">
        <f>IF(I34=0,"-",ROUND(I34/$AG34*100,1))</f>
        <v>23.8</v>
      </c>
      <c r="K34" s="8">
        <f>SUM(K27:K32)</f>
        <v>3865833</v>
      </c>
      <c r="L34" s="64">
        <f>IF(K34=0,"-",ROUND(K34/$AG34*100,1))</f>
        <v>10.3</v>
      </c>
      <c r="M34" s="8">
        <f>SUM(M27:M32)</f>
        <v>148483</v>
      </c>
      <c r="N34" s="64">
        <f>IF(M34=0,"-",ROUND(M34/$AG34*100,1))</f>
        <v>0.4</v>
      </c>
      <c r="O34" s="8">
        <f>SUM(O27:O32)</f>
        <v>2001280</v>
      </c>
      <c r="P34" s="64">
        <f>IF(O34=0,"-",ROUND(O34/$AG34*100,1))</f>
        <v>5.3</v>
      </c>
      <c r="Q34" s="8">
        <f>SUM(Q27:Q32)</f>
        <v>604815</v>
      </c>
      <c r="R34" s="64">
        <f>IF(Q34=0,"-",ROUND(Q34/$AG34*100,1))</f>
        <v>1.6</v>
      </c>
      <c r="S34" s="8">
        <f>SUM(S27:S32)</f>
        <v>3570688</v>
      </c>
      <c r="T34" s="64">
        <f>IF(S34=0,"-",ROUND(S34/$AG34*100,1))</f>
        <v>9.5</v>
      </c>
      <c r="U34" s="8">
        <f>SUM(U27:U32)</f>
        <v>1576421</v>
      </c>
      <c r="V34" s="64">
        <f>IF(U34=0,"-",ROUND(U34/$AG34*100,1))</f>
        <v>4.2</v>
      </c>
      <c r="W34" s="8">
        <f>SUM(W27:W32)</f>
        <v>4219899</v>
      </c>
      <c r="X34" s="64">
        <f>IF(W34=0,"-",ROUND(W34/$AG34*100,1))</f>
        <v>11.3</v>
      </c>
      <c r="Y34" s="8">
        <f>SUM(Y27:Y32)</f>
        <v>31907</v>
      </c>
      <c r="Z34" s="65">
        <f>IF(Y34=0,"-",ROUND(Y34/$AG34*100,1))</f>
        <v>0.1</v>
      </c>
      <c r="AA34" s="8">
        <f>SUM(AA27:AA32)</f>
        <v>5209598</v>
      </c>
      <c r="AB34" s="65">
        <f>IF(AA34=0,"-",ROUND(AA34/$AG34*100,1))</f>
        <v>13.9</v>
      </c>
      <c r="AC34" s="8">
        <f>SUM(AC27:AC32)</f>
        <v>54389</v>
      </c>
      <c r="AD34" s="65">
        <f>IF(AC34=0,"-",ROUND(AC34/$AG34*100,1))</f>
        <v>0.1</v>
      </c>
      <c r="AE34" s="8">
        <f>SUM(AE27:AE32)</f>
        <v>0</v>
      </c>
      <c r="AF34" s="65" t="str">
        <f>IF(AE34=0,"-",ROUND(AE34/$AG34*100,1))</f>
        <v>-</v>
      </c>
      <c r="AG34" s="38">
        <f>SUM(AG27:AG32)</f>
        <v>37424068</v>
      </c>
    </row>
    <row r="35" spans="1:33" s="4" customFormat="1" ht="15" customHeight="1" thickBot="1">
      <c r="A35" s="70"/>
      <c r="B35" s="71"/>
      <c r="C35" s="71"/>
      <c r="D35" s="7"/>
      <c r="E35" s="9"/>
      <c r="F35" s="72"/>
      <c r="G35" s="9"/>
      <c r="H35" s="72"/>
      <c r="I35" s="9"/>
      <c r="J35" s="72"/>
      <c r="K35" s="9"/>
      <c r="L35" s="72"/>
      <c r="M35" s="9"/>
      <c r="N35" s="72"/>
      <c r="O35" s="9"/>
      <c r="P35" s="72"/>
      <c r="Q35" s="9"/>
      <c r="R35" s="72"/>
      <c r="S35" s="9"/>
      <c r="T35" s="72"/>
      <c r="U35" s="9"/>
      <c r="V35" s="72"/>
      <c r="W35" s="9"/>
      <c r="X35" s="72"/>
      <c r="Y35" s="9"/>
      <c r="Z35" s="72"/>
      <c r="AA35" s="9"/>
      <c r="AB35" s="72"/>
      <c r="AC35" s="9"/>
      <c r="AD35" s="72"/>
      <c r="AE35" s="9"/>
      <c r="AF35" s="72"/>
      <c r="AG35" s="39"/>
    </row>
    <row r="36" spans="3:33" s="73" customFormat="1" ht="15" customHeight="1" hidden="1">
      <c r="C36" s="73" t="s">
        <v>29</v>
      </c>
      <c r="E36" s="73">
        <v>7</v>
      </c>
      <c r="G36" s="73">
        <v>7</v>
      </c>
      <c r="I36" s="73">
        <v>8</v>
      </c>
      <c r="K36" s="73">
        <v>8</v>
      </c>
      <c r="M36" s="73">
        <v>9</v>
      </c>
      <c r="O36" s="74">
        <v>9</v>
      </c>
      <c r="Q36" s="73">
        <v>9</v>
      </c>
      <c r="S36" s="73">
        <v>10</v>
      </c>
      <c r="U36" s="73">
        <v>11</v>
      </c>
      <c r="W36" s="73">
        <v>11</v>
      </c>
      <c r="Y36" s="73">
        <v>12</v>
      </c>
      <c r="AA36" s="73">
        <v>12</v>
      </c>
      <c r="AC36" s="73">
        <v>12</v>
      </c>
      <c r="AE36" s="73">
        <v>12</v>
      </c>
      <c r="AG36" s="73">
        <v>13</v>
      </c>
    </row>
    <row r="37" spans="3:33" s="73" customFormat="1" ht="15" customHeight="1" hidden="1">
      <c r="C37" s="73" t="s">
        <v>30</v>
      </c>
      <c r="E37" s="73">
        <v>25</v>
      </c>
      <c r="G37" s="73">
        <v>25</v>
      </c>
      <c r="I37" s="73">
        <v>25</v>
      </c>
      <c r="K37" s="73">
        <v>25</v>
      </c>
      <c r="M37" s="73">
        <v>28</v>
      </c>
      <c r="O37" s="74">
        <v>28</v>
      </c>
      <c r="Q37" s="73">
        <v>28</v>
      </c>
      <c r="S37" s="73">
        <v>27</v>
      </c>
      <c r="U37" s="73">
        <v>25</v>
      </c>
      <c r="W37" s="73">
        <v>25</v>
      </c>
      <c r="Y37" s="73">
        <v>33</v>
      </c>
      <c r="AA37" s="73">
        <v>33</v>
      </c>
      <c r="AC37" s="73">
        <v>33</v>
      </c>
      <c r="AE37" s="73">
        <v>33</v>
      </c>
      <c r="AG37" s="73">
        <v>38</v>
      </c>
    </row>
    <row r="38" spans="3:33" s="73" customFormat="1" ht="15" customHeight="1" hidden="1">
      <c r="C38" s="73" t="s">
        <v>31</v>
      </c>
      <c r="E38" s="73">
        <v>1</v>
      </c>
      <c r="G38" s="73">
        <v>2</v>
      </c>
      <c r="I38" s="73">
        <v>1</v>
      </c>
      <c r="K38" s="73">
        <v>7</v>
      </c>
      <c r="M38" s="73">
        <v>1</v>
      </c>
      <c r="O38" s="74">
        <v>4</v>
      </c>
      <c r="Q38" s="73">
        <v>10</v>
      </c>
      <c r="S38" s="73">
        <v>1</v>
      </c>
      <c r="U38" s="73">
        <v>1</v>
      </c>
      <c r="W38" s="73">
        <v>2</v>
      </c>
      <c r="Y38" s="73">
        <v>1</v>
      </c>
      <c r="AA38" s="75">
        <v>23</v>
      </c>
      <c r="AC38" s="75">
        <v>24</v>
      </c>
      <c r="AE38" s="75">
        <v>28</v>
      </c>
      <c r="AG38" s="73">
        <v>1</v>
      </c>
    </row>
    <row r="39" spans="5:33" ht="17.25" customHeight="1">
      <c r="E39" s="76"/>
      <c r="F39" s="77"/>
      <c r="G39" s="76"/>
      <c r="H39" s="77"/>
      <c r="I39" s="76"/>
      <c r="J39" s="77"/>
      <c r="K39" s="76"/>
      <c r="L39" s="77"/>
      <c r="M39" s="76"/>
      <c r="N39" s="77"/>
      <c r="O39" s="76"/>
      <c r="P39" s="77"/>
      <c r="Q39" s="76"/>
      <c r="R39" s="77"/>
      <c r="S39" s="76"/>
      <c r="T39" s="77"/>
      <c r="U39" s="76"/>
      <c r="V39" s="77"/>
      <c r="W39" s="76"/>
      <c r="X39" s="77"/>
      <c r="Y39" s="76"/>
      <c r="Z39" s="77"/>
      <c r="AA39" s="76"/>
      <c r="AB39" s="77"/>
      <c r="AC39" s="76"/>
      <c r="AD39" s="77"/>
      <c r="AE39" s="76"/>
      <c r="AF39" s="77"/>
      <c r="AG39" s="76"/>
    </row>
    <row r="41" spans="5:19" ht="17.25" customHeight="1">
      <c r="E41" s="79"/>
      <c r="F41" s="79"/>
      <c r="G41" s="80"/>
      <c r="H41" s="80"/>
      <c r="I41" s="80"/>
      <c r="J41" s="80"/>
      <c r="K41" s="80"/>
      <c r="L41" s="79"/>
      <c r="M41" s="80"/>
      <c r="N41" s="80"/>
      <c r="O41" s="79"/>
      <c r="P41" s="79"/>
      <c r="Q41" s="79"/>
      <c r="R41" s="79"/>
      <c r="S41" s="80"/>
    </row>
    <row r="42" spans="5:19" ht="17.25" customHeight="1">
      <c r="E42" s="79"/>
      <c r="F42" s="79"/>
      <c r="G42" s="80"/>
      <c r="H42" s="80"/>
      <c r="I42" s="80"/>
      <c r="J42" s="80"/>
      <c r="K42" s="80"/>
      <c r="L42" s="79"/>
      <c r="M42" s="80"/>
      <c r="N42" s="80"/>
      <c r="O42" s="79"/>
      <c r="P42" s="79"/>
      <c r="Q42" s="79"/>
      <c r="R42" s="79"/>
      <c r="S42" s="80"/>
    </row>
    <row r="43" spans="5:19" ht="17.25" customHeight="1">
      <c r="E43" s="79"/>
      <c r="F43" s="79"/>
      <c r="G43" s="80"/>
      <c r="H43" s="80"/>
      <c r="I43" s="80"/>
      <c r="J43" s="80"/>
      <c r="K43" s="80"/>
      <c r="L43" s="79"/>
      <c r="M43" s="80"/>
      <c r="N43" s="80"/>
      <c r="O43" s="79"/>
      <c r="P43" s="79"/>
      <c r="Q43" s="79"/>
      <c r="R43" s="79"/>
      <c r="S43" s="80"/>
    </row>
  </sheetData>
  <sheetProtection/>
  <mergeCells count="15">
    <mergeCell ref="AE4:AF4"/>
    <mergeCell ref="S4:T4"/>
    <mergeCell ref="U4:V4"/>
    <mergeCell ref="AA4:AB4"/>
    <mergeCell ref="AC4:AD4"/>
    <mergeCell ref="W4:X4"/>
    <mergeCell ref="Y4:Z4"/>
    <mergeCell ref="K4:L4"/>
    <mergeCell ref="M4:N4"/>
    <mergeCell ref="O4:P4"/>
    <mergeCell ref="Q4:R4"/>
    <mergeCell ref="A6:C6"/>
    <mergeCell ref="E4:F4"/>
    <mergeCell ref="G4:H4"/>
    <mergeCell ref="I4:J4"/>
  </mergeCells>
  <printOptions/>
  <pageMargins left="0.8858267716535434" right="0.6692913385826772" top="0.9448818897637796" bottom="0.2755905511811024" header="0.5118110236220472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2013-03-27T11:43:31Z</cp:lastPrinted>
  <dcterms:created xsi:type="dcterms:W3CDTF">2003-12-02T01:49:35Z</dcterms:created>
  <dcterms:modified xsi:type="dcterms:W3CDTF">2013-03-27T11:44:47Z</dcterms:modified>
  <cp:category/>
  <cp:version/>
  <cp:contentType/>
  <cp:contentStatus/>
</cp:coreProperties>
</file>