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41" windowWidth="17880" windowHeight="9375" activeTab="0"/>
  </bookViews>
  <sheets>
    <sheet name="簡易水道（施設及び業務概況）" sheetId="1" r:id="rId1"/>
    <sheet name="簡易水道（収支の状況）" sheetId="2" r:id="rId2"/>
    <sheet name="簡易水道（地方債の状況）" sheetId="3" r:id="rId3"/>
  </sheets>
  <definedNames>
    <definedName name="_xlnm.Print_Area" localSheetId="0">'簡易水道（施設及び業務概況）'!$C$1:$Y$20</definedName>
    <definedName name="_xlnm.Print_Area" localSheetId="1">'簡易水道（収支の状況）'!$C$1:$BG$21</definedName>
    <definedName name="_xlnm.Print_Area" localSheetId="2">'簡易水道（地方債の状況）'!$C$1:$Y$20</definedName>
    <definedName name="_xlnm.Print_Titles" localSheetId="0">'簡易水道（施設及び業務概況）'!$B:$B</definedName>
    <definedName name="_xlnm.Print_Titles" localSheetId="1">'簡易水道（収支の状況）'!$B:$B</definedName>
    <definedName name="_xlnm.Print_Titles" localSheetId="2">'簡易水道（地方債の状況）'!$B:$B</definedName>
  </definedNames>
  <calcPr fullCalcOnLoad="1"/>
</workbook>
</file>

<file path=xl/sharedStrings.xml><?xml version="1.0" encoding="utf-8"?>
<sst xmlns="http://schemas.openxmlformats.org/spreadsheetml/2006/main" count="436" uniqueCount="364">
  <si>
    <t>(簡易水道事業)</t>
  </si>
  <si>
    <t>岩国市</t>
  </si>
  <si>
    <t>光市</t>
  </si>
  <si>
    <t>柳井市</t>
  </si>
  <si>
    <t>和木町</t>
  </si>
  <si>
    <t>上関町</t>
  </si>
  <si>
    <t>平生町</t>
  </si>
  <si>
    <t>阿武町</t>
  </si>
  <si>
    <t>合計</t>
  </si>
  <si>
    <t>配水能力</t>
  </si>
  <si>
    <t>年間総配水量</t>
  </si>
  <si>
    <t>一日最大</t>
  </si>
  <si>
    <t>年間総有収</t>
  </si>
  <si>
    <t>給水原価</t>
  </si>
  <si>
    <t>供給単価</t>
  </si>
  <si>
    <t>(ｱ)基本水量</t>
  </si>
  <si>
    <t>(ｲ)基本料金</t>
  </si>
  <si>
    <t>(ｳ)超過料金</t>
  </si>
  <si>
    <t>計</t>
  </si>
  <si>
    <t>団体名</t>
  </si>
  <si>
    <t>(円・銭)</t>
  </si>
  <si>
    <t>(円)</t>
  </si>
  <si>
    <t>実施年月日</t>
  </si>
  <si>
    <t>(1)</t>
  </si>
  <si>
    <t>(2)</t>
  </si>
  <si>
    <t>(3)</t>
  </si>
  <si>
    <t>(4)</t>
  </si>
  <si>
    <t>(1)</t>
  </si>
  <si>
    <t>(2)</t>
  </si>
  <si>
    <t>(3)</t>
  </si>
  <si>
    <t>(4)</t>
  </si>
  <si>
    <t>(4)</t>
  </si>
  <si>
    <t>29-01-01</t>
  </si>
  <si>
    <t>29-01-02</t>
  </si>
  <si>
    <t>29-01-03</t>
  </si>
  <si>
    <t>29-01-04</t>
  </si>
  <si>
    <t>29-01-05</t>
  </si>
  <si>
    <t>29-01-07/08/09</t>
  </si>
  <si>
    <t>29-01-13</t>
  </si>
  <si>
    <t>29-01-14</t>
  </si>
  <si>
    <t>29-01-15</t>
  </si>
  <si>
    <t>29-01-16</t>
  </si>
  <si>
    <t>29-01-18</t>
  </si>
  <si>
    <t>29-01-19</t>
  </si>
  <si>
    <t>29-01-20</t>
  </si>
  <si>
    <t>29-01-21</t>
  </si>
  <si>
    <t>29-01-22</t>
  </si>
  <si>
    <t>29-01-25</t>
  </si>
  <si>
    <t>29-01-26</t>
  </si>
  <si>
    <t>29-01-27</t>
  </si>
  <si>
    <t>29-01-31</t>
  </si>
  <si>
    <t>S31.03.01</t>
  </si>
  <si>
    <t>S29.03.01</t>
  </si>
  <si>
    <t>S37.08.15</t>
  </si>
  <si>
    <t>S30.03.31</t>
  </si>
  <si>
    <t>S53.10.02</t>
  </si>
  <si>
    <t>S31.12.15</t>
  </si>
  <si>
    <t>S28.05.30</t>
  </si>
  <si>
    <t>S33.12.20</t>
  </si>
  <si>
    <t>S32.03.27</t>
  </si>
  <si>
    <t>S29.04.01</t>
  </si>
  <si>
    <t>S38.03.31</t>
  </si>
  <si>
    <t>H12.08.01</t>
  </si>
  <si>
    <t>S38.02.01</t>
  </si>
  <si>
    <t>S31.04.01</t>
  </si>
  <si>
    <t>S55.06.01</t>
  </si>
  <si>
    <t>S32.09.01</t>
  </si>
  <si>
    <t>S29.01.01</t>
  </si>
  <si>
    <t>H09.04.01</t>
  </si>
  <si>
    <t>H12.10.01</t>
  </si>
  <si>
    <t>内　　　訳</t>
  </si>
  <si>
    <t>普　及　率</t>
  </si>
  <si>
    <t>２．施　　　　　　　　　　設</t>
  </si>
  <si>
    <t>３．業　　　　　　務</t>
  </si>
  <si>
    <t>４．料　　　　　　　　　　金</t>
  </si>
  <si>
    <t>３．料　　　　金</t>
  </si>
  <si>
    <t>５．職　員　数　（人）</t>
  </si>
  <si>
    <t>(1)損益勘定
所属職員</t>
  </si>
  <si>
    <t>事業創設
認可年月日</t>
  </si>
  <si>
    <t>供用開始
年 月 日</t>
  </si>
  <si>
    <t>行政区域内
現在人口(人)</t>
  </si>
  <si>
    <t>計画給水
人口(人)</t>
  </si>
  <si>
    <t>導送配水
管延長(m)</t>
  </si>
  <si>
    <t>(3)/(1)
×100 (%)</t>
  </si>
  <si>
    <t>(3)/(2)
×100 (%</t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</si>
  <si>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/日)</t>
    </r>
  </si>
  <si>
    <r>
      <t>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</si>
  <si>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>配水量(m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</si>
  <si>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r>
      <t xml:space="preserve">   水量(m</t>
    </r>
    <r>
      <rPr>
        <vertAlign val="superscript"/>
        <sz val="12"/>
        <rFont val="ＭＳ ゴシック"/>
        <family val="3"/>
      </rPr>
      <t>3</t>
    </r>
    <r>
      <rPr>
        <sz val="12"/>
        <rFont val="ＭＳ ゴシック"/>
        <family val="3"/>
      </rPr>
      <t>)</t>
    </r>
  </si>
  <si>
    <t>(4)/(2)
×100 (%)</t>
  </si>
  <si>
    <t>有収率</t>
  </si>
  <si>
    <r>
      <t>(m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</si>
  <si>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r>
      <t>(円/m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)</t>
    </r>
  </si>
  <si>
    <t>現行料金</t>
  </si>
  <si>
    <t>(2)資本勘
定所属職員</t>
  </si>
  <si>
    <t>２　法非適用公営企業会計決算の状況</t>
  </si>
  <si>
    <t>　（１）簡易水道事業</t>
  </si>
  <si>
    <t>　　　第3-10表　施設及び業務概況</t>
  </si>
  <si>
    <t>項目</t>
  </si>
  <si>
    <t>H10.04.01</t>
  </si>
  <si>
    <t>29-01-24</t>
  </si>
  <si>
    <t>H14.04.01</t>
  </si>
  <si>
    <t>H18.09.01</t>
  </si>
  <si>
    <t>現在給水
人口(人)</t>
  </si>
  <si>
    <r>
      <t>(ｴ)家庭用1ヶ月20m</t>
    </r>
    <r>
      <rPr>
        <vertAlign val="superscript"/>
        <sz val="8"/>
        <rFont val="ＭＳ ゴシック"/>
        <family val="3"/>
      </rPr>
      <t>3</t>
    </r>
    <r>
      <rPr>
        <sz val="8"/>
        <rFont val="ＭＳ ゴシック"/>
        <family val="3"/>
      </rPr>
      <t>当たり料金
　　　　　(円)</t>
    </r>
  </si>
  <si>
    <t>H20.04.01</t>
  </si>
  <si>
    <t>山口市</t>
  </si>
  <si>
    <t>萩市</t>
  </si>
  <si>
    <t>周南市</t>
  </si>
  <si>
    <t>周防大島町</t>
  </si>
  <si>
    <t>H10.03.24</t>
  </si>
  <si>
    <t>H11.04.01</t>
  </si>
  <si>
    <t>S35.06.01</t>
  </si>
  <si>
    <t>H23.10.01</t>
  </si>
  <si>
    <t>H22.04.01</t>
  </si>
  <si>
    <t>合　計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</si>
  <si>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</si>
  <si>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</si>
  <si>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</si>
  <si>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</si>
  <si>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</si>
  <si>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</si>
  <si>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</si>
  <si>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</si>
  <si>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</si>
  <si>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</si>
  <si>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</si>
  <si>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</si>
  <si>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</si>
  <si>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</si>
  <si>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</si>
  <si>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</si>
  <si>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</si>
  <si>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</si>
  <si>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</si>
  <si>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</si>
  <si>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</si>
  <si>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</si>
  <si>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</si>
  <si>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</si>
  <si>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</si>
  <si>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</si>
  <si>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</si>
  <si>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</si>
  <si>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</si>
  <si>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</si>
  <si>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</si>
  <si>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</si>
  <si>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</si>
  <si>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</si>
  <si>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</si>
  <si>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</si>
  <si>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</si>
  <si>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</si>
  <si>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</si>
  <si>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</si>
  <si>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</si>
  <si>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</si>
  <si>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</si>
  <si>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</si>
  <si>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</si>
  <si>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</si>
  <si>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</si>
  <si>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</si>
  <si>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</si>
  <si>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</si>
  <si>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</si>
  <si>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</si>
  <si>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</si>
  <si>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</si>
  <si>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</si>
  <si>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</si>
  <si>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</si>
  <si>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</si>
  <si>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</si>
  <si>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</si>
  <si>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</si>
  <si>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</si>
  <si>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</si>
  <si>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</si>
  <si>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</si>
  <si>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</si>
  <si>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</si>
  <si>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</si>
  <si>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</si>
  <si>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</si>
  <si>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</si>
  <si>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</si>
  <si>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</si>
  <si>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</si>
  <si>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</si>
  <si>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</si>
  <si>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</si>
  <si>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</si>
  <si>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</si>
  <si>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</si>
  <si>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</si>
  <si>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</si>
  <si>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</si>
  <si>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</si>
  <si>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</si>
  <si>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</si>
  <si>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</si>
  <si>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</si>
  <si>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</si>
  <si>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</si>
  <si>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</si>
  <si>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</si>
  <si>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</si>
  <si>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</si>
  <si>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</si>
  <si>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</si>
  <si>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</si>
  <si>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</si>
  <si>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</si>
  <si>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</si>
  <si>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</si>
  <si>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</si>
  <si>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</si>
  <si>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</si>
  <si>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</si>
  <si>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</si>
  <si>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</si>
  <si>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</si>
  <si>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</si>
  <si>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</si>
  <si>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</si>
  <si>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</si>
  <si>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</si>
  <si>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</si>
  <si>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</si>
  <si>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</si>
  <si>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</si>
  <si>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</si>
  <si>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</si>
  <si>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</si>
  <si>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</si>
  <si>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</si>
  <si>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</si>
  <si>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</si>
  <si>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</si>
  <si>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</si>
  <si>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</si>
  <si>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</si>
  <si>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</si>
  <si>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</si>
  <si>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</si>
  <si>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</si>
  <si>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</si>
  <si>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</si>
  <si>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</si>
  <si>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</si>
  <si>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</si>
  <si>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</si>
  <si>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</si>
  <si>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</si>
  <si>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</si>
  <si>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</si>
  <si>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</si>
  <si>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</si>
  <si>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</si>
  <si>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</si>
  <si>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</si>
  <si>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</si>
  <si>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</si>
  <si>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</si>
  <si>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</si>
  <si>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</si>
  <si>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</si>
  <si>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</si>
  <si>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</si>
  <si>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</si>
  <si>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</si>
  <si>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</si>
  <si>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</si>
  <si>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</si>
  <si>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</si>
  <si>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</si>
  <si>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</si>
  <si>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</si>
  <si>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</si>
  <si>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</si>
  <si>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</si>
  <si>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</si>
  <si>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</si>
  <si>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</si>
  <si>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</si>
  <si>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</si>
  <si>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</si>
  <si>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</si>
  <si>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</si>
  <si>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</si>
  <si>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</si>
  <si>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</si>
  <si>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</si>
  <si>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</si>
  <si>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</si>
  <si>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</si>
  <si>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</si>
  <si>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</si>
  <si>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</si>
  <si>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</si>
  <si>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</si>
  <si>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</si>
  <si>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</si>
  <si>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項　目</t>
  </si>
  <si>
    <t>　　　第3-11表　収支の状況</t>
  </si>
  <si>
    <t>２　法非適用公営企業会計決算の状況</t>
  </si>
  <si>
    <t>合計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</si>
  <si>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</si>
  <si>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</si>
  <si>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</si>
  <si>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</si>
  <si>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</si>
  <si>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</si>
  <si>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</si>
  <si>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</si>
  <si>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</si>
  <si>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</si>
  <si>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</si>
  <si>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</si>
  <si>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</si>
  <si>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</si>
  <si>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</si>
  <si>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</si>
  <si>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</si>
  <si>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</si>
  <si>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</si>
  <si>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</si>
  <si>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</si>
  <si>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</si>
  <si>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</si>
  <si>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団体名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</si>
  <si>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</si>
  <si>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</si>
  <si>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</si>
  <si>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</si>
  <si>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</si>
  <si>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</si>
  <si>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</si>
  <si>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</si>
  <si>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</si>
  <si>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</si>
  <si>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</si>
  <si>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</si>
  <si>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</si>
  <si>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</si>
  <si>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</si>
  <si>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</si>
  <si>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</si>
  <si>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</si>
  <si>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</si>
  <si>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</si>
  <si>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</si>
  <si>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</si>
  <si>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1.  政 府 資 金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</si>
  <si>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</si>
  <si>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</si>
  <si>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</si>
  <si>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</si>
  <si>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</si>
  <si>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（１）簡易水道事業</t>
  </si>
  <si>
    <t>（単位　千円、％）</t>
  </si>
  <si>
    <t>H24.04.01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</si>
</sst>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_ "/>
    <numFmt numFmtId="187" formatCode="#,##0.0"/>
    <numFmt numFmtId="188" formatCode="#,##0_);[Red]\(#,##0\)"/>
    <numFmt numFmtId="189" formatCode="#,##0.00_ "/>
    <numFmt numFmtId="190" formatCode="0_ "/>
    <numFmt numFmtId="191" formatCode="#,##0_ "/>
    <numFmt numFmtId="192" formatCode="#,##0.0;[Red]\-#,##0.0"/>
    <numFmt numFmtId="193" formatCode="_(* #,##0.0_);_(* \(#,##0.0\);_(* &quot;-&quot;_);_(@_)"/>
    <numFmt numFmtId="194" formatCode="_(* #,##0.00_);_(* \(#,##0.00\);_(* &quot;-&quot;_);_(@_)"/>
    <numFmt numFmtId="195" formatCode="_(* #,##0_);_(* &quot;△&quot;#,##0\ ;_(* &quot;-&quot;_);_(@_)"/>
    <numFmt numFmtId="196" formatCode="_(* #,##0.0_);_(* &quot;△&quot;#,##0.0\ ;_(* &quot;-&quot;_);_(@_)"/>
  </numFmts>
  <fonts count="5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sz val="14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181" fontId="3" fillId="0" borderId="0" xfId="49" applyFont="1" applyAlignment="1">
      <alignment vertical="center" shrinkToFit="1"/>
    </xf>
    <xf numFmtId="181" fontId="3" fillId="0" borderId="0" xfId="49" applyFont="1" applyAlignment="1">
      <alignment vertical="center"/>
    </xf>
    <xf numFmtId="181" fontId="3" fillId="0" borderId="10" xfId="49" applyFont="1" applyFill="1" applyBorder="1" applyAlignment="1">
      <alignment horizontal="left" vertical="center" shrinkToFit="1"/>
    </xf>
    <xf numFmtId="181" fontId="3" fillId="0" borderId="11" xfId="49" applyFont="1" applyFill="1" applyBorder="1" applyAlignment="1">
      <alignment horizontal="left" vertical="center" shrinkToFit="1"/>
    </xf>
    <xf numFmtId="49" fontId="8" fillId="0" borderId="0" xfId="64" applyNumberFormat="1" applyFont="1" applyAlignment="1">
      <alignment vertical="center" shrinkToFit="1"/>
      <protection/>
    </xf>
    <xf numFmtId="181" fontId="3" fillId="0" borderId="12" xfId="49" applyFont="1" applyBorder="1" applyAlignment="1">
      <alignment vertical="center" shrinkToFit="1"/>
    </xf>
    <xf numFmtId="49" fontId="8" fillId="0" borderId="13" xfId="64" applyNumberFormat="1" applyFont="1" applyBorder="1" applyAlignment="1">
      <alignment vertical="center" shrinkToFit="1"/>
      <protection/>
    </xf>
    <xf numFmtId="49" fontId="8" fillId="0" borderId="14" xfId="64" applyNumberFormat="1" applyFont="1" applyBorder="1" applyAlignment="1">
      <alignment vertical="center" shrinkToFit="1"/>
      <protection/>
    </xf>
    <xf numFmtId="49" fontId="8" fillId="0" borderId="0" xfId="64" applyNumberFormat="1" applyFont="1" applyBorder="1" applyAlignment="1">
      <alignment vertical="center" shrinkToFit="1"/>
      <protection/>
    </xf>
    <xf numFmtId="49" fontId="8" fillId="0" borderId="15" xfId="64" applyNumberFormat="1" applyFont="1" applyBorder="1" applyAlignment="1">
      <alignment vertical="center" shrinkToFit="1"/>
      <protection/>
    </xf>
    <xf numFmtId="49" fontId="8" fillId="0" borderId="13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5" xfId="64" applyNumberFormat="1" applyFont="1" applyBorder="1" applyAlignment="1">
      <alignment horizontal="center" vertical="center" shrinkToFit="1"/>
      <protection/>
    </xf>
    <xf numFmtId="49" fontId="8" fillId="0" borderId="16" xfId="64" applyNumberFormat="1" applyFont="1" applyBorder="1" applyAlignment="1">
      <alignment horizontal="right" vertical="center" shrinkToFit="1"/>
      <protection/>
    </xf>
    <xf numFmtId="49" fontId="8" fillId="0" borderId="16" xfId="64" applyNumberFormat="1" applyFont="1" applyBorder="1" applyAlignment="1">
      <alignment horizontal="left" vertical="center" shrinkToFit="1"/>
      <protection/>
    </xf>
    <xf numFmtId="49" fontId="8" fillId="0" borderId="17" xfId="64" applyNumberFormat="1" applyFont="1" applyBorder="1" applyAlignment="1">
      <alignment horizontal="center" vertical="center" shrinkToFit="1"/>
      <protection/>
    </xf>
    <xf numFmtId="49" fontId="8" fillId="0" borderId="0" xfId="64" applyNumberFormat="1" applyFont="1" applyAlignment="1">
      <alignment horizontal="center" vertical="center" shrinkToFit="1"/>
      <protection/>
    </xf>
    <xf numFmtId="49" fontId="8" fillId="0" borderId="13" xfId="64" applyNumberFormat="1" applyFont="1" applyBorder="1" applyAlignment="1">
      <alignment horizontal="center" vertical="center"/>
      <protection/>
    </xf>
    <xf numFmtId="49" fontId="8" fillId="0" borderId="15" xfId="64" applyNumberFormat="1" applyFont="1" applyBorder="1" applyAlignment="1">
      <alignment horizontal="center" vertical="center"/>
      <protection/>
    </xf>
    <xf numFmtId="49" fontId="8" fillId="0" borderId="18" xfId="64" applyNumberFormat="1" applyFont="1" applyBorder="1" applyAlignment="1">
      <alignment horizontal="center" vertical="center"/>
      <protection/>
    </xf>
    <xf numFmtId="49" fontId="8" fillId="0" borderId="19" xfId="64" applyNumberFormat="1" applyFont="1" applyBorder="1" applyAlignment="1">
      <alignment horizontal="center" vertical="center"/>
      <protection/>
    </xf>
    <xf numFmtId="49" fontId="8" fillId="0" borderId="0" xfId="64" applyNumberFormat="1" applyFont="1" applyAlignment="1">
      <alignment horizontal="center" vertical="center"/>
      <protection/>
    </xf>
    <xf numFmtId="49" fontId="13" fillId="0" borderId="20" xfId="64" applyNumberFormat="1" applyFont="1" applyBorder="1" applyAlignment="1">
      <alignment horizontal="right" vertical="center" shrinkToFit="1"/>
      <protection/>
    </xf>
    <xf numFmtId="49" fontId="13" fillId="0" borderId="16" xfId="64" applyNumberFormat="1" applyFont="1" applyBorder="1" applyAlignment="1">
      <alignment horizontal="right" vertical="center" shrinkToFit="1"/>
      <protection/>
    </xf>
    <xf numFmtId="49" fontId="10" fillId="0" borderId="0" xfId="49" applyNumberFormat="1" applyFont="1" applyAlignment="1">
      <alignment vertical="center"/>
    </xf>
    <xf numFmtId="49" fontId="3" fillId="0" borderId="0" xfId="49" applyNumberFormat="1" applyFont="1" applyAlignment="1">
      <alignment vertical="center" shrinkToFit="1"/>
    </xf>
    <xf numFmtId="193" fontId="3" fillId="0" borderId="21" xfId="49" applyNumberFormat="1" applyFont="1" applyFill="1" applyBorder="1" applyAlignment="1">
      <alignment horizontal="center" vertical="center" wrapText="1"/>
    </xf>
    <xf numFmtId="181" fontId="3" fillId="0" borderId="22" xfId="49" applyFont="1" applyBorder="1" applyAlignment="1">
      <alignment vertical="center" shrinkToFit="1"/>
    </xf>
    <xf numFmtId="49" fontId="8" fillId="0" borderId="23" xfId="64" applyNumberFormat="1" applyFont="1" applyBorder="1" applyAlignment="1">
      <alignment horizontal="right" vertical="center" shrinkToFit="1"/>
      <protection/>
    </xf>
    <xf numFmtId="49" fontId="8" fillId="0" borderId="24" xfId="64" applyNumberFormat="1" applyFont="1" applyBorder="1" applyAlignment="1">
      <alignment vertical="center" shrinkToFit="1"/>
      <protection/>
    </xf>
    <xf numFmtId="49" fontId="8" fillId="0" borderId="25" xfId="64" applyNumberFormat="1" applyFont="1" applyBorder="1" applyAlignment="1">
      <alignment vertical="center" shrinkToFit="1"/>
      <protection/>
    </xf>
    <xf numFmtId="49" fontId="8" fillId="0" borderId="24" xfId="64" applyNumberFormat="1" applyFont="1" applyBorder="1" applyAlignment="1">
      <alignment horizontal="center" vertical="center"/>
      <protection/>
    </xf>
    <xf numFmtId="49" fontId="3" fillId="0" borderId="24" xfId="49" applyNumberFormat="1" applyFont="1" applyFill="1" applyBorder="1" applyAlignment="1">
      <alignment horizontal="distributed" vertical="center" shrinkToFit="1"/>
    </xf>
    <xf numFmtId="49" fontId="3" fillId="0" borderId="26" xfId="49" applyNumberFormat="1" applyFont="1" applyBorder="1" applyAlignment="1">
      <alignment horizontal="distributed" vertical="center" shrinkToFit="1"/>
    </xf>
    <xf numFmtId="186" fontId="8" fillId="0" borderId="21" xfId="64" applyNumberFormat="1" applyFont="1" applyBorder="1" applyAlignment="1">
      <alignment horizontal="right" vertical="center"/>
      <protection/>
    </xf>
    <xf numFmtId="49" fontId="8" fillId="0" borderId="13" xfId="64" applyNumberFormat="1" applyFont="1" applyBorder="1" applyAlignment="1">
      <alignment horizontal="left" vertical="center"/>
      <protection/>
    </xf>
    <xf numFmtId="181" fontId="3" fillId="0" borderId="0" xfId="49" applyFont="1" applyBorder="1" applyAlignment="1">
      <alignment vertical="center"/>
    </xf>
    <xf numFmtId="49" fontId="8" fillId="0" borderId="14" xfId="64" applyNumberFormat="1" applyFont="1" applyBorder="1" applyAlignment="1">
      <alignment horizontal="center" vertical="center"/>
      <protection/>
    </xf>
    <xf numFmtId="181" fontId="3" fillId="0" borderId="27" xfId="49" applyFont="1" applyBorder="1" applyAlignment="1">
      <alignment vertical="center"/>
    </xf>
    <xf numFmtId="181" fontId="3" fillId="0" borderId="13" xfId="49" applyFont="1" applyBorder="1" applyAlignment="1">
      <alignment vertical="center"/>
    </xf>
    <xf numFmtId="49" fontId="3" fillId="0" borderId="28" xfId="49" applyNumberFormat="1" applyFont="1" applyFill="1" applyBorder="1" applyAlignment="1">
      <alignment horizontal="center" vertical="center" wrapText="1"/>
    </xf>
    <xf numFmtId="49" fontId="3" fillId="0" borderId="21" xfId="49" applyNumberFormat="1" applyFont="1" applyFill="1" applyBorder="1" applyAlignment="1">
      <alignment horizontal="center" vertical="center" wrapText="1"/>
    </xf>
    <xf numFmtId="181" fontId="3" fillId="0" borderId="29" xfId="49" applyFont="1" applyBorder="1" applyAlignment="1">
      <alignment vertical="center"/>
    </xf>
    <xf numFmtId="194" fontId="3" fillId="0" borderId="21" xfId="49" applyNumberFormat="1" applyFont="1" applyFill="1" applyBorder="1" applyAlignment="1">
      <alignment horizontal="center" vertical="center" wrapText="1"/>
    </xf>
    <xf numFmtId="181" fontId="3" fillId="0" borderId="30" xfId="49" applyFont="1" applyBorder="1" applyAlignment="1">
      <alignment vertical="center"/>
    </xf>
    <xf numFmtId="181" fontId="3" fillId="0" borderId="27" xfId="49" applyNumberFormat="1" applyFont="1" applyBorder="1" applyAlignment="1">
      <alignment vertical="center"/>
    </xf>
    <xf numFmtId="181" fontId="3" fillId="0" borderId="13" xfId="49" applyNumberFormat="1" applyFont="1" applyBorder="1" applyAlignment="1">
      <alignment vertical="center"/>
    </xf>
    <xf numFmtId="181" fontId="3" fillId="0" borderId="29" xfId="49" applyNumberFormat="1" applyFont="1" applyBorder="1" applyAlignment="1">
      <alignment vertical="center"/>
    </xf>
    <xf numFmtId="181" fontId="3" fillId="0" borderId="31" xfId="49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181" fontId="3" fillId="0" borderId="32" xfId="49" applyFont="1" applyFill="1" applyBorder="1" applyAlignment="1">
      <alignment horizontal="center" vertical="center" shrinkToFit="1"/>
    </xf>
    <xf numFmtId="186" fontId="8" fillId="0" borderId="32" xfId="64" applyNumberFormat="1" applyFont="1" applyBorder="1" applyAlignment="1">
      <alignment horizontal="right" vertical="center" shrinkToFit="1"/>
      <protection/>
    </xf>
    <xf numFmtId="193" fontId="3" fillId="0" borderId="32" xfId="49" applyNumberFormat="1" applyFont="1" applyFill="1" applyBorder="1" applyAlignment="1">
      <alignment horizontal="center" vertical="center" shrinkToFit="1"/>
    </xf>
    <xf numFmtId="194" fontId="3" fillId="0" borderId="32" xfId="49" applyNumberFormat="1" applyFont="1" applyFill="1" applyBorder="1" applyAlignment="1">
      <alignment horizontal="center" vertical="center" shrinkToFit="1"/>
    </xf>
    <xf numFmtId="49" fontId="3" fillId="0" borderId="32" xfId="49" applyNumberFormat="1" applyFont="1" applyFill="1" applyBorder="1" applyAlignment="1">
      <alignment horizontal="center" vertical="center" shrinkToFit="1"/>
    </xf>
    <xf numFmtId="181" fontId="3" fillId="0" borderId="33" xfId="49" applyFont="1" applyFill="1" applyBorder="1" applyAlignment="1">
      <alignment horizontal="center" vertical="center" shrinkToFit="1"/>
    </xf>
    <xf numFmtId="195" fontId="3" fillId="0" borderId="0" xfId="52" applyNumberFormat="1" applyFont="1" applyAlignment="1">
      <alignment vertical="center" shrinkToFit="1"/>
    </xf>
    <xf numFmtId="49" fontId="3" fillId="0" borderId="0" xfId="52" applyNumberFormat="1" applyFont="1" applyAlignment="1">
      <alignment vertical="center" shrinkToFit="1"/>
    </xf>
    <xf numFmtId="195" fontId="3" fillId="0" borderId="0" xfId="52" applyNumberFormat="1" applyFont="1" applyAlignment="1">
      <alignment vertical="center"/>
    </xf>
    <xf numFmtId="196" fontId="8" fillId="0" borderId="34" xfId="63" applyNumberFormat="1" applyFont="1" applyBorder="1" applyAlignment="1">
      <alignment vertical="center" shrinkToFit="1"/>
      <protection/>
    </xf>
    <xf numFmtId="196" fontId="8" fillId="0" borderId="35" xfId="63" applyNumberFormat="1" applyFont="1" applyBorder="1" applyAlignment="1">
      <alignment vertical="center" shrinkToFit="1"/>
      <protection/>
    </xf>
    <xf numFmtId="195" fontId="3" fillId="0" borderId="35" xfId="52" applyNumberFormat="1" applyFont="1" applyFill="1" applyBorder="1" applyAlignment="1">
      <alignment vertical="center" shrinkToFit="1"/>
    </xf>
    <xf numFmtId="195" fontId="3" fillId="33" borderId="35" xfId="52" applyNumberFormat="1" applyFont="1" applyFill="1" applyBorder="1" applyAlignment="1">
      <alignment vertical="center" shrinkToFit="1"/>
    </xf>
    <xf numFmtId="49" fontId="3" fillId="0" borderId="26" xfId="52" applyNumberFormat="1" applyFont="1" applyFill="1" applyBorder="1" applyAlignment="1">
      <alignment horizontal="distributed" vertical="center" shrinkToFit="1"/>
    </xf>
    <xf numFmtId="49" fontId="3" fillId="0" borderId="11" xfId="52" applyNumberFormat="1" applyFont="1" applyFill="1" applyBorder="1" applyAlignment="1">
      <alignment horizontal="left" vertical="center" shrinkToFit="1"/>
    </xf>
    <xf numFmtId="195" fontId="8" fillId="0" borderId="30" xfId="63" applyNumberFormat="1" applyFont="1" applyBorder="1" applyAlignment="1">
      <alignment vertical="center" shrinkToFit="1"/>
      <protection/>
    </xf>
    <xf numFmtId="196" fontId="8" fillId="0" borderId="13" xfId="63" applyNumberFormat="1" applyFont="1" applyBorder="1" applyAlignment="1">
      <alignment vertical="center" shrinkToFit="1"/>
      <protection/>
    </xf>
    <xf numFmtId="195" fontId="8" fillId="0" borderId="13" xfId="51" applyNumberFormat="1" applyFont="1" applyFill="1" applyBorder="1" applyAlignment="1">
      <alignment vertical="center"/>
    </xf>
    <xf numFmtId="195" fontId="3" fillId="0" borderId="13" xfId="52" applyNumberFormat="1" applyFont="1" applyFill="1" applyBorder="1" applyAlignment="1">
      <alignment vertical="center" shrinkToFit="1"/>
    </xf>
    <xf numFmtId="195" fontId="3" fillId="33" borderId="13" xfId="52" applyNumberFormat="1" applyFont="1" applyFill="1" applyBorder="1" applyAlignment="1">
      <alignment vertical="center" shrinkToFit="1"/>
    </xf>
    <xf numFmtId="195" fontId="8" fillId="0" borderId="13" xfId="51" applyNumberFormat="1" applyFont="1" applyFill="1" applyBorder="1" applyAlignment="1">
      <alignment horizontal="center" vertical="center"/>
    </xf>
    <xf numFmtId="49" fontId="3" fillId="0" borderId="24" xfId="52" applyNumberFormat="1" applyFont="1" applyFill="1" applyBorder="1" applyAlignment="1">
      <alignment horizontal="distributed" vertical="center" shrinkToFit="1"/>
    </xf>
    <xf numFmtId="49" fontId="3" fillId="0" borderId="10" xfId="52" applyNumberFormat="1" applyFont="1" applyFill="1" applyBorder="1" applyAlignment="1">
      <alignment horizontal="left" vertical="center" shrinkToFit="1"/>
    </xf>
    <xf numFmtId="195" fontId="3" fillId="0" borderId="0" xfId="52" applyNumberFormat="1" applyFont="1" applyBorder="1" applyAlignment="1">
      <alignment vertical="center"/>
    </xf>
    <xf numFmtId="49" fontId="3" fillId="0" borderId="36" xfId="52" applyNumberFormat="1" applyFont="1" applyFill="1" applyBorder="1" applyAlignment="1">
      <alignment horizontal="left" vertical="center" shrinkToFit="1"/>
    </xf>
    <xf numFmtId="195" fontId="8" fillId="0" borderId="37" xfId="63" applyNumberFormat="1" applyFont="1" applyBorder="1" applyAlignment="1">
      <alignment vertical="center" shrinkToFit="1"/>
      <protection/>
    </xf>
    <xf numFmtId="196" fontId="8" fillId="0" borderId="38" xfId="63" applyNumberFormat="1" applyFont="1" applyBorder="1" applyAlignment="1">
      <alignment vertical="center" shrinkToFit="1"/>
      <protection/>
    </xf>
    <xf numFmtId="195" fontId="8" fillId="0" borderId="38" xfId="51" applyNumberFormat="1" applyFont="1" applyFill="1" applyBorder="1" applyAlignment="1">
      <alignment vertical="center"/>
    </xf>
    <xf numFmtId="195" fontId="3" fillId="0" borderId="38" xfId="52" applyNumberFormat="1" applyFont="1" applyFill="1" applyBorder="1" applyAlignment="1">
      <alignment vertical="center" shrinkToFit="1"/>
    </xf>
    <xf numFmtId="195" fontId="3" fillId="33" borderId="38" xfId="52" applyNumberFormat="1" applyFont="1" applyFill="1" applyBorder="1" applyAlignment="1">
      <alignment vertical="center" shrinkToFit="1"/>
    </xf>
    <xf numFmtId="195" fontId="8" fillId="0" borderId="38" xfId="51" applyNumberFormat="1" applyFont="1" applyFill="1" applyBorder="1" applyAlignment="1">
      <alignment horizontal="center" vertical="center"/>
    </xf>
    <xf numFmtId="49" fontId="3" fillId="0" borderId="23" xfId="52" applyNumberFormat="1" applyFont="1" applyFill="1" applyBorder="1" applyAlignment="1">
      <alignment horizontal="distributed" vertical="center" shrinkToFit="1"/>
    </xf>
    <xf numFmtId="49" fontId="3" fillId="0" borderId="31" xfId="52" applyNumberFormat="1" applyFont="1" applyFill="1" applyBorder="1" applyAlignment="1">
      <alignment horizontal="left" vertical="center" shrinkToFit="1"/>
    </xf>
    <xf numFmtId="195" fontId="3" fillId="34" borderId="39" xfId="52" applyNumberFormat="1" applyFont="1" applyFill="1" applyBorder="1" applyAlignment="1">
      <alignment horizontal="center" vertical="center" shrinkToFit="1"/>
    </xf>
    <xf numFmtId="195" fontId="3" fillId="34" borderId="40" xfId="52" applyNumberFormat="1" applyFont="1" applyFill="1" applyBorder="1" applyAlignment="1">
      <alignment horizontal="center" vertical="center" shrinkToFit="1"/>
    </xf>
    <xf numFmtId="49" fontId="3" fillId="34" borderId="41" xfId="52" applyNumberFormat="1" applyFont="1" applyFill="1" applyBorder="1" applyAlignment="1">
      <alignment horizontal="center" vertical="center" shrinkToFit="1"/>
    </xf>
    <xf numFmtId="49" fontId="3" fillId="34" borderId="42" xfId="52" applyNumberFormat="1" applyFont="1" applyFill="1" applyBorder="1" applyAlignment="1">
      <alignment horizontal="center" vertical="center" shrinkToFit="1"/>
    </xf>
    <xf numFmtId="195" fontId="3" fillId="0" borderId="0" xfId="52" applyNumberFormat="1" applyFont="1" applyAlignment="1">
      <alignment horizontal="center" vertical="center" shrinkToFit="1"/>
    </xf>
    <xf numFmtId="195" fontId="3" fillId="0" borderId="19" xfId="52" applyNumberFormat="1" applyFont="1" applyBorder="1" applyAlignment="1">
      <alignment horizontal="center" vertical="center" shrinkToFit="1"/>
    </xf>
    <xf numFmtId="195" fontId="3" fillId="0" borderId="0" xfId="52" applyNumberFormat="1" applyFont="1" applyBorder="1" applyAlignment="1">
      <alignment horizontal="center" vertical="center" shrinkToFit="1"/>
    </xf>
    <xf numFmtId="195" fontId="3" fillId="34" borderId="0" xfId="52" applyNumberFormat="1" applyFont="1" applyFill="1" applyBorder="1" applyAlignment="1">
      <alignment horizontal="center" vertical="center" shrinkToFit="1"/>
    </xf>
    <xf numFmtId="49" fontId="3" fillId="0" borderId="43" xfId="52" applyNumberFormat="1" applyFont="1" applyBorder="1" applyAlignment="1">
      <alignment horizontal="center" vertical="center" shrinkToFit="1"/>
    </xf>
    <xf numFmtId="49" fontId="3" fillId="0" borderId="0" xfId="52" applyNumberFormat="1" applyFont="1" applyAlignment="1">
      <alignment horizontal="center" vertical="center" shrinkToFit="1"/>
    </xf>
    <xf numFmtId="49" fontId="8" fillId="0" borderId="44" xfId="63" applyNumberFormat="1" applyFont="1" applyBorder="1" applyAlignment="1">
      <alignment horizontal="center" vertical="center" shrinkToFit="1"/>
      <protection/>
    </xf>
    <xf numFmtId="49" fontId="8" fillId="0" borderId="45" xfId="63" applyNumberFormat="1" applyFont="1" applyBorder="1" applyAlignment="1">
      <alignment horizontal="center" vertical="center" shrinkToFit="1"/>
      <protection/>
    </xf>
    <xf numFmtId="49" fontId="8" fillId="0" borderId="45" xfId="63" applyNumberFormat="1" applyFont="1" applyBorder="1" applyAlignment="1">
      <alignment horizontal="right" vertical="center" shrinkToFit="1"/>
      <protection/>
    </xf>
    <xf numFmtId="49" fontId="8" fillId="0" borderId="45" xfId="63" applyNumberFormat="1" applyFont="1" applyBorder="1" applyAlignment="1" quotePrefix="1">
      <alignment horizontal="right" vertical="center" shrinkToFit="1"/>
      <protection/>
    </xf>
    <xf numFmtId="49" fontId="8" fillId="34" borderId="45" xfId="63" applyNumberFormat="1" applyFont="1" applyFill="1" applyBorder="1" applyAlignment="1">
      <alignment horizontal="right" vertical="center" shrinkToFit="1"/>
      <protection/>
    </xf>
    <xf numFmtId="49" fontId="8" fillId="0" borderId="46" xfId="63" applyNumberFormat="1" applyFont="1" applyBorder="1" applyAlignment="1">
      <alignment horizontal="left" vertical="center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right" vertical="center" shrinkToFit="1"/>
      <protection/>
    </xf>
    <xf numFmtId="49" fontId="8" fillId="34" borderId="13" xfId="63" applyNumberFormat="1" applyFont="1" applyFill="1" applyBorder="1" applyAlignment="1">
      <alignment horizontal="center" vertical="center" shrinkToFit="1"/>
      <protection/>
    </xf>
    <xf numFmtId="49" fontId="8" fillId="0" borderId="24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vertical="center" shrinkToFit="1"/>
      <protection/>
    </xf>
    <xf numFmtId="49" fontId="8" fillId="34" borderId="38" xfId="63" applyNumberFormat="1" applyFont="1" applyFill="1" applyBorder="1" applyAlignment="1">
      <alignment horizontal="center" vertical="center" shrinkToFit="1"/>
      <protection/>
    </xf>
    <xf numFmtId="49" fontId="8" fillId="0" borderId="47" xfId="63" applyNumberFormat="1" applyFont="1" applyBorder="1" applyAlignment="1">
      <alignment horizontal="center" vertical="center" shrinkToFit="1"/>
      <protection/>
    </xf>
    <xf numFmtId="49" fontId="8" fillId="0" borderId="23" xfId="63" applyNumberFormat="1" applyFont="1" applyBorder="1" applyAlignment="1">
      <alignment horizontal="right" vertical="center" shrinkToFit="1"/>
      <protection/>
    </xf>
    <xf numFmtId="49" fontId="3" fillId="0" borderId="0" xfId="52" applyNumberFormat="1" applyFont="1" applyAlignment="1">
      <alignment horizontal="right" vertical="center"/>
    </xf>
    <xf numFmtId="49" fontId="10" fillId="0" borderId="0" xfId="52" applyNumberFormat="1" applyFont="1" applyAlignment="1">
      <alignment vertical="center"/>
    </xf>
    <xf numFmtId="195" fontId="17" fillId="0" borderId="0" xfId="51" applyNumberFormat="1" applyFont="1" applyAlignment="1">
      <alignment vertical="center"/>
    </xf>
    <xf numFmtId="195" fontId="3" fillId="0" borderId="0" xfId="51" applyNumberFormat="1" applyFont="1" applyAlignment="1">
      <alignment vertical="center" shrinkToFit="1"/>
    </xf>
    <xf numFmtId="49" fontId="3" fillId="0" borderId="0" xfId="51" applyNumberFormat="1" applyFont="1" applyAlignment="1">
      <alignment horizontal="distributed" vertical="center" shrinkToFit="1"/>
    </xf>
    <xf numFmtId="195" fontId="17" fillId="0" borderId="0" xfId="51" applyNumberFormat="1" applyFont="1" applyAlignment="1">
      <alignment vertical="center" shrinkToFit="1"/>
    </xf>
    <xf numFmtId="195" fontId="3" fillId="0" borderId="0" xfId="51" applyNumberFormat="1" applyFont="1" applyBorder="1" applyAlignment="1">
      <alignment vertical="center" shrinkToFit="1"/>
    </xf>
    <xf numFmtId="49" fontId="3" fillId="0" borderId="0" xfId="51" applyNumberFormat="1" applyFont="1" applyBorder="1" applyAlignment="1">
      <alignment horizontal="distributed" vertical="center" shrinkToFit="1"/>
    </xf>
    <xf numFmtId="195" fontId="3" fillId="0" borderId="0" xfId="51" applyNumberFormat="1" applyFont="1" applyFill="1" applyBorder="1" applyAlignment="1">
      <alignment vertical="center" wrapText="1"/>
    </xf>
    <xf numFmtId="49" fontId="3" fillId="0" borderId="0" xfId="51" applyNumberFormat="1" applyFont="1" applyFill="1" applyBorder="1" applyAlignment="1">
      <alignment horizontal="distributed" vertical="center" shrinkToFit="1"/>
    </xf>
    <xf numFmtId="195" fontId="3" fillId="0" borderId="34" xfId="51" applyNumberFormat="1" applyFont="1" applyFill="1" applyBorder="1" applyAlignment="1">
      <alignment horizontal="center" vertical="center"/>
    </xf>
    <xf numFmtId="195" fontId="3" fillId="0" borderId="35" xfId="51" applyNumberFormat="1" applyFont="1" applyFill="1" applyBorder="1" applyAlignment="1">
      <alignment horizontal="center" vertical="center"/>
    </xf>
    <xf numFmtId="49" fontId="3" fillId="0" borderId="26" xfId="51" applyNumberFormat="1" applyFont="1" applyFill="1" applyBorder="1" applyAlignment="1">
      <alignment horizontal="distributed" vertical="center" shrinkToFit="1"/>
    </xf>
    <xf numFmtId="195" fontId="8" fillId="0" borderId="30" xfId="63" applyNumberFormat="1" applyFont="1" applyBorder="1" applyAlignment="1">
      <alignment vertical="center"/>
      <protection/>
    </xf>
    <xf numFmtId="195" fontId="8" fillId="0" borderId="13" xfId="63" applyNumberFormat="1" applyFont="1" applyBorder="1" applyAlignment="1">
      <alignment vertical="center"/>
      <protection/>
    </xf>
    <xf numFmtId="195" fontId="8" fillId="0" borderId="13" xfId="63" applyNumberFormat="1" applyFont="1" applyBorder="1">
      <alignment/>
      <protection/>
    </xf>
    <xf numFmtId="195" fontId="8" fillId="0" borderId="13" xfId="63" applyNumberFormat="1" applyFont="1" applyBorder="1" applyAlignment="1">
      <alignment horizontal="center" vertical="center"/>
      <protection/>
    </xf>
    <xf numFmtId="195" fontId="8" fillId="0" borderId="13" xfId="51" applyNumberFormat="1" applyFont="1" applyBorder="1" applyAlignment="1">
      <alignment horizontal="center" vertical="center"/>
    </xf>
    <xf numFmtId="195" fontId="3" fillId="0" borderId="13" xfId="51" applyNumberFormat="1" applyFont="1" applyFill="1" applyBorder="1" applyAlignment="1">
      <alignment horizontal="center" vertical="center"/>
    </xf>
    <xf numFmtId="49" fontId="3" fillId="0" borderId="24" xfId="51" applyNumberFormat="1" applyFont="1" applyFill="1" applyBorder="1" applyAlignment="1">
      <alignment horizontal="distributed" vertical="center" shrinkToFit="1"/>
    </xf>
    <xf numFmtId="195" fontId="8" fillId="0" borderId="48" xfId="63" applyNumberFormat="1" applyFont="1" applyBorder="1" applyAlignment="1">
      <alignment vertical="center"/>
      <protection/>
    </xf>
    <xf numFmtId="195" fontId="8" fillId="0" borderId="14" xfId="63" applyNumberFormat="1" applyFont="1" applyBorder="1" applyAlignment="1">
      <alignment vertical="center"/>
      <protection/>
    </xf>
    <xf numFmtId="195" fontId="8" fillId="0" borderId="14" xfId="63" applyNumberFormat="1" applyFont="1" applyBorder="1">
      <alignment/>
      <protection/>
    </xf>
    <xf numFmtId="195" fontId="8" fillId="0" borderId="14" xfId="63" applyNumberFormat="1" applyFont="1" applyBorder="1" applyAlignment="1">
      <alignment horizontal="center" vertical="center"/>
      <protection/>
    </xf>
    <xf numFmtId="195" fontId="3" fillId="34" borderId="39" xfId="51" applyNumberFormat="1" applyFont="1" applyFill="1" applyBorder="1" applyAlignment="1">
      <alignment vertical="center" shrinkToFit="1"/>
    </xf>
    <xf numFmtId="195" fontId="3" fillId="34" borderId="40" xfId="51" applyNumberFormat="1" applyFont="1" applyFill="1" applyBorder="1" applyAlignment="1">
      <alignment vertical="center" shrinkToFit="1"/>
    </xf>
    <xf numFmtId="49" fontId="3" fillId="34" borderId="41" xfId="51" applyNumberFormat="1" applyFont="1" applyFill="1" applyBorder="1" applyAlignment="1">
      <alignment horizontal="distributed" vertical="center" shrinkToFit="1"/>
    </xf>
    <xf numFmtId="49" fontId="17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49" xfId="51" applyNumberFormat="1" applyFont="1" applyBorder="1" applyAlignment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50" xfId="51" applyNumberFormat="1" applyFont="1" applyBorder="1" applyAlignment="1">
      <alignment horizontal="center" vertical="center" wrapText="1"/>
    </xf>
    <xf numFmtId="49" fontId="8" fillId="0" borderId="20" xfId="51" applyNumberFormat="1" applyFont="1" applyBorder="1" applyAlignment="1">
      <alignment horizontal="center" vertical="center" wrapText="1"/>
    </xf>
    <xf numFmtId="49" fontId="17" fillId="0" borderId="0" xfId="51" applyNumberFormat="1" applyFont="1" applyAlignment="1">
      <alignment vertical="center" shrinkToFit="1"/>
    </xf>
    <xf numFmtId="49" fontId="8" fillId="0" borderId="19" xfId="51" applyNumberFormat="1" applyFont="1" applyBorder="1" applyAlignment="1">
      <alignment vertical="center"/>
    </xf>
    <xf numFmtId="49" fontId="8" fillId="0" borderId="14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19" fillId="0" borderId="0" xfId="51" applyNumberFormat="1" applyFont="1" applyAlignment="1">
      <alignment vertical="center"/>
    </xf>
    <xf numFmtId="49" fontId="10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vertical="center"/>
    </xf>
    <xf numFmtId="49" fontId="10" fillId="0" borderId="0" xfId="51" applyNumberFormat="1" applyFont="1" applyFill="1" applyBorder="1" applyAlignment="1">
      <alignment horizontal="distributed" vertical="center"/>
    </xf>
    <xf numFmtId="49" fontId="19" fillId="0" borderId="0" xfId="51" applyNumberFormat="1" applyFont="1" applyAlignment="1">
      <alignment vertical="center" shrinkToFit="1"/>
    </xf>
    <xf numFmtId="49" fontId="10" fillId="0" borderId="0" xfId="51" applyNumberFormat="1" applyFont="1" applyAlignment="1">
      <alignment horizontal="distributed" vertical="center"/>
    </xf>
    <xf numFmtId="49" fontId="3" fillId="0" borderId="0" xfId="51" applyNumberFormat="1" applyFont="1" applyAlignment="1">
      <alignment vertical="center" shrinkToFit="1"/>
    </xf>
    <xf numFmtId="195" fontId="8" fillId="0" borderId="13" xfId="51" applyNumberFormat="1" applyFont="1" applyFill="1" applyBorder="1" applyAlignment="1">
      <alignment vertical="center" shrinkToFit="1"/>
    </xf>
    <xf numFmtId="195" fontId="8" fillId="0" borderId="13" xfId="63" applyNumberFormat="1" applyFont="1" applyBorder="1" applyAlignment="1">
      <alignment vertical="center" shrinkToFit="1"/>
      <protection/>
    </xf>
    <xf numFmtId="195" fontId="3" fillId="0" borderId="35" xfId="51" applyNumberFormat="1" applyFont="1" applyFill="1" applyBorder="1" applyAlignment="1">
      <alignment horizontal="center" vertical="center" shrinkToFit="1"/>
    </xf>
    <xf numFmtId="49" fontId="8" fillId="0" borderId="51" xfId="64" applyNumberFormat="1" applyFont="1" applyBorder="1" applyAlignment="1">
      <alignment horizontal="center" vertical="center" wrapText="1" shrinkToFit="1"/>
      <protection/>
    </xf>
    <xf numFmtId="49" fontId="8" fillId="0" borderId="15" xfId="64" applyNumberFormat="1" applyFont="1" applyBorder="1" applyAlignment="1">
      <alignment horizontal="center" vertical="center" shrinkToFit="1"/>
      <protection/>
    </xf>
    <xf numFmtId="49" fontId="8" fillId="0" borderId="17" xfId="64" applyNumberFormat="1" applyFont="1" applyBorder="1" applyAlignment="1">
      <alignment horizontal="center" vertical="center" shrinkToFit="1"/>
      <protection/>
    </xf>
    <xf numFmtId="49" fontId="8" fillId="0" borderId="38" xfId="64" applyNumberFormat="1" applyFont="1" applyBorder="1" applyAlignment="1">
      <alignment horizontal="center" vertical="center" wrapText="1" shrinkToFit="1"/>
      <protection/>
    </xf>
    <xf numFmtId="49" fontId="8" fillId="0" borderId="13" xfId="64" applyNumberFormat="1" applyFont="1" applyBorder="1" applyAlignment="1">
      <alignment horizontal="center" vertical="center" wrapText="1" shrinkToFit="1"/>
      <protection/>
    </xf>
    <xf numFmtId="49" fontId="8" fillId="0" borderId="16" xfId="64" applyNumberFormat="1" applyFont="1" applyBorder="1" applyAlignment="1">
      <alignment horizontal="center" vertical="center" wrapText="1" shrinkToFit="1"/>
      <protection/>
    </xf>
    <xf numFmtId="49" fontId="12" fillId="0" borderId="13" xfId="64" applyNumberFormat="1" applyFont="1" applyBorder="1" applyAlignment="1">
      <alignment horizontal="center" vertical="center" wrapText="1" shrinkToFit="1"/>
      <protection/>
    </xf>
    <xf numFmtId="49" fontId="12" fillId="0" borderId="16" xfId="64" applyNumberFormat="1" applyFont="1" applyBorder="1" applyAlignment="1">
      <alignment horizontal="center" vertical="center" wrapText="1" shrinkToFit="1"/>
      <protection/>
    </xf>
    <xf numFmtId="49" fontId="8" fillId="0" borderId="16" xfId="64" applyNumberFormat="1" applyFont="1" applyBorder="1" applyAlignment="1">
      <alignment horizontal="center" vertical="center" shrinkToFit="1"/>
      <protection/>
    </xf>
    <xf numFmtId="49" fontId="8" fillId="0" borderId="52" xfId="64" applyNumberFormat="1" applyFont="1" applyBorder="1" applyAlignment="1">
      <alignment horizontal="center" vertical="center" shrinkToFit="1"/>
      <protection/>
    </xf>
    <xf numFmtId="49" fontId="8" fillId="0" borderId="53" xfId="64" applyNumberFormat="1" applyFont="1" applyBorder="1" applyAlignment="1">
      <alignment horizontal="center" vertical="center" shrinkToFit="1"/>
      <protection/>
    </xf>
    <xf numFmtId="49" fontId="8" fillId="0" borderId="54" xfId="64" applyNumberFormat="1" applyFont="1" applyBorder="1" applyAlignment="1">
      <alignment horizontal="center" vertical="center" shrinkToFit="1"/>
      <protection/>
    </xf>
    <xf numFmtId="49" fontId="8" fillId="0" borderId="55" xfId="64" applyNumberFormat="1" applyFont="1" applyBorder="1" applyAlignment="1">
      <alignment horizontal="center" vertical="center" shrinkToFit="1"/>
      <protection/>
    </xf>
    <xf numFmtId="49" fontId="8" fillId="0" borderId="56" xfId="64" applyNumberFormat="1" applyFont="1" applyBorder="1" applyAlignment="1">
      <alignment horizontal="center" vertical="center" shrinkToFit="1"/>
      <protection/>
    </xf>
    <xf numFmtId="49" fontId="8" fillId="0" borderId="57" xfId="64" applyNumberFormat="1" applyFont="1" applyBorder="1" applyAlignment="1">
      <alignment horizontal="center" vertical="center" shrinkToFit="1"/>
      <protection/>
    </xf>
    <xf numFmtId="49" fontId="8" fillId="0" borderId="58" xfId="64" applyNumberFormat="1" applyFont="1" applyBorder="1" applyAlignment="1">
      <alignment horizontal="center" vertical="center" shrinkToFit="1"/>
      <protection/>
    </xf>
    <xf numFmtId="49" fontId="8" fillId="0" borderId="52" xfId="64" applyNumberFormat="1" applyFont="1" applyBorder="1" applyAlignment="1">
      <alignment horizontal="center"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49" fontId="8" fillId="0" borderId="59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shrinkToFit="1"/>
      <protection/>
    </xf>
    <xf numFmtId="49" fontId="8" fillId="0" borderId="13" xfId="64" applyNumberFormat="1" applyFont="1" applyBorder="1" applyAlignment="1">
      <alignment horizontal="center" vertical="center" shrinkToFit="1"/>
      <protection/>
    </xf>
    <xf numFmtId="49" fontId="13" fillId="0" borderId="14" xfId="64" applyNumberFormat="1" applyFont="1" applyBorder="1" applyAlignment="1">
      <alignment horizontal="center" vertical="center" wrapText="1" shrinkToFit="1"/>
      <protection/>
    </xf>
    <xf numFmtId="49" fontId="13" fillId="0" borderId="16" xfId="64" applyNumberFormat="1" applyFont="1" applyBorder="1" applyAlignment="1">
      <alignment horizontal="center" vertical="center" shrinkToFit="1"/>
      <protection/>
    </xf>
    <xf numFmtId="49" fontId="8" fillId="0" borderId="38" xfId="64" applyNumberFormat="1" applyFont="1" applyBorder="1" applyAlignment="1">
      <alignment horizontal="center" vertical="center" shrinkToFit="1"/>
      <protection/>
    </xf>
    <xf numFmtId="49" fontId="11" fillId="0" borderId="48" xfId="64" applyNumberFormat="1" applyFont="1" applyBorder="1" applyAlignment="1">
      <alignment horizontal="center" vertical="center" wrapText="1" shrinkToFit="1"/>
      <protection/>
    </xf>
    <xf numFmtId="49" fontId="11" fillId="0" borderId="60" xfId="64" applyNumberFormat="1" applyFont="1" applyBorder="1" applyAlignment="1">
      <alignment horizontal="center" vertical="center" shrinkToFit="1"/>
      <protection/>
    </xf>
    <xf numFmtId="49" fontId="8" fillId="0" borderId="14" xfId="64" applyNumberFormat="1" applyFont="1" applyBorder="1" applyAlignment="1">
      <alignment horizontal="center" vertical="center" wrapText="1" shrinkToFit="1"/>
      <protection/>
    </xf>
    <xf numFmtId="49" fontId="15" fillId="0" borderId="14" xfId="64" applyNumberFormat="1" applyFont="1" applyBorder="1" applyAlignment="1">
      <alignment horizontal="center" vertical="center" wrapText="1" shrinkToFit="1"/>
      <protection/>
    </xf>
    <xf numFmtId="0" fontId="0" fillId="0" borderId="16" xfId="0" applyBorder="1" applyAlignment="1">
      <alignment horizontal="center"/>
    </xf>
    <xf numFmtId="49" fontId="15" fillId="0" borderId="16" xfId="64" applyNumberFormat="1" applyFont="1" applyBorder="1" applyAlignment="1">
      <alignment horizontal="center" vertical="center" shrinkToFit="1"/>
      <protection/>
    </xf>
    <xf numFmtId="49" fontId="8" fillId="0" borderId="52" xfId="63" applyNumberFormat="1" applyFont="1" applyBorder="1" applyAlignment="1">
      <alignment horizontal="center" vertical="center" shrinkToFit="1"/>
      <protection/>
    </xf>
    <xf numFmtId="49" fontId="8" fillId="0" borderId="54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4" borderId="38" xfId="63" applyNumberFormat="1" applyFont="1" applyFill="1" applyBorder="1" applyAlignment="1">
      <alignment horizontal="center" vertical="center" wrapText="1" shrinkToFit="1"/>
      <protection/>
    </xf>
    <xf numFmtId="49" fontId="8" fillId="34" borderId="13" xfId="63" applyNumberFormat="1" applyFont="1" applyFill="1" applyBorder="1" applyAlignment="1">
      <alignment horizontal="center" vertical="center" wrapText="1" shrinkToFit="1"/>
      <protection/>
    </xf>
    <xf numFmtId="49" fontId="8" fillId="0" borderId="38" xfId="63" applyNumberFormat="1" applyFont="1" applyBorder="1" applyAlignment="1">
      <alignment horizontal="center" vertical="center" wrapText="1" shrinkToFit="1"/>
      <protection/>
    </xf>
    <xf numFmtId="49" fontId="8" fillId="0" borderId="53" xfId="63" applyNumberFormat="1" applyFont="1" applyBorder="1" applyAlignment="1">
      <alignment horizontal="center" vertical="center" shrinkToFit="1"/>
      <protection/>
    </xf>
    <xf numFmtId="49" fontId="8" fillId="0" borderId="61" xfId="63" applyNumberFormat="1" applyFont="1" applyBorder="1" applyAlignment="1">
      <alignment horizontal="center" vertical="center" wrapText="1" shrinkToFit="1"/>
      <protection/>
    </xf>
    <xf numFmtId="49" fontId="8" fillId="0" borderId="18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45" xfId="63" applyNumberFormat="1" applyFont="1" applyBorder="1" applyAlignment="1">
      <alignment horizontal="center" vertical="center" shrinkToFit="1"/>
      <protection/>
    </xf>
    <xf numFmtId="49" fontId="8" fillId="0" borderId="45" xfId="63" applyNumberFormat="1" applyFont="1" applyBorder="1" applyAlignment="1">
      <alignment horizontal="center" vertical="center" wrapText="1" shrinkToFit="1"/>
      <protection/>
    </xf>
    <xf numFmtId="49" fontId="12" fillId="0" borderId="38" xfId="63" applyNumberFormat="1" applyFont="1" applyBorder="1" applyAlignment="1">
      <alignment horizontal="center" vertical="center" wrapText="1" shrinkToFit="1"/>
      <protection/>
    </xf>
    <xf numFmtId="49" fontId="12" fillId="0" borderId="13" xfId="63" applyNumberFormat="1" applyFont="1" applyBorder="1" applyAlignment="1">
      <alignment horizontal="center" vertical="center" shrinkToFit="1"/>
      <protection/>
    </xf>
    <xf numFmtId="49" fontId="8" fillId="0" borderId="23" xfId="51" applyNumberFormat="1" applyFont="1" applyBorder="1" applyAlignment="1">
      <alignment horizontal="center" vertical="center"/>
    </xf>
    <xf numFmtId="49" fontId="8" fillId="0" borderId="24" xfId="51" applyNumberFormat="1" applyFont="1" applyBorder="1" applyAlignment="1">
      <alignment horizontal="center" vertical="center"/>
    </xf>
    <xf numFmtId="49" fontId="8" fillId="0" borderId="62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63" xfId="51" applyNumberFormat="1" applyFont="1" applyBorder="1" applyAlignment="1">
      <alignment horizontal="center" vertical="center" wrapText="1"/>
    </xf>
    <xf numFmtId="49" fontId="8" fillId="0" borderId="52" xfId="51" applyNumberFormat="1" applyFont="1" applyBorder="1" applyAlignment="1">
      <alignment horizontal="center" vertical="center"/>
    </xf>
    <xf numFmtId="49" fontId="8" fillId="0" borderId="53" xfId="51" applyNumberFormat="1" applyFont="1" applyBorder="1" applyAlignment="1">
      <alignment horizontal="center" vertical="center"/>
    </xf>
    <xf numFmtId="49" fontId="8" fillId="0" borderId="54" xfId="51" applyNumberFormat="1" applyFont="1" applyBorder="1" applyAlignment="1">
      <alignment horizontal="center" vertical="center"/>
    </xf>
    <xf numFmtId="49" fontId="8" fillId="0" borderId="57" xfId="51" applyNumberFormat="1" applyFont="1" applyBorder="1" applyAlignment="1">
      <alignment horizontal="center" vertical="center"/>
    </xf>
    <xf numFmtId="49" fontId="8" fillId="0" borderId="55" xfId="51" applyNumberFormat="1" applyFont="1" applyBorder="1" applyAlignment="1">
      <alignment horizontal="center" vertical="center"/>
    </xf>
    <xf numFmtId="49" fontId="8" fillId="0" borderId="58" xfId="51" applyNumberFormat="1" applyFont="1" applyBorder="1" applyAlignment="1">
      <alignment horizontal="center" vertical="center"/>
    </xf>
    <xf numFmtId="49" fontId="8" fillId="0" borderId="56" xfId="51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44表（施設・業務概況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0</xdr:rowOff>
    </xdr:from>
    <xdr:to>
      <xdr:col>11</xdr:col>
      <xdr:colOff>723900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420100" y="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28575" y="685800"/>
          <a:ext cx="9525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685800"/>
          <a:ext cx="9048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zoomScaleSheetLayoutView="100" zoomScalePageLayoutView="0" workbookViewId="0" topLeftCell="A1">
      <pane xSplit="2" ySplit="8" topLeftCell="I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7" sqref="K7"/>
    </sheetView>
  </sheetViews>
  <sheetFormatPr defaultColWidth="9.00390625" defaultRowHeight="15" customHeight="1"/>
  <cols>
    <col min="1" max="1" width="0.2421875" style="1" customWidth="1"/>
    <col min="2" max="2" width="12.625" style="1" customWidth="1"/>
    <col min="3" max="4" width="11.625" style="1" customWidth="1"/>
    <col min="5" max="7" width="10.625" style="1" customWidth="1"/>
    <col min="8" max="8" width="12.50390625" style="1" customWidth="1"/>
    <col min="9" max="10" width="9.625" style="1" customWidth="1"/>
    <col min="11" max="11" width="10.625" style="1" customWidth="1"/>
    <col min="12" max="12" width="13.50390625" style="1" customWidth="1"/>
    <col min="13" max="13" width="10.625" style="1" customWidth="1"/>
    <col min="14" max="14" width="12.75390625" style="1" customWidth="1"/>
    <col min="15" max="15" width="8.625" style="1" customWidth="1"/>
    <col min="16" max="16" width="12.75390625" style="1" bestFit="1" customWidth="1"/>
    <col min="17" max="20" width="9.625" style="1" customWidth="1"/>
    <col min="21" max="22" width="11.625" style="1" customWidth="1"/>
    <col min="23" max="23" width="8.625" style="1" customWidth="1"/>
    <col min="24" max="25" width="9.50390625" style="1" customWidth="1"/>
    <col min="26" max="42" width="13.875" style="1" customWidth="1"/>
    <col min="43" max="16384" width="9.00390625" style="1" customWidth="1"/>
  </cols>
  <sheetData>
    <row r="1" s="27" customFormat="1" ht="18" customHeight="1">
      <c r="C1" s="26" t="s">
        <v>95</v>
      </c>
    </row>
    <row r="2" spans="3:5" s="27" customFormat="1" ht="18" customHeight="1">
      <c r="C2" s="26" t="s">
        <v>96</v>
      </c>
      <c r="E2" s="26"/>
    </row>
    <row r="3" spans="3:5" s="27" customFormat="1" ht="18" customHeight="1" thickBot="1">
      <c r="C3" s="26" t="s">
        <v>97</v>
      </c>
      <c r="E3" s="26"/>
    </row>
    <row r="4" spans="2:25" s="5" customFormat="1" ht="18" customHeight="1">
      <c r="B4" s="30" t="s">
        <v>98</v>
      </c>
      <c r="C4" s="160" t="s">
        <v>78</v>
      </c>
      <c r="D4" s="163" t="s">
        <v>79</v>
      </c>
      <c r="E4" s="169" t="s">
        <v>72</v>
      </c>
      <c r="F4" s="170"/>
      <c r="G4" s="170"/>
      <c r="H4" s="170"/>
      <c r="I4" s="170"/>
      <c r="J4" s="171"/>
      <c r="K4" s="176" t="s">
        <v>73</v>
      </c>
      <c r="L4" s="177"/>
      <c r="M4" s="177"/>
      <c r="N4" s="178"/>
      <c r="O4" s="184" t="s">
        <v>90</v>
      </c>
      <c r="P4" s="170" t="s">
        <v>74</v>
      </c>
      <c r="Q4" s="170"/>
      <c r="R4" s="170"/>
      <c r="S4" s="170"/>
      <c r="T4" s="170"/>
      <c r="U4" s="170"/>
      <c r="V4" s="171"/>
      <c r="W4" s="169" t="s">
        <v>76</v>
      </c>
      <c r="X4" s="170"/>
      <c r="Y4" s="174"/>
    </row>
    <row r="5" spans="2:25" s="5" customFormat="1" ht="18" customHeight="1">
      <c r="B5" s="31"/>
      <c r="C5" s="161"/>
      <c r="D5" s="164"/>
      <c r="E5" s="7" t="s">
        <v>23</v>
      </c>
      <c r="F5" s="7" t="s">
        <v>24</v>
      </c>
      <c r="G5" s="7" t="s">
        <v>25</v>
      </c>
      <c r="H5" s="7" t="s">
        <v>26</v>
      </c>
      <c r="I5" s="172" t="s">
        <v>71</v>
      </c>
      <c r="J5" s="173"/>
      <c r="K5" s="8" t="s">
        <v>27</v>
      </c>
      <c r="L5" s="8" t="s">
        <v>28</v>
      </c>
      <c r="M5" s="8" t="s">
        <v>29</v>
      </c>
      <c r="N5" s="8" t="s">
        <v>30</v>
      </c>
      <c r="O5" s="181"/>
      <c r="P5" s="9" t="s">
        <v>27</v>
      </c>
      <c r="Q5" s="8" t="s">
        <v>28</v>
      </c>
      <c r="R5" s="172" t="s">
        <v>75</v>
      </c>
      <c r="S5" s="175"/>
      <c r="T5" s="175"/>
      <c r="U5" s="173"/>
      <c r="V5" s="10" t="s">
        <v>31</v>
      </c>
      <c r="W5" s="180" t="s">
        <v>18</v>
      </c>
      <c r="X5" s="172" t="s">
        <v>70</v>
      </c>
      <c r="Y5" s="179"/>
    </row>
    <row r="6" spans="2:25" s="5" customFormat="1" ht="18" customHeight="1">
      <c r="B6" s="31"/>
      <c r="C6" s="161"/>
      <c r="D6" s="164"/>
      <c r="E6" s="166" t="s">
        <v>80</v>
      </c>
      <c r="F6" s="164" t="s">
        <v>81</v>
      </c>
      <c r="G6" s="164" t="s">
        <v>103</v>
      </c>
      <c r="H6" s="164" t="s">
        <v>82</v>
      </c>
      <c r="I6" s="182" t="s">
        <v>83</v>
      </c>
      <c r="J6" s="187" t="s">
        <v>84</v>
      </c>
      <c r="K6" s="11" t="s">
        <v>9</v>
      </c>
      <c r="L6" s="11" t="s">
        <v>10</v>
      </c>
      <c r="M6" s="11" t="s">
        <v>11</v>
      </c>
      <c r="N6" s="11" t="s">
        <v>12</v>
      </c>
      <c r="O6" s="166" t="s">
        <v>89</v>
      </c>
      <c r="P6" s="12" t="s">
        <v>13</v>
      </c>
      <c r="Q6" s="11" t="s">
        <v>14</v>
      </c>
      <c r="R6" s="13" t="s">
        <v>15</v>
      </c>
      <c r="S6" s="13" t="s">
        <v>16</v>
      </c>
      <c r="T6" s="13" t="s">
        <v>17</v>
      </c>
      <c r="U6" s="188" t="s">
        <v>104</v>
      </c>
      <c r="V6" s="14" t="s">
        <v>93</v>
      </c>
      <c r="W6" s="181"/>
      <c r="X6" s="188" t="s">
        <v>77</v>
      </c>
      <c r="Y6" s="185" t="s">
        <v>94</v>
      </c>
    </row>
    <row r="7" spans="2:25" s="5" customFormat="1" ht="32.25" customHeight="1">
      <c r="B7" s="32" t="s">
        <v>19</v>
      </c>
      <c r="C7" s="162"/>
      <c r="D7" s="165"/>
      <c r="E7" s="167"/>
      <c r="F7" s="168"/>
      <c r="G7" s="168"/>
      <c r="H7" s="165"/>
      <c r="I7" s="183"/>
      <c r="J7" s="168"/>
      <c r="K7" s="15" t="s">
        <v>85</v>
      </c>
      <c r="L7" s="15" t="s">
        <v>86</v>
      </c>
      <c r="M7" s="16" t="s">
        <v>87</v>
      </c>
      <c r="N7" s="16" t="s">
        <v>88</v>
      </c>
      <c r="O7" s="167"/>
      <c r="P7" s="24" t="s">
        <v>20</v>
      </c>
      <c r="Q7" s="25" t="s">
        <v>20</v>
      </c>
      <c r="R7" s="25" t="s">
        <v>91</v>
      </c>
      <c r="S7" s="25" t="s">
        <v>21</v>
      </c>
      <c r="T7" s="25" t="s">
        <v>92</v>
      </c>
      <c r="U7" s="189"/>
      <c r="V7" s="17" t="s">
        <v>22</v>
      </c>
      <c r="W7" s="168"/>
      <c r="X7" s="190"/>
      <c r="Y7" s="186"/>
    </row>
    <row r="8" spans="1:25" s="23" customFormat="1" ht="32.25" customHeight="1" hidden="1">
      <c r="A8" s="18"/>
      <c r="B8" s="33"/>
      <c r="C8" s="20" t="s">
        <v>32</v>
      </c>
      <c r="D8" s="19" t="s">
        <v>33</v>
      </c>
      <c r="E8" s="19" t="s">
        <v>34</v>
      </c>
      <c r="F8" s="19" t="s">
        <v>35</v>
      </c>
      <c r="G8" s="19" t="s">
        <v>36</v>
      </c>
      <c r="H8" s="37" t="s">
        <v>37</v>
      </c>
      <c r="I8" s="19"/>
      <c r="J8" s="20"/>
      <c r="K8" s="19" t="s">
        <v>38</v>
      </c>
      <c r="L8" s="19" t="s">
        <v>39</v>
      </c>
      <c r="M8" s="19" t="s">
        <v>40</v>
      </c>
      <c r="N8" s="19" t="s">
        <v>41</v>
      </c>
      <c r="O8" s="21"/>
      <c r="P8" s="39" t="s">
        <v>42</v>
      </c>
      <c r="Q8" s="19" t="s">
        <v>43</v>
      </c>
      <c r="R8" s="19" t="s">
        <v>44</v>
      </c>
      <c r="S8" s="19" t="s">
        <v>45</v>
      </c>
      <c r="T8" s="19" t="s">
        <v>46</v>
      </c>
      <c r="U8" s="19" t="s">
        <v>100</v>
      </c>
      <c r="V8" s="20" t="s">
        <v>47</v>
      </c>
      <c r="W8" s="21" t="s">
        <v>48</v>
      </c>
      <c r="X8" s="19" t="s">
        <v>49</v>
      </c>
      <c r="Y8" s="22" t="s">
        <v>50</v>
      </c>
    </row>
    <row r="9" spans="1:30" s="38" customFormat="1" ht="32.25" customHeight="1">
      <c r="A9" s="50" t="s">
        <v>0</v>
      </c>
      <c r="B9" s="34" t="s">
        <v>106</v>
      </c>
      <c r="C9" s="42" t="s">
        <v>58</v>
      </c>
      <c r="D9" s="43" t="s">
        <v>112</v>
      </c>
      <c r="E9" s="47">
        <v>194640</v>
      </c>
      <c r="F9" s="48">
        <v>10330</v>
      </c>
      <c r="G9" s="48">
        <v>5310</v>
      </c>
      <c r="H9" s="49">
        <v>199694</v>
      </c>
      <c r="I9" s="36">
        <f>ROUND(G9/E9*100,3)</f>
        <v>2.728</v>
      </c>
      <c r="J9" s="36">
        <f>ROUND(G9/F9*100,3)</f>
        <v>51.404</v>
      </c>
      <c r="K9" s="40">
        <v>2937</v>
      </c>
      <c r="L9" s="41">
        <v>709326</v>
      </c>
      <c r="M9" s="41">
        <v>2459</v>
      </c>
      <c r="N9" s="44">
        <v>535520</v>
      </c>
      <c r="O9" s="28">
        <f>N9/L9*100</f>
        <v>75.4970211158198</v>
      </c>
      <c r="P9" s="45">
        <v>461.2</v>
      </c>
      <c r="Q9" s="45">
        <v>171.4</v>
      </c>
      <c r="R9" s="40">
        <v>10</v>
      </c>
      <c r="S9" s="41">
        <v>1400</v>
      </c>
      <c r="T9" s="41">
        <v>160</v>
      </c>
      <c r="U9" s="41">
        <v>3000</v>
      </c>
      <c r="V9" s="43" t="s">
        <v>102</v>
      </c>
      <c r="W9" s="40">
        <v>3</v>
      </c>
      <c r="X9" s="41">
        <v>3</v>
      </c>
      <c r="Y9" s="46">
        <v>0</v>
      </c>
      <c r="AA9" s="51"/>
      <c r="AB9" s="51"/>
      <c r="AC9" s="51"/>
      <c r="AD9" s="51"/>
    </row>
    <row r="10" spans="1:31" s="2" customFormat="1" ht="30" customHeight="1">
      <c r="A10" s="3" t="s">
        <v>0</v>
      </c>
      <c r="B10" s="34" t="s">
        <v>107</v>
      </c>
      <c r="C10" s="42" t="s">
        <v>54</v>
      </c>
      <c r="D10" s="42" t="s">
        <v>54</v>
      </c>
      <c r="E10" s="47">
        <v>52909</v>
      </c>
      <c r="F10" s="48">
        <v>15308</v>
      </c>
      <c r="G10" s="48">
        <v>9657</v>
      </c>
      <c r="H10" s="49">
        <v>353859</v>
      </c>
      <c r="I10" s="36">
        <f>ROUND(G10/E10*100,3)</f>
        <v>18.252</v>
      </c>
      <c r="J10" s="36">
        <f>ROUND(G10/F10*100,3)</f>
        <v>63.085</v>
      </c>
      <c r="K10" s="40">
        <v>7961</v>
      </c>
      <c r="L10" s="41">
        <v>1222805</v>
      </c>
      <c r="M10" s="41">
        <v>5724</v>
      </c>
      <c r="N10" s="44">
        <v>984501</v>
      </c>
      <c r="O10" s="28">
        <f>N10/L10*100</f>
        <v>80.51169237940637</v>
      </c>
      <c r="P10" s="45">
        <v>290.8</v>
      </c>
      <c r="Q10" s="45">
        <v>147.71</v>
      </c>
      <c r="R10" s="40">
        <v>10</v>
      </c>
      <c r="S10" s="41">
        <v>1260</v>
      </c>
      <c r="T10" s="41">
        <v>126</v>
      </c>
      <c r="U10" s="41">
        <v>2604</v>
      </c>
      <c r="V10" s="43" t="s">
        <v>113</v>
      </c>
      <c r="W10" s="40">
        <v>4</v>
      </c>
      <c r="X10" s="41">
        <v>4</v>
      </c>
      <c r="Y10" s="46">
        <v>0</v>
      </c>
      <c r="AA10"/>
      <c r="AB10"/>
      <c r="AC10"/>
      <c r="AD10"/>
      <c r="AE10" s="38"/>
    </row>
    <row r="11" spans="1:31" s="2" customFormat="1" ht="30" customHeight="1">
      <c r="A11" s="3" t="s">
        <v>0</v>
      </c>
      <c r="B11" s="34" t="s">
        <v>1</v>
      </c>
      <c r="C11" s="42" t="s">
        <v>53</v>
      </c>
      <c r="D11" s="43" t="s">
        <v>63</v>
      </c>
      <c r="E11" s="47">
        <v>144124</v>
      </c>
      <c r="F11" s="48">
        <v>11381</v>
      </c>
      <c r="G11" s="48">
        <v>6314</v>
      </c>
      <c r="H11" s="49">
        <v>169517</v>
      </c>
      <c r="I11" s="36">
        <f>ROUND(G11/E11*100,3)</f>
        <v>4.381</v>
      </c>
      <c r="J11" s="36">
        <f>ROUND(G11/F11*100,3)</f>
        <v>55.478</v>
      </c>
      <c r="K11" s="40">
        <v>4757</v>
      </c>
      <c r="L11" s="41">
        <v>850560</v>
      </c>
      <c r="M11" s="41">
        <v>3384</v>
      </c>
      <c r="N11" s="44">
        <v>743477</v>
      </c>
      <c r="O11" s="28">
        <f>N11/L11*100</f>
        <v>87.41029439428142</v>
      </c>
      <c r="P11" s="45">
        <v>425.16</v>
      </c>
      <c r="Q11" s="45">
        <v>150.5</v>
      </c>
      <c r="R11" s="40">
        <v>5</v>
      </c>
      <c r="S11" s="41">
        <v>787</v>
      </c>
      <c r="T11" s="41">
        <v>136</v>
      </c>
      <c r="U11" s="41">
        <v>2853</v>
      </c>
      <c r="V11" s="43" t="s">
        <v>62</v>
      </c>
      <c r="W11" s="40">
        <v>4</v>
      </c>
      <c r="X11" s="41">
        <v>4</v>
      </c>
      <c r="Y11" s="46">
        <v>0</v>
      </c>
      <c r="AA11"/>
      <c r="AB11"/>
      <c r="AC11"/>
      <c r="AD11"/>
      <c r="AE11" s="38"/>
    </row>
    <row r="12" spans="1:31" s="2" customFormat="1" ht="30" customHeight="1">
      <c r="A12" s="4" t="s">
        <v>0</v>
      </c>
      <c r="B12" s="34" t="s">
        <v>2</v>
      </c>
      <c r="C12" s="42" t="s">
        <v>110</v>
      </c>
      <c r="D12" s="43" t="s">
        <v>111</v>
      </c>
      <c r="E12" s="47">
        <v>53525</v>
      </c>
      <c r="F12" s="48">
        <v>142</v>
      </c>
      <c r="G12" s="48">
        <v>61</v>
      </c>
      <c r="H12" s="49">
        <v>2748</v>
      </c>
      <c r="I12" s="36">
        <f>ROUND(G12/E12*100,3)</f>
        <v>0.114</v>
      </c>
      <c r="J12" s="36">
        <f>ROUND(G12/F12*100,3)</f>
        <v>42.958</v>
      </c>
      <c r="K12" s="40">
        <v>36</v>
      </c>
      <c r="L12" s="41">
        <v>3009</v>
      </c>
      <c r="M12" s="41">
        <v>22</v>
      </c>
      <c r="N12" s="44">
        <v>2737</v>
      </c>
      <c r="O12" s="28">
        <f aca="true" t="shared" si="0" ref="O12:O19">N12/L12*100</f>
        <v>90.96045197740112</v>
      </c>
      <c r="P12" s="45">
        <v>5340.88</v>
      </c>
      <c r="Q12" s="45">
        <v>262.7</v>
      </c>
      <c r="R12" s="40">
        <v>0</v>
      </c>
      <c r="S12" s="41">
        <v>546</v>
      </c>
      <c r="T12" s="41">
        <v>10</v>
      </c>
      <c r="U12" s="41">
        <v>2160</v>
      </c>
      <c r="V12" s="43" t="s">
        <v>363</v>
      </c>
      <c r="W12" s="40">
        <v>0</v>
      </c>
      <c r="X12" s="41">
        <v>0</v>
      </c>
      <c r="Y12" s="46">
        <v>0</v>
      </c>
      <c r="AA12"/>
      <c r="AB12"/>
      <c r="AC12"/>
      <c r="AD12"/>
      <c r="AE12" s="38"/>
    </row>
    <row r="13" spans="1:31" s="2" customFormat="1" ht="30" customHeight="1">
      <c r="A13" s="4" t="s">
        <v>0</v>
      </c>
      <c r="B13" s="34" t="s">
        <v>3</v>
      </c>
      <c r="C13" s="42" t="s">
        <v>51</v>
      </c>
      <c r="D13" s="43" t="s">
        <v>59</v>
      </c>
      <c r="E13" s="47">
        <v>34522</v>
      </c>
      <c r="F13" s="48">
        <v>7488</v>
      </c>
      <c r="G13" s="48">
        <v>5475</v>
      </c>
      <c r="H13" s="49">
        <v>76374</v>
      </c>
      <c r="I13" s="36">
        <f aca="true" t="shared" si="1" ref="I13:I19">ROUND(G13/E13*100,3)</f>
        <v>15.859</v>
      </c>
      <c r="J13" s="36">
        <f aca="true" t="shared" si="2" ref="J13:J19">ROUND(G13/F13*100,3)</f>
        <v>73.117</v>
      </c>
      <c r="K13" s="40">
        <v>2781</v>
      </c>
      <c r="L13" s="41">
        <v>697837</v>
      </c>
      <c r="M13" s="41">
        <v>2675</v>
      </c>
      <c r="N13" s="44">
        <v>607440</v>
      </c>
      <c r="O13" s="28">
        <f t="shared" si="0"/>
        <v>87.04611535358544</v>
      </c>
      <c r="P13" s="45">
        <v>433.68</v>
      </c>
      <c r="Q13" s="45">
        <v>229.34</v>
      </c>
      <c r="R13" s="40">
        <v>10</v>
      </c>
      <c r="S13" s="41">
        <v>1360</v>
      </c>
      <c r="T13" s="41">
        <v>250</v>
      </c>
      <c r="U13" s="41">
        <v>3880</v>
      </c>
      <c r="V13" s="43" t="s">
        <v>69</v>
      </c>
      <c r="W13" s="40">
        <v>0</v>
      </c>
      <c r="X13" s="41">
        <v>0</v>
      </c>
      <c r="Y13" s="46">
        <v>0</v>
      </c>
      <c r="AA13"/>
      <c r="AB13"/>
      <c r="AC13"/>
      <c r="AD13"/>
      <c r="AE13" s="38"/>
    </row>
    <row r="14" spans="1:31" s="2" customFormat="1" ht="30" customHeight="1">
      <c r="A14" s="4" t="s">
        <v>0</v>
      </c>
      <c r="B14" s="34" t="s">
        <v>108</v>
      </c>
      <c r="C14" s="42" t="s">
        <v>56</v>
      </c>
      <c r="D14" s="43" t="s">
        <v>66</v>
      </c>
      <c r="E14" s="47">
        <v>150383</v>
      </c>
      <c r="F14" s="48">
        <v>15443</v>
      </c>
      <c r="G14" s="48">
        <v>12491</v>
      </c>
      <c r="H14" s="49">
        <v>142412</v>
      </c>
      <c r="I14" s="36">
        <f t="shared" si="1"/>
        <v>8.306</v>
      </c>
      <c r="J14" s="36">
        <f t="shared" si="2"/>
        <v>80.885</v>
      </c>
      <c r="K14" s="40">
        <v>6675</v>
      </c>
      <c r="L14" s="41">
        <v>1479870</v>
      </c>
      <c r="M14" s="41">
        <v>5421</v>
      </c>
      <c r="N14" s="44">
        <v>1203037</v>
      </c>
      <c r="O14" s="28">
        <f t="shared" si="0"/>
        <v>81.29342442241548</v>
      </c>
      <c r="P14" s="45">
        <v>233.06</v>
      </c>
      <c r="Q14" s="45">
        <v>108.33</v>
      </c>
      <c r="R14" s="40">
        <v>20</v>
      </c>
      <c r="S14" s="41">
        <v>2072</v>
      </c>
      <c r="T14" s="41">
        <v>103</v>
      </c>
      <c r="U14" s="41">
        <v>2075</v>
      </c>
      <c r="V14" s="43" t="s">
        <v>99</v>
      </c>
      <c r="W14" s="40">
        <v>5</v>
      </c>
      <c r="X14" s="41">
        <v>5</v>
      </c>
      <c r="Y14" s="46">
        <v>0</v>
      </c>
      <c r="AA14"/>
      <c r="AB14"/>
      <c r="AC14"/>
      <c r="AD14"/>
      <c r="AE14" s="38"/>
    </row>
    <row r="15" spans="1:31" s="2" customFormat="1" ht="30" customHeight="1">
      <c r="A15" s="4" t="s">
        <v>0</v>
      </c>
      <c r="B15" s="34" t="s">
        <v>109</v>
      </c>
      <c r="C15" s="42" t="s">
        <v>52</v>
      </c>
      <c r="D15" s="43" t="s">
        <v>60</v>
      </c>
      <c r="E15" s="47">
        <v>18748</v>
      </c>
      <c r="F15" s="48">
        <v>22854</v>
      </c>
      <c r="G15" s="48">
        <v>16626</v>
      </c>
      <c r="H15" s="49">
        <v>383105</v>
      </c>
      <c r="I15" s="36">
        <f t="shared" si="1"/>
        <v>88.681</v>
      </c>
      <c r="J15" s="36">
        <f t="shared" si="2"/>
        <v>72.749</v>
      </c>
      <c r="K15" s="40">
        <v>11995</v>
      </c>
      <c r="L15" s="41">
        <v>2282311</v>
      </c>
      <c r="M15" s="41">
        <v>8426</v>
      </c>
      <c r="N15" s="44">
        <v>1716333</v>
      </c>
      <c r="O15" s="28">
        <f t="shared" si="0"/>
        <v>75.20153914168577</v>
      </c>
      <c r="P15" s="45">
        <v>502.38</v>
      </c>
      <c r="Q15" s="45">
        <v>250.76</v>
      </c>
      <c r="R15" s="40">
        <v>6</v>
      </c>
      <c r="S15" s="41">
        <v>1100</v>
      </c>
      <c r="T15" s="41">
        <v>250</v>
      </c>
      <c r="U15" s="41">
        <v>4600</v>
      </c>
      <c r="V15" s="43" t="s">
        <v>114</v>
      </c>
      <c r="W15" s="40">
        <v>7</v>
      </c>
      <c r="X15" s="41">
        <v>7</v>
      </c>
      <c r="Y15" s="46">
        <v>0</v>
      </c>
      <c r="AA15"/>
      <c r="AB15"/>
      <c r="AC15"/>
      <c r="AD15"/>
      <c r="AE15" s="38"/>
    </row>
    <row r="16" spans="1:31" s="2" customFormat="1" ht="30" customHeight="1">
      <c r="A16" s="4" t="s">
        <v>0</v>
      </c>
      <c r="B16" s="34" t="s">
        <v>4</v>
      </c>
      <c r="C16" s="42" t="s">
        <v>53</v>
      </c>
      <c r="D16" s="43" t="s">
        <v>61</v>
      </c>
      <c r="E16" s="47">
        <v>6538</v>
      </c>
      <c r="F16" s="48">
        <v>3710</v>
      </c>
      <c r="G16" s="48">
        <v>1983</v>
      </c>
      <c r="H16" s="49">
        <v>16668</v>
      </c>
      <c r="I16" s="36">
        <f t="shared" si="1"/>
        <v>30.33</v>
      </c>
      <c r="J16" s="36">
        <f t="shared" si="2"/>
        <v>53.45</v>
      </c>
      <c r="K16" s="40">
        <v>1224</v>
      </c>
      <c r="L16" s="41">
        <v>264312</v>
      </c>
      <c r="M16" s="41">
        <v>978</v>
      </c>
      <c r="N16" s="44">
        <v>187306</v>
      </c>
      <c r="O16" s="28">
        <f t="shared" si="0"/>
        <v>70.86549229698235</v>
      </c>
      <c r="P16" s="45">
        <v>384.39</v>
      </c>
      <c r="Q16" s="45">
        <v>88.81</v>
      </c>
      <c r="R16" s="40">
        <v>8</v>
      </c>
      <c r="S16" s="41">
        <v>462</v>
      </c>
      <c r="T16" s="41">
        <v>68</v>
      </c>
      <c r="U16" s="41">
        <v>1281</v>
      </c>
      <c r="V16" s="43" t="s">
        <v>68</v>
      </c>
      <c r="W16" s="40">
        <v>0</v>
      </c>
      <c r="X16" s="41">
        <v>0</v>
      </c>
      <c r="Y16" s="46">
        <v>0</v>
      </c>
      <c r="AA16"/>
      <c r="AB16"/>
      <c r="AC16"/>
      <c r="AD16"/>
      <c r="AE16" s="38"/>
    </row>
    <row r="17" spans="1:31" s="2" customFormat="1" ht="30" customHeight="1">
      <c r="A17" s="4" t="s">
        <v>0</v>
      </c>
      <c r="B17" s="34" t="s">
        <v>5</v>
      </c>
      <c r="C17" s="42" t="s">
        <v>54</v>
      </c>
      <c r="D17" s="43" t="s">
        <v>64</v>
      </c>
      <c r="E17" s="47">
        <v>3354</v>
      </c>
      <c r="F17" s="48">
        <v>5874</v>
      </c>
      <c r="G17" s="48">
        <v>3339</v>
      </c>
      <c r="H17" s="49">
        <v>95633</v>
      </c>
      <c r="I17" s="36">
        <f t="shared" si="1"/>
        <v>99.553</v>
      </c>
      <c r="J17" s="36">
        <f t="shared" si="2"/>
        <v>56.844</v>
      </c>
      <c r="K17" s="40">
        <v>2118</v>
      </c>
      <c r="L17" s="41">
        <v>363090</v>
      </c>
      <c r="M17" s="41">
        <v>1500</v>
      </c>
      <c r="N17" s="44">
        <v>269853</v>
      </c>
      <c r="O17" s="28">
        <f t="shared" si="0"/>
        <v>74.32124266710733</v>
      </c>
      <c r="P17" s="45">
        <v>508.56</v>
      </c>
      <c r="Q17" s="45">
        <v>255.42</v>
      </c>
      <c r="R17" s="40">
        <v>10</v>
      </c>
      <c r="S17" s="41">
        <v>2100</v>
      </c>
      <c r="T17" s="41">
        <v>231</v>
      </c>
      <c r="U17" s="41">
        <v>4410</v>
      </c>
      <c r="V17" s="43" t="s">
        <v>62</v>
      </c>
      <c r="W17" s="40">
        <v>2</v>
      </c>
      <c r="X17" s="41">
        <v>2</v>
      </c>
      <c r="Y17" s="46">
        <v>0</v>
      </c>
      <c r="AA17"/>
      <c r="AB17"/>
      <c r="AC17"/>
      <c r="AD17"/>
      <c r="AE17" s="38"/>
    </row>
    <row r="18" spans="1:31" s="2" customFormat="1" ht="30" customHeight="1">
      <c r="A18" s="4" t="s">
        <v>0</v>
      </c>
      <c r="B18" s="34" t="s">
        <v>6</v>
      </c>
      <c r="C18" s="42" t="s">
        <v>55</v>
      </c>
      <c r="D18" s="43" t="s">
        <v>65</v>
      </c>
      <c r="E18" s="47">
        <v>12940</v>
      </c>
      <c r="F18" s="48">
        <v>1997</v>
      </c>
      <c r="G18" s="48">
        <v>1453</v>
      </c>
      <c r="H18" s="49">
        <v>25401</v>
      </c>
      <c r="I18" s="36">
        <f t="shared" si="1"/>
        <v>11.229</v>
      </c>
      <c r="J18" s="36">
        <f t="shared" si="2"/>
        <v>72.759</v>
      </c>
      <c r="K18" s="40">
        <v>797</v>
      </c>
      <c r="L18" s="41">
        <v>135393</v>
      </c>
      <c r="M18" s="41">
        <v>482</v>
      </c>
      <c r="N18" s="44">
        <v>122300</v>
      </c>
      <c r="O18" s="28">
        <f t="shared" si="0"/>
        <v>90.32963299432024</v>
      </c>
      <c r="P18" s="45">
        <v>520.1</v>
      </c>
      <c r="Q18" s="45">
        <v>213.73</v>
      </c>
      <c r="R18" s="40">
        <v>8</v>
      </c>
      <c r="S18" s="41">
        <v>1260</v>
      </c>
      <c r="T18" s="41">
        <v>210</v>
      </c>
      <c r="U18" s="41">
        <v>3780</v>
      </c>
      <c r="V18" s="43" t="s">
        <v>105</v>
      </c>
      <c r="W18" s="40">
        <v>1</v>
      </c>
      <c r="X18" s="41">
        <v>1</v>
      </c>
      <c r="Y18" s="46">
        <v>0</v>
      </c>
      <c r="AA18"/>
      <c r="AB18"/>
      <c r="AC18"/>
      <c r="AD18"/>
      <c r="AE18" s="38"/>
    </row>
    <row r="19" spans="1:31" s="2" customFormat="1" ht="30" customHeight="1">
      <c r="A19" s="4" t="s">
        <v>0</v>
      </c>
      <c r="B19" s="34" t="s">
        <v>7</v>
      </c>
      <c r="C19" s="42" t="s">
        <v>57</v>
      </c>
      <c r="D19" s="43" t="s">
        <v>67</v>
      </c>
      <c r="E19" s="47">
        <v>3749</v>
      </c>
      <c r="F19" s="48">
        <v>3857</v>
      </c>
      <c r="G19" s="48">
        <v>2277</v>
      </c>
      <c r="H19" s="49">
        <v>63819</v>
      </c>
      <c r="I19" s="36">
        <f t="shared" si="1"/>
        <v>60.736</v>
      </c>
      <c r="J19" s="36">
        <f t="shared" si="2"/>
        <v>59.036</v>
      </c>
      <c r="K19" s="40">
        <v>1440</v>
      </c>
      <c r="L19" s="41">
        <v>319846</v>
      </c>
      <c r="M19" s="41">
        <v>1189</v>
      </c>
      <c r="N19" s="44">
        <v>226231</v>
      </c>
      <c r="O19" s="28">
        <f t="shared" si="0"/>
        <v>70.73122690294704</v>
      </c>
      <c r="P19" s="45">
        <v>193.61</v>
      </c>
      <c r="Q19" s="45">
        <v>157.95</v>
      </c>
      <c r="R19" s="40">
        <v>10</v>
      </c>
      <c r="S19" s="41">
        <v>1300</v>
      </c>
      <c r="T19" s="41">
        <v>130</v>
      </c>
      <c r="U19" s="41">
        <v>2810</v>
      </c>
      <c r="V19" s="43" t="s">
        <v>101</v>
      </c>
      <c r="W19" s="40">
        <v>0</v>
      </c>
      <c r="X19" s="41">
        <v>0</v>
      </c>
      <c r="Y19" s="46">
        <v>0</v>
      </c>
      <c r="AA19"/>
      <c r="AB19"/>
      <c r="AC19"/>
      <c r="AD19"/>
      <c r="AE19" s="38"/>
    </row>
    <row r="20" spans="2:25" ht="30" customHeight="1" thickBot="1">
      <c r="B20" s="35" t="s">
        <v>8</v>
      </c>
      <c r="C20" s="29"/>
      <c r="D20" s="6"/>
      <c r="E20" s="52">
        <f>SUM(E9:E19)</f>
        <v>675432</v>
      </c>
      <c r="F20" s="52">
        <f>SUM(F9:F19)</f>
        <v>98384</v>
      </c>
      <c r="G20" s="52">
        <f>SUM(G9:G19)</f>
        <v>64986</v>
      </c>
      <c r="H20" s="52">
        <f>SUM(H9:H19)</f>
        <v>1529230</v>
      </c>
      <c r="I20" s="53">
        <f>ROUND(G20/E20*100,3)</f>
        <v>9.621</v>
      </c>
      <c r="J20" s="53">
        <f>ROUND(G20/F20*100,3)</f>
        <v>66.053</v>
      </c>
      <c r="K20" s="52">
        <f>SUM(K9:K19)</f>
        <v>42721</v>
      </c>
      <c r="L20" s="52">
        <f>SUM(L9:L19)</f>
        <v>8328359</v>
      </c>
      <c r="M20" s="52">
        <f>SUM(M9:M19)</f>
        <v>32260</v>
      </c>
      <c r="N20" s="52">
        <f>SUM(N9:N19)</f>
        <v>6598735</v>
      </c>
      <c r="O20" s="54">
        <f>N20/L20*100</f>
        <v>79.2321152342256</v>
      </c>
      <c r="P20" s="55">
        <f>AVERAGE(P9:P19)</f>
        <v>844.8927272727274</v>
      </c>
      <c r="Q20" s="55">
        <f>AVERAGE(Q9:Q19)</f>
        <v>185.15</v>
      </c>
      <c r="R20" s="52"/>
      <c r="S20" s="52"/>
      <c r="T20" s="52"/>
      <c r="U20" s="52">
        <f>AVERAGE(U9:U19)</f>
        <v>3041.181818181818</v>
      </c>
      <c r="V20" s="56"/>
      <c r="W20" s="52">
        <f>SUM(W9:W19)</f>
        <v>26</v>
      </c>
      <c r="X20" s="52">
        <f>SUM(X9:X19)</f>
        <v>26</v>
      </c>
      <c r="Y20" s="57">
        <f>SUM(Y9:Y19)</f>
        <v>0</v>
      </c>
    </row>
    <row r="60" spans="10:11" ht="15" customHeight="1">
      <c r="J60" s="27"/>
      <c r="K60" s="27"/>
    </row>
    <row r="61" spans="10:11" ht="15" customHeight="1">
      <c r="J61" s="27"/>
      <c r="K61" s="27"/>
    </row>
  </sheetData>
  <sheetProtection/>
  <mergeCells count="21">
    <mergeCell ref="O6:O7"/>
    <mergeCell ref="H6:H7"/>
    <mergeCell ref="U6:U7"/>
    <mergeCell ref="X6:X7"/>
    <mergeCell ref="P4:V4"/>
    <mergeCell ref="W4:Y4"/>
    <mergeCell ref="R5:U5"/>
    <mergeCell ref="K4:N4"/>
    <mergeCell ref="X5:Y5"/>
    <mergeCell ref="G6:G7"/>
    <mergeCell ref="W5:W7"/>
    <mergeCell ref="I6:I7"/>
    <mergeCell ref="O4:O5"/>
    <mergeCell ref="Y6:Y7"/>
    <mergeCell ref="C4:C7"/>
    <mergeCell ref="D4:D7"/>
    <mergeCell ref="E6:E7"/>
    <mergeCell ref="F6:F7"/>
    <mergeCell ref="E4:J4"/>
    <mergeCell ref="I5:J5"/>
    <mergeCell ref="J6:J7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84" r:id="rId2"/>
  <colBreaks count="1" manualBreakCount="1">
    <brk id="15" max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"/>
  <sheetViews>
    <sheetView showGridLines="0" zoomScaleSheetLayoutView="100" zoomScalePageLayoutView="0" workbookViewId="0" topLeftCell="A1">
      <pane xSplit="2" ySplit="9" topLeftCell="C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A10" sqref="A10"/>
    </sheetView>
  </sheetViews>
  <sheetFormatPr defaultColWidth="9.00390625" defaultRowHeight="18" customHeight="1"/>
  <cols>
    <col min="1" max="1" width="0.37109375" style="59" customWidth="1"/>
    <col min="2" max="2" width="11.875" style="59" customWidth="1"/>
    <col min="3" max="5" width="14.125" style="58" customWidth="1"/>
    <col min="6" max="6" width="11.875" style="58" customWidth="1"/>
    <col min="7" max="8" width="10.375" style="58" customWidth="1"/>
    <col min="9" max="9" width="11.875" style="58" customWidth="1"/>
    <col min="10" max="11" width="10.375" style="58" customWidth="1"/>
    <col min="12" max="12" width="12.625" style="58" customWidth="1"/>
    <col min="13" max="13" width="10.375" style="58" customWidth="1"/>
    <col min="14" max="16" width="13.375" style="58" customWidth="1"/>
    <col min="17" max="17" width="10.375" style="58" customWidth="1"/>
    <col min="18" max="21" width="12.625" style="58" customWidth="1"/>
    <col min="22" max="22" width="9.625" style="58" customWidth="1"/>
    <col min="23" max="23" width="10.50390625" style="58" customWidth="1"/>
    <col min="24" max="24" width="11.875" style="58" customWidth="1"/>
    <col min="25" max="26" width="13.375" style="58" customWidth="1"/>
    <col min="27" max="27" width="10.375" style="58" customWidth="1"/>
    <col min="28" max="28" width="13.375" style="58" customWidth="1"/>
    <col min="29" max="30" width="10.375" style="58" customWidth="1"/>
    <col min="31" max="31" width="13.375" style="58" customWidth="1"/>
    <col min="32" max="32" width="10.375" style="58" customWidth="1"/>
    <col min="33" max="33" width="11.875" style="58" customWidth="1"/>
    <col min="34" max="34" width="10.375" style="58" customWidth="1"/>
    <col min="35" max="36" width="13.375" style="58" customWidth="1"/>
    <col min="37" max="37" width="12.625" style="58" customWidth="1"/>
    <col min="38" max="38" width="10.375" style="58" customWidth="1"/>
    <col min="39" max="39" width="13.375" style="58" customWidth="1"/>
    <col min="40" max="42" width="10.375" style="58" customWidth="1"/>
    <col min="43" max="43" width="14.875" style="58" customWidth="1"/>
    <col min="44" max="44" width="14.125" style="58" customWidth="1"/>
    <col min="45" max="47" width="10.375" style="58" customWidth="1"/>
    <col min="48" max="48" width="11.875" style="58" customWidth="1"/>
    <col min="49" max="49" width="10.375" style="58" customWidth="1"/>
    <col min="50" max="50" width="14.125" style="58" customWidth="1"/>
    <col min="51" max="53" width="12.625" style="58" customWidth="1"/>
    <col min="54" max="55" width="10.375" style="58" customWidth="1"/>
    <col min="56" max="57" width="11.875" style="58" customWidth="1"/>
    <col min="58" max="59" width="8.125" style="58" customWidth="1"/>
    <col min="60" max="16384" width="9.00390625" style="58" customWidth="1"/>
  </cols>
  <sheetData>
    <row r="1" ht="18" customHeight="1">
      <c r="C1" s="114" t="s">
        <v>307</v>
      </c>
    </row>
    <row r="2" s="59" customFormat="1" ht="18" customHeight="1">
      <c r="C2" s="114" t="s">
        <v>96</v>
      </c>
    </row>
    <row r="3" spans="3:59" s="59" customFormat="1" ht="18" customHeight="1" thickBot="1">
      <c r="C3" s="114" t="s">
        <v>306</v>
      </c>
      <c r="BG3" s="113" t="s">
        <v>362</v>
      </c>
    </row>
    <row r="4" spans="2:59" s="59" customFormat="1" ht="18" customHeight="1">
      <c r="B4" s="112" t="s">
        <v>305</v>
      </c>
      <c r="C4" s="193" t="s">
        <v>304</v>
      </c>
      <c r="D4" s="193" t="s">
        <v>303</v>
      </c>
      <c r="E4" s="193" t="s">
        <v>302</v>
      </c>
      <c r="F4" s="195"/>
      <c r="G4" s="197" t="s">
        <v>301</v>
      </c>
      <c r="H4" s="193" t="s">
        <v>250</v>
      </c>
      <c r="I4" s="197" t="s">
        <v>300</v>
      </c>
      <c r="J4" s="197" t="s">
        <v>299</v>
      </c>
      <c r="K4" s="197" t="s">
        <v>298</v>
      </c>
      <c r="L4" s="197" t="s">
        <v>297</v>
      </c>
      <c r="M4" s="193" t="s">
        <v>250</v>
      </c>
      <c r="N4" s="193" t="s">
        <v>296</v>
      </c>
      <c r="O4" s="197" t="s">
        <v>295</v>
      </c>
      <c r="P4" s="197" t="s">
        <v>294</v>
      </c>
      <c r="Q4" s="197" t="s">
        <v>293</v>
      </c>
      <c r="R4" s="193" t="s">
        <v>250</v>
      </c>
      <c r="S4" s="197" t="s">
        <v>292</v>
      </c>
      <c r="T4" s="197" t="s">
        <v>291</v>
      </c>
      <c r="U4" s="191" t="s">
        <v>290</v>
      </c>
      <c r="V4" s="192"/>
      <c r="W4" s="193" t="s">
        <v>250</v>
      </c>
      <c r="X4" s="193" t="s">
        <v>289</v>
      </c>
      <c r="Y4" s="197" t="s">
        <v>288</v>
      </c>
      <c r="Z4" s="193" t="s">
        <v>287</v>
      </c>
      <c r="AA4" s="197" t="s">
        <v>286</v>
      </c>
      <c r="AB4" s="197" t="s">
        <v>285</v>
      </c>
      <c r="AC4" s="197" t="s">
        <v>284</v>
      </c>
      <c r="AD4" s="197" t="s">
        <v>283</v>
      </c>
      <c r="AE4" s="197" t="s">
        <v>282</v>
      </c>
      <c r="AF4" s="197" t="s">
        <v>281</v>
      </c>
      <c r="AG4" s="197" t="s">
        <v>280</v>
      </c>
      <c r="AH4" s="193" t="s">
        <v>250</v>
      </c>
      <c r="AI4" s="197" t="s">
        <v>279</v>
      </c>
      <c r="AJ4" s="197" t="s">
        <v>278</v>
      </c>
      <c r="AK4" s="191" t="s">
        <v>277</v>
      </c>
      <c r="AL4" s="192"/>
      <c r="AM4" s="197" t="s">
        <v>276</v>
      </c>
      <c r="AN4" s="108" t="s">
        <v>275</v>
      </c>
      <c r="AO4" s="108" t="s">
        <v>274</v>
      </c>
      <c r="AP4" s="193" t="s">
        <v>250</v>
      </c>
      <c r="AQ4" s="197" t="s">
        <v>273</v>
      </c>
      <c r="AR4" s="197" t="s">
        <v>272</v>
      </c>
      <c r="AS4" s="193" t="s">
        <v>271</v>
      </c>
      <c r="AT4" s="204" t="s">
        <v>270</v>
      </c>
      <c r="AU4" s="111" t="s">
        <v>269</v>
      </c>
      <c r="AV4" s="108" t="s">
        <v>268</v>
      </c>
      <c r="AW4" s="110"/>
      <c r="AX4" s="108" t="s">
        <v>267</v>
      </c>
      <c r="AY4" s="199" t="s">
        <v>266</v>
      </c>
      <c r="AZ4" s="198" t="s">
        <v>265</v>
      </c>
      <c r="BA4" s="198"/>
      <c r="BB4" s="192"/>
      <c r="BC4" s="109" t="s">
        <v>264</v>
      </c>
      <c r="BD4" s="191" t="s">
        <v>263</v>
      </c>
      <c r="BE4" s="192"/>
      <c r="BF4" s="108" t="s">
        <v>262</v>
      </c>
      <c r="BG4" s="107" t="s">
        <v>261</v>
      </c>
    </row>
    <row r="5" spans="2:59" s="59" customFormat="1" ht="18" customHeight="1">
      <c r="B5" s="106"/>
      <c r="C5" s="194"/>
      <c r="D5" s="194"/>
      <c r="E5" s="194"/>
      <c r="F5" s="196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201" t="s">
        <v>260</v>
      </c>
      <c r="V5" s="201" t="s">
        <v>259</v>
      </c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201" t="s">
        <v>258</v>
      </c>
      <c r="AL5" s="201" t="s">
        <v>257</v>
      </c>
      <c r="AM5" s="194"/>
      <c r="AN5" s="102" t="s">
        <v>256</v>
      </c>
      <c r="AO5" s="102" t="s">
        <v>255</v>
      </c>
      <c r="AP5" s="194"/>
      <c r="AQ5" s="194"/>
      <c r="AR5" s="194"/>
      <c r="AS5" s="194"/>
      <c r="AT5" s="205"/>
      <c r="AU5" s="102" t="s">
        <v>251</v>
      </c>
      <c r="AV5" s="102" t="s">
        <v>254</v>
      </c>
      <c r="AW5" s="105"/>
      <c r="AX5" s="104" t="s">
        <v>253</v>
      </c>
      <c r="AY5" s="200"/>
      <c r="AZ5" s="103" t="s">
        <v>252</v>
      </c>
      <c r="BA5" s="103" t="s">
        <v>251</v>
      </c>
      <c r="BB5" s="103" t="s">
        <v>250</v>
      </c>
      <c r="BC5" s="102" t="s">
        <v>249</v>
      </c>
      <c r="BD5" s="102" t="s">
        <v>248</v>
      </c>
      <c r="BE5" s="102" t="s">
        <v>247</v>
      </c>
      <c r="BF5" s="102" t="s">
        <v>246</v>
      </c>
      <c r="BG5" s="101" t="s">
        <v>245</v>
      </c>
    </row>
    <row r="6" spans="2:59" s="59" customFormat="1" ht="33.75" customHeight="1" thickBot="1">
      <c r="B6" s="100" t="s">
        <v>19</v>
      </c>
      <c r="C6" s="97" t="s">
        <v>244</v>
      </c>
      <c r="D6" s="97" t="s">
        <v>243</v>
      </c>
      <c r="E6" s="97"/>
      <c r="F6" s="99"/>
      <c r="G6" s="97"/>
      <c r="H6" s="97"/>
      <c r="I6" s="97" t="s">
        <v>242</v>
      </c>
      <c r="J6" s="97"/>
      <c r="K6" s="97"/>
      <c r="L6" s="97"/>
      <c r="M6" s="97"/>
      <c r="N6" s="97" t="s">
        <v>241</v>
      </c>
      <c r="O6" s="97" t="s">
        <v>240</v>
      </c>
      <c r="P6" s="97"/>
      <c r="Q6" s="97"/>
      <c r="R6" s="97"/>
      <c r="S6" s="97" t="s">
        <v>239</v>
      </c>
      <c r="T6" s="97"/>
      <c r="U6" s="202"/>
      <c r="V6" s="202"/>
      <c r="W6" s="96"/>
      <c r="X6" s="97" t="s">
        <v>238</v>
      </c>
      <c r="Y6" s="97" t="s">
        <v>237</v>
      </c>
      <c r="Z6" s="97"/>
      <c r="AA6" s="97"/>
      <c r="AB6" s="97"/>
      <c r="AC6" s="97"/>
      <c r="AD6" s="97"/>
      <c r="AE6" s="97"/>
      <c r="AF6" s="97"/>
      <c r="AG6" s="97"/>
      <c r="AH6" s="97"/>
      <c r="AI6" s="97" t="s">
        <v>236</v>
      </c>
      <c r="AJ6" s="97"/>
      <c r="AK6" s="203"/>
      <c r="AL6" s="202"/>
      <c r="AM6" s="97" t="s">
        <v>235</v>
      </c>
      <c r="AN6" s="96" t="s">
        <v>234</v>
      </c>
      <c r="AO6" s="96" t="s">
        <v>233</v>
      </c>
      <c r="AP6" s="96"/>
      <c r="AQ6" s="97" t="s">
        <v>232</v>
      </c>
      <c r="AR6" s="97" t="s">
        <v>231</v>
      </c>
      <c r="AS6" s="97" t="s">
        <v>230</v>
      </c>
      <c r="AT6" s="97" t="s">
        <v>229</v>
      </c>
      <c r="AU6" s="96"/>
      <c r="AV6" s="97" t="s">
        <v>228</v>
      </c>
      <c r="AW6" s="99"/>
      <c r="AX6" s="98" t="s">
        <v>227</v>
      </c>
      <c r="AY6" s="96"/>
      <c r="AZ6" s="96" t="s">
        <v>226</v>
      </c>
      <c r="BA6" s="96"/>
      <c r="BB6" s="96"/>
      <c r="BC6" s="97" t="s">
        <v>225</v>
      </c>
      <c r="BD6" s="96"/>
      <c r="BE6" s="96"/>
      <c r="BF6" s="96" t="s">
        <v>224</v>
      </c>
      <c r="BG6" s="95"/>
    </row>
    <row r="7" spans="1:59" s="89" customFormat="1" ht="33.75" customHeight="1" hidden="1">
      <c r="A7" s="94"/>
      <c r="B7" s="93"/>
      <c r="C7" s="91" t="s">
        <v>223</v>
      </c>
      <c r="D7" s="91" t="s">
        <v>222</v>
      </c>
      <c r="E7" s="91" t="s">
        <v>221</v>
      </c>
      <c r="F7" s="92"/>
      <c r="G7" s="91" t="s">
        <v>220</v>
      </c>
      <c r="H7" s="91" t="s">
        <v>219</v>
      </c>
      <c r="I7" s="91" t="s">
        <v>218</v>
      </c>
      <c r="J7" s="91" t="s">
        <v>217</v>
      </c>
      <c r="K7" s="91" t="s">
        <v>216</v>
      </c>
      <c r="L7" s="91" t="s">
        <v>215</v>
      </c>
      <c r="M7" s="91" t="s">
        <v>214</v>
      </c>
      <c r="N7" s="91" t="s">
        <v>213</v>
      </c>
      <c r="O7" s="91" t="s">
        <v>212</v>
      </c>
      <c r="P7" s="91" t="s">
        <v>211</v>
      </c>
      <c r="Q7" s="91" t="s">
        <v>210</v>
      </c>
      <c r="R7" s="91" t="s">
        <v>209</v>
      </c>
      <c r="S7" s="91" t="s">
        <v>208</v>
      </c>
      <c r="T7" s="91" t="s">
        <v>207</v>
      </c>
      <c r="U7" s="91" t="s">
        <v>206</v>
      </c>
      <c r="V7" s="91" t="s">
        <v>205</v>
      </c>
      <c r="W7" s="91" t="s">
        <v>204</v>
      </c>
      <c r="X7" s="91" t="s">
        <v>203</v>
      </c>
      <c r="Y7" s="91" t="s">
        <v>202</v>
      </c>
      <c r="Z7" s="91" t="s">
        <v>201</v>
      </c>
      <c r="AA7" s="91" t="s">
        <v>200</v>
      </c>
      <c r="AB7" s="91" t="s">
        <v>199</v>
      </c>
      <c r="AC7" s="91" t="s">
        <v>198</v>
      </c>
      <c r="AD7" s="91" t="s">
        <v>197</v>
      </c>
      <c r="AE7" s="91" t="s">
        <v>196</v>
      </c>
      <c r="AF7" s="91" t="s">
        <v>195</v>
      </c>
      <c r="AG7" s="91" t="s">
        <v>194</v>
      </c>
      <c r="AH7" s="91" t="s">
        <v>193</v>
      </c>
      <c r="AI7" s="91" t="s">
        <v>192</v>
      </c>
      <c r="AJ7" s="91" t="s">
        <v>191</v>
      </c>
      <c r="AK7" s="91" t="s">
        <v>190</v>
      </c>
      <c r="AL7" s="91" t="s">
        <v>189</v>
      </c>
      <c r="AM7" s="91" t="s">
        <v>188</v>
      </c>
      <c r="AN7" s="91" t="s">
        <v>187</v>
      </c>
      <c r="AO7" s="91" t="s">
        <v>186</v>
      </c>
      <c r="AP7" s="91" t="s">
        <v>185</v>
      </c>
      <c r="AQ7" s="91" t="s">
        <v>184</v>
      </c>
      <c r="AR7" s="91" t="s">
        <v>183</v>
      </c>
      <c r="AS7" s="91" t="s">
        <v>182</v>
      </c>
      <c r="AT7" s="91" t="s">
        <v>181</v>
      </c>
      <c r="AU7" s="91" t="s">
        <v>180</v>
      </c>
      <c r="AV7" s="91" t="s">
        <v>179</v>
      </c>
      <c r="AW7" s="92"/>
      <c r="AX7" s="91" t="s">
        <v>178</v>
      </c>
      <c r="AY7" s="91" t="s">
        <v>177</v>
      </c>
      <c r="AZ7" s="91" t="s">
        <v>176</v>
      </c>
      <c r="BA7" s="91" t="s">
        <v>175</v>
      </c>
      <c r="BB7" s="91" t="s">
        <v>174</v>
      </c>
      <c r="BC7" s="91" t="s">
        <v>173</v>
      </c>
      <c r="BD7" s="91" t="s">
        <v>172</v>
      </c>
      <c r="BE7" s="91" t="s">
        <v>171</v>
      </c>
      <c r="BF7" s="91"/>
      <c r="BG7" s="90"/>
    </row>
    <row r="8" spans="1:59" s="89" customFormat="1" ht="33.75" customHeight="1" hidden="1">
      <c r="A8" s="94"/>
      <c r="B8" s="93"/>
      <c r="C8" s="91" t="str">
        <f>IF(C7=C9,"○","×")</f>
        <v>○</v>
      </c>
      <c r="D8" s="91" t="str">
        <f>IF(D7=D9,"○","×")</f>
        <v>○</v>
      </c>
      <c r="E8" s="91" t="str">
        <f>IF(E7=E9,"○","×")</f>
        <v>○</v>
      </c>
      <c r="F8" s="92"/>
      <c r="G8" s="91" t="str">
        <f aca="true" t="shared" si="0" ref="G8:AV8">IF(G7=G9,"○","×")</f>
        <v>○</v>
      </c>
      <c r="H8" s="91" t="str">
        <f t="shared" si="0"/>
        <v>○</v>
      </c>
      <c r="I8" s="91" t="str">
        <f t="shared" si="0"/>
        <v>○</v>
      </c>
      <c r="J8" s="91" t="str">
        <f t="shared" si="0"/>
        <v>○</v>
      </c>
      <c r="K8" s="91" t="str">
        <f t="shared" si="0"/>
        <v>○</v>
      </c>
      <c r="L8" s="91" t="str">
        <f t="shared" si="0"/>
        <v>○</v>
      </c>
      <c r="M8" s="91" t="str">
        <f t="shared" si="0"/>
        <v>○</v>
      </c>
      <c r="N8" s="91" t="str">
        <f t="shared" si="0"/>
        <v>○</v>
      </c>
      <c r="O8" s="91" t="str">
        <f t="shared" si="0"/>
        <v>○</v>
      </c>
      <c r="P8" s="91" t="str">
        <f t="shared" si="0"/>
        <v>○</v>
      </c>
      <c r="Q8" s="91" t="str">
        <f t="shared" si="0"/>
        <v>○</v>
      </c>
      <c r="R8" s="91" t="str">
        <f t="shared" si="0"/>
        <v>○</v>
      </c>
      <c r="S8" s="91" t="str">
        <f t="shared" si="0"/>
        <v>○</v>
      </c>
      <c r="T8" s="91" t="str">
        <f t="shared" si="0"/>
        <v>○</v>
      </c>
      <c r="U8" s="91" t="str">
        <f t="shared" si="0"/>
        <v>○</v>
      </c>
      <c r="V8" s="91" t="str">
        <f t="shared" si="0"/>
        <v>○</v>
      </c>
      <c r="W8" s="91" t="str">
        <f t="shared" si="0"/>
        <v>○</v>
      </c>
      <c r="X8" s="91" t="str">
        <f t="shared" si="0"/>
        <v>○</v>
      </c>
      <c r="Y8" s="91" t="str">
        <f t="shared" si="0"/>
        <v>○</v>
      </c>
      <c r="Z8" s="91" t="str">
        <f t="shared" si="0"/>
        <v>○</v>
      </c>
      <c r="AA8" s="91" t="str">
        <f t="shared" si="0"/>
        <v>○</v>
      </c>
      <c r="AB8" s="91" t="str">
        <f t="shared" si="0"/>
        <v>○</v>
      </c>
      <c r="AC8" s="91" t="str">
        <f t="shared" si="0"/>
        <v>○</v>
      </c>
      <c r="AD8" s="91" t="str">
        <f t="shared" si="0"/>
        <v>○</v>
      </c>
      <c r="AE8" s="91" t="str">
        <f t="shared" si="0"/>
        <v>○</v>
      </c>
      <c r="AF8" s="91" t="str">
        <f t="shared" si="0"/>
        <v>○</v>
      </c>
      <c r="AG8" s="91" t="str">
        <f t="shared" si="0"/>
        <v>○</v>
      </c>
      <c r="AH8" s="91" t="str">
        <f t="shared" si="0"/>
        <v>○</v>
      </c>
      <c r="AI8" s="91" t="str">
        <f t="shared" si="0"/>
        <v>○</v>
      </c>
      <c r="AJ8" s="91" t="str">
        <f t="shared" si="0"/>
        <v>○</v>
      </c>
      <c r="AK8" s="91" t="str">
        <f t="shared" si="0"/>
        <v>○</v>
      </c>
      <c r="AL8" s="91" t="str">
        <f t="shared" si="0"/>
        <v>○</v>
      </c>
      <c r="AM8" s="91" t="str">
        <f t="shared" si="0"/>
        <v>○</v>
      </c>
      <c r="AN8" s="91" t="str">
        <f t="shared" si="0"/>
        <v>○</v>
      </c>
      <c r="AO8" s="91" t="str">
        <f t="shared" si="0"/>
        <v>○</v>
      </c>
      <c r="AP8" s="91" t="str">
        <f t="shared" si="0"/>
        <v>○</v>
      </c>
      <c r="AQ8" s="91" t="str">
        <f t="shared" si="0"/>
        <v>○</v>
      </c>
      <c r="AR8" s="91" t="str">
        <f t="shared" si="0"/>
        <v>○</v>
      </c>
      <c r="AS8" s="91" t="str">
        <f t="shared" si="0"/>
        <v>○</v>
      </c>
      <c r="AT8" s="91" t="str">
        <f t="shared" si="0"/>
        <v>○</v>
      </c>
      <c r="AU8" s="91" t="str">
        <f t="shared" si="0"/>
        <v>○</v>
      </c>
      <c r="AV8" s="91" t="str">
        <f t="shared" si="0"/>
        <v>○</v>
      </c>
      <c r="AW8" s="92"/>
      <c r="AX8" s="91" t="str">
        <f aca="true" t="shared" si="1" ref="AX8:BE8">IF(AX7=AX9,"○","×")</f>
        <v>○</v>
      </c>
      <c r="AY8" s="91" t="str">
        <f t="shared" si="1"/>
        <v>○</v>
      </c>
      <c r="AZ8" s="91" t="str">
        <f t="shared" si="1"/>
        <v>○</v>
      </c>
      <c r="BA8" s="91" t="str">
        <f t="shared" si="1"/>
        <v>○</v>
      </c>
      <c r="BB8" s="91" t="str">
        <f t="shared" si="1"/>
        <v>○</v>
      </c>
      <c r="BC8" s="91" t="str">
        <f t="shared" si="1"/>
        <v>○</v>
      </c>
      <c r="BD8" s="91" t="str">
        <f t="shared" si="1"/>
        <v>○</v>
      </c>
      <c r="BE8" s="91" t="str">
        <f t="shared" si="1"/>
        <v>○</v>
      </c>
      <c r="BF8" s="91"/>
      <c r="BG8" s="90"/>
    </row>
    <row r="9" spans="1:59" ht="33.75" customHeight="1" hidden="1" thickBot="1">
      <c r="A9" s="88" t="s">
        <v>170</v>
      </c>
      <c r="B9" s="87" t="s">
        <v>169</v>
      </c>
      <c r="C9" s="86" t="s">
        <v>168</v>
      </c>
      <c r="D9" s="86" t="s">
        <v>167</v>
      </c>
      <c r="E9" s="86" t="s">
        <v>166</v>
      </c>
      <c r="F9" s="86"/>
      <c r="G9" s="86" t="s">
        <v>165</v>
      </c>
      <c r="H9" s="86" t="s">
        <v>164</v>
      </c>
      <c r="I9" s="86" t="s">
        <v>163</v>
      </c>
      <c r="J9" s="86" t="s">
        <v>162</v>
      </c>
      <c r="K9" s="86" t="s">
        <v>161</v>
      </c>
      <c r="L9" s="86" t="s">
        <v>160</v>
      </c>
      <c r="M9" s="86" t="s">
        <v>159</v>
      </c>
      <c r="N9" s="86" t="s">
        <v>158</v>
      </c>
      <c r="O9" s="86" t="s">
        <v>157</v>
      </c>
      <c r="P9" s="86" t="s">
        <v>156</v>
      </c>
      <c r="Q9" s="86" t="s">
        <v>155</v>
      </c>
      <c r="R9" s="86" t="s">
        <v>154</v>
      </c>
      <c r="S9" s="86" t="s">
        <v>153</v>
      </c>
      <c r="T9" s="86" t="s">
        <v>152</v>
      </c>
      <c r="U9" s="86" t="s">
        <v>151</v>
      </c>
      <c r="V9" s="86" t="s">
        <v>150</v>
      </c>
      <c r="W9" s="86" t="s">
        <v>149</v>
      </c>
      <c r="X9" s="86" t="s">
        <v>148</v>
      </c>
      <c r="Y9" s="86" t="s">
        <v>147</v>
      </c>
      <c r="Z9" s="86" t="s">
        <v>146</v>
      </c>
      <c r="AA9" s="86" t="s">
        <v>145</v>
      </c>
      <c r="AB9" s="86" t="s">
        <v>144</v>
      </c>
      <c r="AC9" s="86" t="s">
        <v>143</v>
      </c>
      <c r="AD9" s="86" t="s">
        <v>142</v>
      </c>
      <c r="AE9" s="86" t="s">
        <v>141</v>
      </c>
      <c r="AF9" s="86" t="s">
        <v>140</v>
      </c>
      <c r="AG9" s="86" t="s">
        <v>139</v>
      </c>
      <c r="AH9" s="86" t="s">
        <v>138</v>
      </c>
      <c r="AI9" s="86" t="s">
        <v>137</v>
      </c>
      <c r="AJ9" s="86" t="s">
        <v>136</v>
      </c>
      <c r="AK9" s="86" t="s">
        <v>135</v>
      </c>
      <c r="AL9" s="86" t="s">
        <v>134</v>
      </c>
      <c r="AM9" s="86" t="s">
        <v>133</v>
      </c>
      <c r="AN9" s="86" t="s">
        <v>132</v>
      </c>
      <c r="AO9" s="86" t="s">
        <v>131</v>
      </c>
      <c r="AP9" s="86" t="s">
        <v>130</v>
      </c>
      <c r="AQ9" s="86" t="s">
        <v>129</v>
      </c>
      <c r="AR9" s="86" t="s">
        <v>128</v>
      </c>
      <c r="AS9" s="86" t="s">
        <v>127</v>
      </c>
      <c r="AT9" s="86" t="s">
        <v>126</v>
      </c>
      <c r="AU9" s="86" t="s">
        <v>125</v>
      </c>
      <c r="AV9" s="86" t="s">
        <v>124</v>
      </c>
      <c r="AW9" s="86"/>
      <c r="AX9" s="86" t="s">
        <v>123</v>
      </c>
      <c r="AY9" s="86" t="s">
        <v>122</v>
      </c>
      <c r="AZ9" s="86" t="s">
        <v>121</v>
      </c>
      <c r="BA9" s="86" t="s">
        <v>120</v>
      </c>
      <c r="BB9" s="86" t="s">
        <v>119</v>
      </c>
      <c r="BC9" s="86" t="s">
        <v>118</v>
      </c>
      <c r="BD9" s="86" t="s">
        <v>117</v>
      </c>
      <c r="BE9" s="86" t="s">
        <v>116</v>
      </c>
      <c r="BF9" s="86"/>
      <c r="BG9" s="85"/>
    </row>
    <row r="10" spans="1:59" s="60" customFormat="1" ht="33.75" customHeight="1">
      <c r="A10" s="84" t="s">
        <v>0</v>
      </c>
      <c r="B10" s="83" t="s">
        <v>106</v>
      </c>
      <c r="C10" s="80">
        <v>148073</v>
      </c>
      <c r="D10" s="79">
        <v>92814</v>
      </c>
      <c r="E10" s="79">
        <v>91788</v>
      </c>
      <c r="F10" s="81"/>
      <c r="G10" s="82">
        <v>0</v>
      </c>
      <c r="H10" s="82">
        <v>1026</v>
      </c>
      <c r="I10" s="82">
        <v>55259</v>
      </c>
      <c r="J10" s="82">
        <v>0</v>
      </c>
      <c r="K10" s="79">
        <v>0</v>
      </c>
      <c r="L10" s="79">
        <v>43245</v>
      </c>
      <c r="M10" s="79">
        <v>12014</v>
      </c>
      <c r="N10" s="80">
        <f aca="true" t="shared" si="2" ref="N10:N20">O10+S10</f>
        <v>127412</v>
      </c>
      <c r="O10" s="79">
        <v>94606</v>
      </c>
      <c r="P10" s="79">
        <v>22384</v>
      </c>
      <c r="Q10" s="79">
        <v>0</v>
      </c>
      <c r="R10" s="79">
        <v>72222</v>
      </c>
      <c r="S10" s="79">
        <v>32806</v>
      </c>
      <c r="T10" s="80">
        <v>27972</v>
      </c>
      <c r="U10" s="79">
        <v>27972</v>
      </c>
      <c r="V10" s="79">
        <v>0</v>
      </c>
      <c r="W10" s="79">
        <v>4834</v>
      </c>
      <c r="X10" s="80">
        <f aca="true" t="shared" si="3" ref="X10:X20">C10-N10</f>
        <v>20661</v>
      </c>
      <c r="Y10" s="79">
        <v>184070</v>
      </c>
      <c r="Z10" s="79">
        <v>64900</v>
      </c>
      <c r="AA10" s="79">
        <v>0</v>
      </c>
      <c r="AB10" s="79">
        <v>119170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197731</v>
      </c>
      <c r="AJ10" s="79">
        <v>78160</v>
      </c>
      <c r="AK10" s="79">
        <v>0</v>
      </c>
      <c r="AL10" s="79">
        <v>0</v>
      </c>
      <c r="AM10" s="79">
        <v>119571</v>
      </c>
      <c r="AN10" s="79">
        <v>0</v>
      </c>
      <c r="AO10" s="79">
        <v>0</v>
      </c>
      <c r="AP10" s="79">
        <v>0</v>
      </c>
      <c r="AQ10" s="80">
        <f aca="true" t="shared" si="4" ref="AQ10:AQ20">Y10-AI10</f>
        <v>-13661</v>
      </c>
      <c r="AR10" s="80">
        <f aca="true" t="shared" si="5" ref="AR10:AR20">X10+AQ10</f>
        <v>7000</v>
      </c>
      <c r="AS10" s="79">
        <v>0</v>
      </c>
      <c r="AT10" s="79">
        <v>0</v>
      </c>
      <c r="AU10" s="79">
        <v>0</v>
      </c>
      <c r="AV10" s="79">
        <v>0</v>
      </c>
      <c r="AW10" s="81"/>
      <c r="AX10" s="80">
        <f aca="true" t="shared" si="6" ref="AX10:AX20">AR10-AS10+AT10-AV10</f>
        <v>7000</v>
      </c>
      <c r="AY10" s="80">
        <f aca="true" t="shared" si="7" ref="AY10:AY20">AZ10+BA10+BB10</f>
        <v>0</v>
      </c>
      <c r="AZ10" s="79">
        <v>0</v>
      </c>
      <c r="BA10" s="79">
        <v>0</v>
      </c>
      <c r="BB10" s="79">
        <v>0</v>
      </c>
      <c r="BC10" s="79">
        <v>7000</v>
      </c>
      <c r="BD10" s="79">
        <v>0</v>
      </c>
      <c r="BE10" s="79">
        <v>0</v>
      </c>
      <c r="BF10" s="78">
        <f aca="true" t="shared" si="8" ref="BF10:BF21">IF(C10&gt;0,C10/(N10+AM10)*100,0)</f>
        <v>59.95270929578149</v>
      </c>
      <c r="BG10" s="77">
        <f aca="true" t="shared" si="9" ref="BG10:BG21">IF(BE10&gt;0,BE10/(D10-G10)*100,0)</f>
        <v>0</v>
      </c>
    </row>
    <row r="11" spans="1:59" s="75" customFormat="1" ht="30" customHeight="1">
      <c r="A11" s="76" t="s">
        <v>0</v>
      </c>
      <c r="B11" s="73" t="s">
        <v>107</v>
      </c>
      <c r="C11" s="70">
        <v>180453</v>
      </c>
      <c r="D11" s="69">
        <v>146260</v>
      </c>
      <c r="E11" s="69">
        <v>145420</v>
      </c>
      <c r="F11" s="71"/>
      <c r="G11" s="72">
        <v>0</v>
      </c>
      <c r="H11" s="72">
        <v>840</v>
      </c>
      <c r="I11" s="72">
        <v>34193</v>
      </c>
      <c r="J11" s="72">
        <v>0</v>
      </c>
      <c r="K11" s="69">
        <v>0</v>
      </c>
      <c r="L11" s="69">
        <v>34150</v>
      </c>
      <c r="M11" s="69">
        <v>43</v>
      </c>
      <c r="N11" s="70">
        <f t="shared" si="2"/>
        <v>153571</v>
      </c>
      <c r="O11" s="69">
        <v>116140</v>
      </c>
      <c r="P11" s="69">
        <v>30837</v>
      </c>
      <c r="Q11" s="69">
        <v>0</v>
      </c>
      <c r="R11" s="69">
        <v>85303</v>
      </c>
      <c r="S11" s="69">
        <v>37431</v>
      </c>
      <c r="T11" s="70">
        <v>33590</v>
      </c>
      <c r="U11" s="69">
        <v>33590</v>
      </c>
      <c r="V11" s="69">
        <v>0</v>
      </c>
      <c r="W11" s="69">
        <v>3841</v>
      </c>
      <c r="X11" s="70">
        <f t="shared" si="3"/>
        <v>26882</v>
      </c>
      <c r="Y11" s="69">
        <v>226820</v>
      </c>
      <c r="Z11" s="69">
        <v>80800</v>
      </c>
      <c r="AA11" s="69">
        <v>0</v>
      </c>
      <c r="AB11" s="69">
        <v>109105</v>
      </c>
      <c r="AC11" s="69">
        <v>0</v>
      </c>
      <c r="AD11" s="69">
        <v>0</v>
      </c>
      <c r="AE11" s="69">
        <v>36915</v>
      </c>
      <c r="AF11" s="69">
        <v>0</v>
      </c>
      <c r="AG11" s="69">
        <v>0</v>
      </c>
      <c r="AH11" s="69">
        <v>0</v>
      </c>
      <c r="AI11" s="69">
        <v>253702</v>
      </c>
      <c r="AJ11" s="69">
        <v>120983</v>
      </c>
      <c r="AK11" s="69">
        <v>0</v>
      </c>
      <c r="AL11" s="69">
        <v>0</v>
      </c>
      <c r="AM11" s="69">
        <v>132719</v>
      </c>
      <c r="AN11" s="69">
        <v>0</v>
      </c>
      <c r="AO11" s="69">
        <v>0</v>
      </c>
      <c r="AP11" s="69">
        <v>0</v>
      </c>
      <c r="AQ11" s="70">
        <f t="shared" si="4"/>
        <v>-26882</v>
      </c>
      <c r="AR11" s="70">
        <f t="shared" si="5"/>
        <v>0</v>
      </c>
      <c r="AS11" s="69">
        <v>0</v>
      </c>
      <c r="AT11" s="69">
        <v>0</v>
      </c>
      <c r="AU11" s="69">
        <v>0</v>
      </c>
      <c r="AV11" s="69">
        <v>0</v>
      </c>
      <c r="AW11" s="71"/>
      <c r="AX11" s="70">
        <f t="shared" si="6"/>
        <v>0</v>
      </c>
      <c r="AY11" s="70">
        <f t="shared" si="7"/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8">
        <f t="shared" si="8"/>
        <v>63.031541443990356</v>
      </c>
      <c r="BG11" s="67">
        <f t="shared" si="9"/>
        <v>0</v>
      </c>
    </row>
    <row r="12" spans="1:59" s="75" customFormat="1" ht="30" customHeight="1">
      <c r="A12" s="76" t="s">
        <v>0</v>
      </c>
      <c r="B12" s="73" t="s">
        <v>1</v>
      </c>
      <c r="C12" s="70">
        <v>156947</v>
      </c>
      <c r="D12" s="69">
        <v>112896</v>
      </c>
      <c r="E12" s="69">
        <v>111892</v>
      </c>
      <c r="F12" s="71"/>
      <c r="G12" s="72">
        <v>0</v>
      </c>
      <c r="H12" s="72">
        <v>1004</v>
      </c>
      <c r="I12" s="72">
        <v>44051</v>
      </c>
      <c r="J12" s="72">
        <v>0</v>
      </c>
      <c r="K12" s="69">
        <v>0</v>
      </c>
      <c r="L12" s="69">
        <v>43825</v>
      </c>
      <c r="M12" s="69">
        <v>226</v>
      </c>
      <c r="N12" s="70">
        <f t="shared" si="2"/>
        <v>156947</v>
      </c>
      <c r="O12" s="69">
        <v>117591</v>
      </c>
      <c r="P12" s="69">
        <v>23874</v>
      </c>
      <c r="Q12" s="69">
        <v>0</v>
      </c>
      <c r="R12" s="69">
        <v>93717</v>
      </c>
      <c r="S12" s="69">
        <v>39356</v>
      </c>
      <c r="T12" s="70">
        <v>39356</v>
      </c>
      <c r="U12" s="69">
        <v>39356</v>
      </c>
      <c r="V12" s="69">
        <v>0</v>
      </c>
      <c r="W12" s="69">
        <v>0</v>
      </c>
      <c r="X12" s="70">
        <f t="shared" si="3"/>
        <v>0</v>
      </c>
      <c r="Y12" s="69">
        <v>315736</v>
      </c>
      <c r="Z12" s="69">
        <v>38200</v>
      </c>
      <c r="AA12" s="69">
        <v>0</v>
      </c>
      <c r="AB12" s="69">
        <v>277367</v>
      </c>
      <c r="AC12" s="69">
        <v>0</v>
      </c>
      <c r="AD12" s="69">
        <v>0</v>
      </c>
      <c r="AE12" s="69">
        <v>169</v>
      </c>
      <c r="AF12" s="69">
        <v>0</v>
      </c>
      <c r="AG12" s="69">
        <v>0</v>
      </c>
      <c r="AH12" s="69">
        <v>0</v>
      </c>
      <c r="AI12" s="69">
        <v>315975</v>
      </c>
      <c r="AJ12" s="69">
        <v>39962</v>
      </c>
      <c r="AK12" s="69">
        <v>0</v>
      </c>
      <c r="AL12" s="69">
        <v>0</v>
      </c>
      <c r="AM12" s="69">
        <v>176013</v>
      </c>
      <c r="AN12" s="69">
        <v>0</v>
      </c>
      <c r="AO12" s="69">
        <v>0</v>
      </c>
      <c r="AP12" s="157">
        <v>100000</v>
      </c>
      <c r="AQ12" s="70">
        <f t="shared" si="4"/>
        <v>-239</v>
      </c>
      <c r="AR12" s="70">
        <f t="shared" si="5"/>
        <v>-239</v>
      </c>
      <c r="AS12" s="69">
        <v>0</v>
      </c>
      <c r="AT12" s="69">
        <v>269</v>
      </c>
      <c r="AU12" s="69">
        <v>0</v>
      </c>
      <c r="AV12" s="69">
        <v>0</v>
      </c>
      <c r="AW12" s="71"/>
      <c r="AX12" s="70">
        <f t="shared" si="6"/>
        <v>30</v>
      </c>
      <c r="AY12" s="70">
        <f t="shared" si="7"/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30</v>
      </c>
      <c r="BE12" s="69">
        <v>0</v>
      </c>
      <c r="BF12" s="68">
        <f t="shared" si="8"/>
        <v>47.13689332051898</v>
      </c>
      <c r="BG12" s="67">
        <f t="shared" si="9"/>
        <v>0</v>
      </c>
    </row>
    <row r="13" spans="1:59" s="60" customFormat="1" ht="30" customHeight="1">
      <c r="A13" s="74" t="s">
        <v>0</v>
      </c>
      <c r="B13" s="73" t="s">
        <v>2</v>
      </c>
      <c r="C13" s="70">
        <v>14539</v>
      </c>
      <c r="D13" s="69">
        <v>719</v>
      </c>
      <c r="E13" s="69">
        <v>719</v>
      </c>
      <c r="F13" s="71"/>
      <c r="G13" s="72">
        <v>0</v>
      </c>
      <c r="H13" s="72">
        <v>0</v>
      </c>
      <c r="I13" s="72">
        <v>13820</v>
      </c>
      <c r="J13" s="72">
        <v>0</v>
      </c>
      <c r="K13" s="69">
        <v>0</v>
      </c>
      <c r="L13" s="69">
        <v>13819</v>
      </c>
      <c r="M13" s="69">
        <v>1</v>
      </c>
      <c r="N13" s="70">
        <f t="shared" si="2"/>
        <v>10551</v>
      </c>
      <c r="O13" s="69">
        <v>9218</v>
      </c>
      <c r="P13" s="69">
        <v>0</v>
      </c>
      <c r="Q13" s="69">
        <v>0</v>
      </c>
      <c r="R13" s="69">
        <v>9218</v>
      </c>
      <c r="S13" s="69">
        <v>1333</v>
      </c>
      <c r="T13" s="70">
        <v>1333</v>
      </c>
      <c r="U13" s="69">
        <v>1333</v>
      </c>
      <c r="V13" s="69">
        <v>0</v>
      </c>
      <c r="W13" s="69">
        <v>0</v>
      </c>
      <c r="X13" s="70">
        <f t="shared" si="3"/>
        <v>3988</v>
      </c>
      <c r="Y13" s="69">
        <v>2150</v>
      </c>
      <c r="Z13" s="69">
        <v>0</v>
      </c>
      <c r="AA13" s="69">
        <v>0</v>
      </c>
      <c r="AB13" s="69">
        <v>2150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4067</v>
      </c>
      <c r="AJ13" s="69">
        <v>0</v>
      </c>
      <c r="AK13" s="69">
        <v>0</v>
      </c>
      <c r="AL13" s="69">
        <v>0</v>
      </c>
      <c r="AM13" s="69">
        <v>4067</v>
      </c>
      <c r="AN13" s="69">
        <v>0</v>
      </c>
      <c r="AO13" s="69">
        <v>0</v>
      </c>
      <c r="AP13" s="69">
        <v>0</v>
      </c>
      <c r="AQ13" s="70">
        <f t="shared" si="4"/>
        <v>-1917</v>
      </c>
      <c r="AR13" s="70">
        <f t="shared" si="5"/>
        <v>2071</v>
      </c>
      <c r="AS13" s="69">
        <v>0</v>
      </c>
      <c r="AT13" s="69">
        <v>8906</v>
      </c>
      <c r="AU13" s="69">
        <v>0</v>
      </c>
      <c r="AV13" s="69">
        <v>0</v>
      </c>
      <c r="AW13" s="71"/>
      <c r="AX13" s="70">
        <f t="shared" si="6"/>
        <v>10977</v>
      </c>
      <c r="AY13" s="70">
        <f t="shared" si="7"/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10977</v>
      </c>
      <c r="BE13" s="69">
        <v>0</v>
      </c>
      <c r="BF13" s="68">
        <f t="shared" si="8"/>
        <v>99.45957039266658</v>
      </c>
      <c r="BG13" s="67">
        <f t="shared" si="9"/>
        <v>0</v>
      </c>
    </row>
    <row r="14" spans="1:59" s="60" customFormat="1" ht="30" customHeight="1">
      <c r="A14" s="66" t="s">
        <v>0</v>
      </c>
      <c r="B14" s="73" t="s">
        <v>3</v>
      </c>
      <c r="C14" s="70">
        <v>230233</v>
      </c>
      <c r="D14" s="69">
        <v>140633</v>
      </c>
      <c r="E14" s="69">
        <v>139312</v>
      </c>
      <c r="F14" s="71"/>
      <c r="G14" s="72">
        <v>0</v>
      </c>
      <c r="H14" s="72">
        <v>1321</v>
      </c>
      <c r="I14" s="72">
        <v>89600</v>
      </c>
      <c r="J14" s="72">
        <v>0</v>
      </c>
      <c r="K14" s="69">
        <v>0</v>
      </c>
      <c r="L14" s="69">
        <v>89239</v>
      </c>
      <c r="M14" s="69">
        <v>361</v>
      </c>
      <c r="N14" s="70">
        <f t="shared" si="2"/>
        <v>210584</v>
      </c>
      <c r="O14" s="69">
        <v>201150</v>
      </c>
      <c r="P14" s="69">
        <v>0</v>
      </c>
      <c r="Q14" s="69">
        <v>0</v>
      </c>
      <c r="R14" s="69">
        <v>201150</v>
      </c>
      <c r="S14" s="69">
        <v>9434</v>
      </c>
      <c r="T14" s="70">
        <v>9014</v>
      </c>
      <c r="U14" s="69">
        <v>9004</v>
      </c>
      <c r="V14" s="69">
        <v>10</v>
      </c>
      <c r="W14" s="69">
        <v>420</v>
      </c>
      <c r="X14" s="70">
        <f t="shared" si="3"/>
        <v>19649</v>
      </c>
      <c r="Y14" s="69">
        <v>73158</v>
      </c>
      <c r="Z14" s="69">
        <v>39400</v>
      </c>
      <c r="AA14" s="69">
        <v>0</v>
      </c>
      <c r="AB14" s="69">
        <v>33758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92807</v>
      </c>
      <c r="AJ14" s="69">
        <v>39486</v>
      </c>
      <c r="AK14" s="69">
        <v>0</v>
      </c>
      <c r="AL14" s="69">
        <v>0</v>
      </c>
      <c r="AM14" s="69">
        <v>52849</v>
      </c>
      <c r="AN14" s="69">
        <v>0</v>
      </c>
      <c r="AO14" s="69">
        <v>0</v>
      </c>
      <c r="AP14" s="69">
        <v>472</v>
      </c>
      <c r="AQ14" s="70">
        <f t="shared" si="4"/>
        <v>-19649</v>
      </c>
      <c r="AR14" s="70">
        <f t="shared" si="5"/>
        <v>0</v>
      </c>
      <c r="AS14" s="69">
        <v>0</v>
      </c>
      <c r="AT14" s="69">
        <v>0</v>
      </c>
      <c r="AU14" s="69">
        <v>0</v>
      </c>
      <c r="AV14" s="69">
        <v>0</v>
      </c>
      <c r="AW14" s="71"/>
      <c r="AX14" s="70">
        <f t="shared" si="6"/>
        <v>0</v>
      </c>
      <c r="AY14" s="70">
        <f t="shared" si="7"/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8">
        <f t="shared" si="8"/>
        <v>87.39717499326204</v>
      </c>
      <c r="BG14" s="67">
        <f t="shared" si="9"/>
        <v>0</v>
      </c>
    </row>
    <row r="15" spans="1:59" s="60" customFormat="1" ht="30" customHeight="1">
      <c r="A15" s="66" t="s">
        <v>0</v>
      </c>
      <c r="B15" s="73" t="s">
        <v>108</v>
      </c>
      <c r="C15" s="70">
        <v>156629</v>
      </c>
      <c r="D15" s="69">
        <v>140096</v>
      </c>
      <c r="E15" s="69">
        <v>130330</v>
      </c>
      <c r="F15" s="71"/>
      <c r="G15" s="72">
        <v>0</v>
      </c>
      <c r="H15" s="72">
        <v>9766</v>
      </c>
      <c r="I15" s="72">
        <v>16533</v>
      </c>
      <c r="J15" s="72">
        <v>1653</v>
      </c>
      <c r="K15" s="69">
        <v>0</v>
      </c>
      <c r="L15" s="69">
        <v>10402</v>
      </c>
      <c r="M15" s="69">
        <v>4478</v>
      </c>
      <c r="N15" s="70">
        <f t="shared" si="2"/>
        <v>147348</v>
      </c>
      <c r="O15" s="69">
        <v>122585</v>
      </c>
      <c r="P15" s="69">
        <v>43839</v>
      </c>
      <c r="Q15" s="69">
        <v>0</v>
      </c>
      <c r="R15" s="69">
        <v>78746</v>
      </c>
      <c r="S15" s="69">
        <v>24763</v>
      </c>
      <c r="T15" s="70">
        <v>20170</v>
      </c>
      <c r="U15" s="69">
        <v>20170</v>
      </c>
      <c r="V15" s="69">
        <v>0</v>
      </c>
      <c r="W15" s="69">
        <v>4593</v>
      </c>
      <c r="X15" s="70">
        <f t="shared" si="3"/>
        <v>9281</v>
      </c>
      <c r="Y15" s="69">
        <v>921058</v>
      </c>
      <c r="Z15" s="69">
        <v>670800</v>
      </c>
      <c r="AA15" s="69">
        <v>0</v>
      </c>
      <c r="AB15" s="69">
        <v>50656</v>
      </c>
      <c r="AC15" s="69">
        <v>0</v>
      </c>
      <c r="AD15" s="69">
        <v>0</v>
      </c>
      <c r="AE15" s="69">
        <v>193063</v>
      </c>
      <c r="AF15" s="69">
        <v>0</v>
      </c>
      <c r="AG15" s="69">
        <v>6539</v>
      </c>
      <c r="AH15" s="69">
        <v>0</v>
      </c>
      <c r="AI15" s="69">
        <v>947489</v>
      </c>
      <c r="AJ15" s="69">
        <v>814452</v>
      </c>
      <c r="AK15" s="69">
        <v>34689</v>
      </c>
      <c r="AL15" s="69">
        <v>0</v>
      </c>
      <c r="AM15" s="69">
        <v>133037</v>
      </c>
      <c r="AN15" s="69">
        <v>0</v>
      </c>
      <c r="AO15" s="69">
        <v>0</v>
      </c>
      <c r="AP15" s="69">
        <v>0</v>
      </c>
      <c r="AQ15" s="70">
        <f t="shared" si="4"/>
        <v>-26431</v>
      </c>
      <c r="AR15" s="70">
        <f t="shared" si="5"/>
        <v>-17150</v>
      </c>
      <c r="AS15" s="69">
        <v>0</v>
      </c>
      <c r="AT15" s="69">
        <v>20982</v>
      </c>
      <c r="AU15" s="69">
        <v>0</v>
      </c>
      <c r="AV15" s="69">
        <v>0</v>
      </c>
      <c r="AW15" s="71"/>
      <c r="AX15" s="70">
        <f t="shared" si="6"/>
        <v>3832</v>
      </c>
      <c r="AY15" s="70">
        <f t="shared" si="7"/>
        <v>0</v>
      </c>
      <c r="AZ15" s="69">
        <v>0</v>
      </c>
      <c r="BA15" s="69">
        <v>0</v>
      </c>
      <c r="BB15" s="69">
        <v>0</v>
      </c>
      <c r="BC15" s="69">
        <v>3832</v>
      </c>
      <c r="BD15" s="69">
        <v>0</v>
      </c>
      <c r="BE15" s="69">
        <v>0</v>
      </c>
      <c r="BF15" s="68">
        <f t="shared" si="8"/>
        <v>55.86211815896001</v>
      </c>
      <c r="BG15" s="67">
        <f t="shared" si="9"/>
        <v>0</v>
      </c>
    </row>
    <row r="16" spans="1:59" s="60" customFormat="1" ht="30" customHeight="1">
      <c r="A16" s="66" t="s">
        <v>0</v>
      </c>
      <c r="B16" s="73" t="s">
        <v>109</v>
      </c>
      <c r="C16" s="70">
        <v>702679</v>
      </c>
      <c r="D16" s="69">
        <v>434550</v>
      </c>
      <c r="E16" s="69">
        <v>430382</v>
      </c>
      <c r="F16" s="71"/>
      <c r="G16" s="72">
        <v>0</v>
      </c>
      <c r="H16" s="72">
        <v>4168</v>
      </c>
      <c r="I16" s="72">
        <v>268129</v>
      </c>
      <c r="J16" s="72">
        <v>0</v>
      </c>
      <c r="K16" s="69">
        <v>0</v>
      </c>
      <c r="L16" s="69">
        <v>266684</v>
      </c>
      <c r="M16" s="69">
        <v>1445</v>
      </c>
      <c r="N16" s="70">
        <f t="shared" si="2"/>
        <v>620838</v>
      </c>
      <c r="O16" s="69">
        <v>540340</v>
      </c>
      <c r="P16" s="69">
        <v>54447</v>
      </c>
      <c r="Q16" s="69">
        <v>0</v>
      </c>
      <c r="R16" s="69">
        <v>485893</v>
      </c>
      <c r="S16" s="69">
        <v>80498</v>
      </c>
      <c r="T16" s="70">
        <v>65860</v>
      </c>
      <c r="U16" s="69">
        <v>65860</v>
      </c>
      <c r="V16" s="69">
        <v>0</v>
      </c>
      <c r="W16" s="69">
        <v>14638</v>
      </c>
      <c r="X16" s="70">
        <f t="shared" si="3"/>
        <v>81841</v>
      </c>
      <c r="Y16" s="69">
        <v>159576</v>
      </c>
      <c r="Z16" s="69">
        <v>0</v>
      </c>
      <c r="AA16" s="69">
        <v>0</v>
      </c>
      <c r="AB16" s="69">
        <v>159576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241417</v>
      </c>
      <c r="AJ16" s="69">
        <v>0</v>
      </c>
      <c r="AK16" s="69">
        <v>0</v>
      </c>
      <c r="AL16" s="69">
        <v>0</v>
      </c>
      <c r="AM16" s="69">
        <v>241417</v>
      </c>
      <c r="AN16" s="69">
        <v>0</v>
      </c>
      <c r="AO16" s="69">
        <v>0</v>
      </c>
      <c r="AP16" s="69">
        <v>0</v>
      </c>
      <c r="AQ16" s="70">
        <f t="shared" si="4"/>
        <v>-81841</v>
      </c>
      <c r="AR16" s="70">
        <f t="shared" si="5"/>
        <v>0</v>
      </c>
      <c r="AS16" s="69">
        <v>0</v>
      </c>
      <c r="AT16" s="69">
        <v>0</v>
      </c>
      <c r="AU16" s="69">
        <v>0</v>
      </c>
      <c r="AV16" s="69">
        <v>0</v>
      </c>
      <c r="AW16" s="71"/>
      <c r="AX16" s="70">
        <f t="shared" si="6"/>
        <v>0</v>
      </c>
      <c r="AY16" s="70">
        <f t="shared" si="7"/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8">
        <f t="shared" si="8"/>
        <v>81.49317777223675</v>
      </c>
      <c r="BG16" s="67">
        <f t="shared" si="9"/>
        <v>0</v>
      </c>
    </row>
    <row r="17" spans="1:59" s="60" customFormat="1" ht="30" customHeight="1">
      <c r="A17" s="66" t="s">
        <v>0</v>
      </c>
      <c r="B17" s="73" t="s">
        <v>4</v>
      </c>
      <c r="C17" s="70">
        <v>72935</v>
      </c>
      <c r="D17" s="69">
        <v>16634</v>
      </c>
      <c r="E17" s="69">
        <v>16634</v>
      </c>
      <c r="F17" s="71"/>
      <c r="G17" s="72">
        <v>0</v>
      </c>
      <c r="H17" s="72">
        <v>0</v>
      </c>
      <c r="I17" s="72">
        <v>56301</v>
      </c>
      <c r="J17" s="72">
        <v>0</v>
      </c>
      <c r="K17" s="69">
        <v>0</v>
      </c>
      <c r="L17" s="69">
        <v>4824</v>
      </c>
      <c r="M17" s="69">
        <v>51477</v>
      </c>
      <c r="N17" s="70">
        <f t="shared" si="2"/>
        <v>68253</v>
      </c>
      <c r="O17" s="69">
        <v>20118</v>
      </c>
      <c r="P17" s="69">
        <v>0</v>
      </c>
      <c r="Q17" s="69">
        <v>0</v>
      </c>
      <c r="R17" s="69">
        <v>20118</v>
      </c>
      <c r="S17" s="69">
        <v>48135</v>
      </c>
      <c r="T17" s="70">
        <v>459</v>
      </c>
      <c r="U17" s="69">
        <v>459</v>
      </c>
      <c r="V17" s="69">
        <v>0</v>
      </c>
      <c r="W17" s="69">
        <v>47676</v>
      </c>
      <c r="X17" s="70">
        <f t="shared" si="3"/>
        <v>4682</v>
      </c>
      <c r="Y17" s="69">
        <v>25552</v>
      </c>
      <c r="Z17" s="69">
        <v>0</v>
      </c>
      <c r="AA17" s="69">
        <v>0</v>
      </c>
      <c r="AB17" s="69">
        <v>5552</v>
      </c>
      <c r="AC17" s="69">
        <v>0</v>
      </c>
      <c r="AD17" s="69">
        <v>0</v>
      </c>
      <c r="AE17" s="69">
        <v>20000</v>
      </c>
      <c r="AF17" s="69">
        <v>0</v>
      </c>
      <c r="AG17" s="69">
        <v>0</v>
      </c>
      <c r="AH17" s="69">
        <v>0</v>
      </c>
      <c r="AI17" s="69">
        <v>26786</v>
      </c>
      <c r="AJ17" s="69">
        <v>23041</v>
      </c>
      <c r="AK17" s="69">
        <v>0</v>
      </c>
      <c r="AL17" s="69">
        <v>0</v>
      </c>
      <c r="AM17" s="69">
        <v>3745</v>
      </c>
      <c r="AN17" s="69">
        <v>0</v>
      </c>
      <c r="AO17" s="69">
        <v>0</v>
      </c>
      <c r="AP17" s="69">
        <v>0</v>
      </c>
      <c r="AQ17" s="70">
        <f t="shared" si="4"/>
        <v>-1234</v>
      </c>
      <c r="AR17" s="70">
        <f t="shared" si="5"/>
        <v>3448</v>
      </c>
      <c r="AS17" s="69">
        <v>0</v>
      </c>
      <c r="AT17" s="69">
        <v>828</v>
      </c>
      <c r="AU17" s="69">
        <v>0</v>
      </c>
      <c r="AV17" s="69">
        <v>0</v>
      </c>
      <c r="AW17" s="71"/>
      <c r="AX17" s="70">
        <f t="shared" si="6"/>
        <v>4276</v>
      </c>
      <c r="AY17" s="70">
        <f t="shared" si="7"/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4276</v>
      </c>
      <c r="BE17" s="69">
        <v>0</v>
      </c>
      <c r="BF17" s="68">
        <f t="shared" si="8"/>
        <v>101.30142503958443</v>
      </c>
      <c r="BG17" s="67">
        <f t="shared" si="9"/>
        <v>0</v>
      </c>
    </row>
    <row r="18" spans="1:59" s="60" customFormat="1" ht="30" customHeight="1">
      <c r="A18" s="66" t="s">
        <v>0</v>
      </c>
      <c r="B18" s="73" t="s">
        <v>5</v>
      </c>
      <c r="C18" s="70">
        <v>116416</v>
      </c>
      <c r="D18" s="69">
        <v>69304</v>
      </c>
      <c r="E18" s="69">
        <v>68926</v>
      </c>
      <c r="F18" s="71"/>
      <c r="G18" s="72">
        <v>0</v>
      </c>
      <c r="H18" s="72">
        <v>378</v>
      </c>
      <c r="I18" s="72">
        <v>47112</v>
      </c>
      <c r="J18" s="72">
        <v>0</v>
      </c>
      <c r="K18" s="69">
        <v>0</v>
      </c>
      <c r="L18" s="69">
        <v>47112</v>
      </c>
      <c r="M18" s="69">
        <v>0</v>
      </c>
      <c r="N18" s="70">
        <f t="shared" si="2"/>
        <v>106556</v>
      </c>
      <c r="O18" s="69">
        <v>96846</v>
      </c>
      <c r="P18" s="69">
        <v>13276</v>
      </c>
      <c r="Q18" s="69">
        <v>0</v>
      </c>
      <c r="R18" s="69">
        <v>83570</v>
      </c>
      <c r="S18" s="69">
        <v>9710</v>
      </c>
      <c r="T18" s="70">
        <v>9710</v>
      </c>
      <c r="U18" s="69">
        <v>9710</v>
      </c>
      <c r="V18" s="69">
        <v>0</v>
      </c>
      <c r="W18" s="69">
        <v>0</v>
      </c>
      <c r="X18" s="70">
        <f t="shared" si="3"/>
        <v>9860</v>
      </c>
      <c r="Y18" s="69">
        <v>26088</v>
      </c>
      <c r="Z18" s="69">
        <v>0</v>
      </c>
      <c r="AA18" s="69">
        <v>0</v>
      </c>
      <c r="AB18" s="69">
        <v>26088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35806</v>
      </c>
      <c r="AJ18" s="69">
        <v>5126</v>
      </c>
      <c r="AK18" s="69">
        <v>0</v>
      </c>
      <c r="AL18" s="69">
        <v>0</v>
      </c>
      <c r="AM18" s="69">
        <v>30680</v>
      </c>
      <c r="AN18" s="69">
        <v>0</v>
      </c>
      <c r="AO18" s="69">
        <v>0</v>
      </c>
      <c r="AP18" s="69">
        <v>0</v>
      </c>
      <c r="AQ18" s="70">
        <f t="shared" si="4"/>
        <v>-9718</v>
      </c>
      <c r="AR18" s="70">
        <f t="shared" si="5"/>
        <v>142</v>
      </c>
      <c r="AS18" s="69">
        <v>0</v>
      </c>
      <c r="AT18" s="69">
        <v>584</v>
      </c>
      <c r="AU18" s="69">
        <v>0</v>
      </c>
      <c r="AV18" s="69">
        <v>0</v>
      </c>
      <c r="AW18" s="71"/>
      <c r="AX18" s="70">
        <f t="shared" si="6"/>
        <v>726</v>
      </c>
      <c r="AY18" s="70">
        <f t="shared" si="7"/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726</v>
      </c>
      <c r="BE18" s="69">
        <v>0</v>
      </c>
      <c r="BF18" s="68">
        <f t="shared" si="8"/>
        <v>84.82905360109592</v>
      </c>
      <c r="BG18" s="67">
        <f t="shared" si="9"/>
        <v>0</v>
      </c>
    </row>
    <row r="19" spans="1:59" s="60" customFormat="1" ht="30" customHeight="1">
      <c r="A19" s="66" t="s">
        <v>0</v>
      </c>
      <c r="B19" s="73" t="s">
        <v>6</v>
      </c>
      <c r="C19" s="70">
        <v>55660</v>
      </c>
      <c r="D19" s="69">
        <v>26139</v>
      </c>
      <c r="E19" s="69">
        <v>26139</v>
      </c>
      <c r="F19" s="71"/>
      <c r="G19" s="72">
        <v>0</v>
      </c>
      <c r="H19" s="72">
        <v>0</v>
      </c>
      <c r="I19" s="72">
        <v>29521</v>
      </c>
      <c r="J19" s="72">
        <v>0</v>
      </c>
      <c r="K19" s="69">
        <v>0</v>
      </c>
      <c r="L19" s="69">
        <v>28911</v>
      </c>
      <c r="M19" s="69">
        <v>610</v>
      </c>
      <c r="N19" s="70">
        <f t="shared" si="2"/>
        <v>55080</v>
      </c>
      <c r="O19" s="69">
        <v>53446</v>
      </c>
      <c r="P19" s="69">
        <v>5591</v>
      </c>
      <c r="Q19" s="69">
        <v>0</v>
      </c>
      <c r="R19" s="69">
        <v>47855</v>
      </c>
      <c r="S19" s="69">
        <v>1634</v>
      </c>
      <c r="T19" s="70">
        <v>1634</v>
      </c>
      <c r="U19" s="69">
        <v>1634</v>
      </c>
      <c r="V19" s="69">
        <v>0</v>
      </c>
      <c r="W19" s="69">
        <v>0</v>
      </c>
      <c r="X19" s="70">
        <f t="shared" si="3"/>
        <v>580</v>
      </c>
      <c r="Y19" s="69">
        <v>67971</v>
      </c>
      <c r="Z19" s="69">
        <v>32800</v>
      </c>
      <c r="AA19" s="69">
        <v>0</v>
      </c>
      <c r="AB19" s="69">
        <v>22540</v>
      </c>
      <c r="AC19" s="69">
        <v>0</v>
      </c>
      <c r="AD19" s="69">
        <v>0</v>
      </c>
      <c r="AE19" s="69">
        <v>12132</v>
      </c>
      <c r="AF19" s="69">
        <v>0</v>
      </c>
      <c r="AG19" s="69">
        <v>499</v>
      </c>
      <c r="AH19" s="69">
        <v>0</v>
      </c>
      <c r="AI19" s="69">
        <v>68551</v>
      </c>
      <c r="AJ19" s="69">
        <v>60023</v>
      </c>
      <c r="AK19" s="69">
        <v>0</v>
      </c>
      <c r="AL19" s="69">
        <v>0</v>
      </c>
      <c r="AM19" s="69">
        <v>8528</v>
      </c>
      <c r="AN19" s="69">
        <v>0</v>
      </c>
      <c r="AO19" s="69">
        <v>0</v>
      </c>
      <c r="AP19" s="69">
        <v>0</v>
      </c>
      <c r="AQ19" s="70">
        <f t="shared" si="4"/>
        <v>-580</v>
      </c>
      <c r="AR19" s="70">
        <f t="shared" si="5"/>
        <v>0</v>
      </c>
      <c r="AS19" s="69">
        <v>0</v>
      </c>
      <c r="AT19" s="69">
        <v>0</v>
      </c>
      <c r="AU19" s="69">
        <v>0</v>
      </c>
      <c r="AV19" s="69">
        <v>0</v>
      </c>
      <c r="AW19" s="71"/>
      <c r="AX19" s="70">
        <f t="shared" si="6"/>
        <v>0</v>
      </c>
      <c r="AY19" s="70">
        <f t="shared" si="7"/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8">
        <f t="shared" si="8"/>
        <v>87.50471638787573</v>
      </c>
      <c r="BG19" s="67">
        <f t="shared" si="9"/>
        <v>0</v>
      </c>
    </row>
    <row r="20" spans="1:59" s="60" customFormat="1" ht="30" customHeight="1">
      <c r="A20" s="66" t="s">
        <v>0</v>
      </c>
      <c r="B20" s="73" t="s">
        <v>7</v>
      </c>
      <c r="C20" s="70">
        <v>35733</v>
      </c>
      <c r="D20" s="69">
        <v>35733</v>
      </c>
      <c r="E20" s="69">
        <v>35733</v>
      </c>
      <c r="F20" s="71"/>
      <c r="G20" s="72">
        <v>0</v>
      </c>
      <c r="H20" s="72">
        <v>0</v>
      </c>
      <c r="I20" s="72">
        <v>0</v>
      </c>
      <c r="J20" s="72">
        <v>0</v>
      </c>
      <c r="K20" s="69">
        <v>0</v>
      </c>
      <c r="L20" s="69">
        <v>0</v>
      </c>
      <c r="M20" s="69">
        <v>0</v>
      </c>
      <c r="N20" s="70">
        <f t="shared" si="2"/>
        <v>23243</v>
      </c>
      <c r="O20" s="69">
        <v>16672</v>
      </c>
      <c r="P20" s="69">
        <v>0</v>
      </c>
      <c r="Q20" s="69">
        <v>0</v>
      </c>
      <c r="R20" s="69">
        <v>16672</v>
      </c>
      <c r="S20" s="69">
        <v>6571</v>
      </c>
      <c r="T20" s="70">
        <v>6571</v>
      </c>
      <c r="U20" s="69">
        <v>6571</v>
      </c>
      <c r="V20" s="69">
        <v>0</v>
      </c>
      <c r="W20" s="69">
        <v>0</v>
      </c>
      <c r="X20" s="70">
        <f t="shared" si="3"/>
        <v>12490</v>
      </c>
      <c r="Y20" s="69">
        <v>10236</v>
      </c>
      <c r="Z20" s="69">
        <v>0</v>
      </c>
      <c r="AA20" s="69">
        <v>0</v>
      </c>
      <c r="AB20" s="69">
        <v>9336</v>
      </c>
      <c r="AC20" s="69">
        <v>0</v>
      </c>
      <c r="AD20" s="69">
        <v>0</v>
      </c>
      <c r="AE20" s="69">
        <v>0</v>
      </c>
      <c r="AF20" s="69">
        <v>0</v>
      </c>
      <c r="AG20" s="69">
        <v>900</v>
      </c>
      <c r="AH20" s="69">
        <v>0</v>
      </c>
      <c r="AI20" s="69">
        <v>21935</v>
      </c>
      <c r="AJ20" s="69">
        <v>1377</v>
      </c>
      <c r="AK20" s="69">
        <v>0</v>
      </c>
      <c r="AL20" s="69">
        <v>0</v>
      </c>
      <c r="AM20" s="69">
        <v>20558</v>
      </c>
      <c r="AN20" s="69">
        <v>0</v>
      </c>
      <c r="AO20" s="69">
        <v>0</v>
      </c>
      <c r="AP20" s="69">
        <v>0</v>
      </c>
      <c r="AQ20" s="70">
        <f t="shared" si="4"/>
        <v>-11699</v>
      </c>
      <c r="AR20" s="70">
        <f t="shared" si="5"/>
        <v>791</v>
      </c>
      <c r="AS20" s="69">
        <v>720</v>
      </c>
      <c r="AT20" s="69">
        <v>2</v>
      </c>
      <c r="AU20" s="69">
        <v>0</v>
      </c>
      <c r="AV20" s="69">
        <v>0</v>
      </c>
      <c r="AW20" s="71"/>
      <c r="AX20" s="70">
        <f t="shared" si="6"/>
        <v>73</v>
      </c>
      <c r="AY20" s="70">
        <f t="shared" si="7"/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73</v>
      </c>
      <c r="BE20" s="69">
        <v>0</v>
      </c>
      <c r="BF20" s="68">
        <f t="shared" si="8"/>
        <v>81.58032921622794</v>
      </c>
      <c r="BG20" s="67">
        <f t="shared" si="9"/>
        <v>0</v>
      </c>
    </row>
    <row r="21" spans="1:59" s="60" customFormat="1" ht="30" customHeight="1" thickBot="1">
      <c r="A21" s="66"/>
      <c r="B21" s="65" t="s">
        <v>115</v>
      </c>
      <c r="C21" s="63">
        <f>SUM(C10:C20)</f>
        <v>1870297</v>
      </c>
      <c r="D21" s="63">
        <f>SUM(D10:D20)</f>
        <v>1215778</v>
      </c>
      <c r="E21" s="63">
        <f>SUM(E10:E20)</f>
        <v>1197275</v>
      </c>
      <c r="F21" s="64"/>
      <c r="G21" s="63">
        <f aca="true" t="shared" si="10" ref="G21:AV21">SUM(G10:G20)</f>
        <v>0</v>
      </c>
      <c r="H21" s="63">
        <f t="shared" si="10"/>
        <v>18503</v>
      </c>
      <c r="I21" s="63">
        <f t="shared" si="10"/>
        <v>654519</v>
      </c>
      <c r="J21" s="63">
        <f t="shared" si="10"/>
        <v>1653</v>
      </c>
      <c r="K21" s="63">
        <f t="shared" si="10"/>
        <v>0</v>
      </c>
      <c r="L21" s="63">
        <f t="shared" si="10"/>
        <v>582211</v>
      </c>
      <c r="M21" s="63">
        <f t="shared" si="10"/>
        <v>70655</v>
      </c>
      <c r="N21" s="63">
        <f t="shared" si="10"/>
        <v>1680383</v>
      </c>
      <c r="O21" s="63">
        <f t="shared" si="10"/>
        <v>1388712</v>
      </c>
      <c r="P21" s="63">
        <f t="shared" si="10"/>
        <v>194248</v>
      </c>
      <c r="Q21" s="63">
        <f t="shared" si="10"/>
        <v>0</v>
      </c>
      <c r="R21" s="63">
        <f t="shared" si="10"/>
        <v>1194464</v>
      </c>
      <c r="S21" s="63">
        <f t="shared" si="10"/>
        <v>291671</v>
      </c>
      <c r="T21" s="63">
        <f t="shared" si="10"/>
        <v>215669</v>
      </c>
      <c r="U21" s="63">
        <f t="shared" si="10"/>
        <v>215659</v>
      </c>
      <c r="V21" s="63">
        <f t="shared" si="10"/>
        <v>10</v>
      </c>
      <c r="W21" s="63">
        <f t="shared" si="10"/>
        <v>76002</v>
      </c>
      <c r="X21" s="63">
        <f t="shared" si="10"/>
        <v>189914</v>
      </c>
      <c r="Y21" s="63">
        <f t="shared" si="10"/>
        <v>2012415</v>
      </c>
      <c r="Z21" s="63">
        <f t="shared" si="10"/>
        <v>926900</v>
      </c>
      <c r="AA21" s="63">
        <f t="shared" si="10"/>
        <v>0</v>
      </c>
      <c r="AB21" s="63">
        <f t="shared" si="10"/>
        <v>815298</v>
      </c>
      <c r="AC21" s="63">
        <f t="shared" si="10"/>
        <v>0</v>
      </c>
      <c r="AD21" s="63">
        <f t="shared" si="10"/>
        <v>0</v>
      </c>
      <c r="AE21" s="63">
        <f t="shared" si="10"/>
        <v>262279</v>
      </c>
      <c r="AF21" s="63">
        <f t="shared" si="10"/>
        <v>0</v>
      </c>
      <c r="AG21" s="63">
        <f t="shared" si="10"/>
        <v>7938</v>
      </c>
      <c r="AH21" s="63">
        <f t="shared" si="10"/>
        <v>0</v>
      </c>
      <c r="AI21" s="63">
        <f t="shared" si="10"/>
        <v>2206266</v>
      </c>
      <c r="AJ21" s="63">
        <f t="shared" si="10"/>
        <v>1182610</v>
      </c>
      <c r="AK21" s="63">
        <f t="shared" si="10"/>
        <v>34689</v>
      </c>
      <c r="AL21" s="63">
        <f t="shared" si="10"/>
        <v>0</v>
      </c>
      <c r="AM21" s="63">
        <f t="shared" si="10"/>
        <v>923184</v>
      </c>
      <c r="AN21" s="63">
        <f t="shared" si="10"/>
        <v>0</v>
      </c>
      <c r="AO21" s="63">
        <f t="shared" si="10"/>
        <v>0</v>
      </c>
      <c r="AP21" s="63">
        <f t="shared" si="10"/>
        <v>100472</v>
      </c>
      <c r="AQ21" s="63">
        <f t="shared" si="10"/>
        <v>-193851</v>
      </c>
      <c r="AR21" s="63">
        <f t="shared" si="10"/>
        <v>-3937</v>
      </c>
      <c r="AS21" s="63">
        <f t="shared" si="10"/>
        <v>720</v>
      </c>
      <c r="AT21" s="63">
        <f t="shared" si="10"/>
        <v>31571</v>
      </c>
      <c r="AU21" s="63">
        <f t="shared" si="10"/>
        <v>0</v>
      </c>
      <c r="AV21" s="63">
        <f t="shared" si="10"/>
        <v>0</v>
      </c>
      <c r="AW21" s="64"/>
      <c r="AX21" s="63">
        <f aca="true" t="shared" si="11" ref="AX21:BE21">SUM(AX10:AX20)</f>
        <v>26914</v>
      </c>
      <c r="AY21" s="63">
        <f t="shared" si="11"/>
        <v>0</v>
      </c>
      <c r="AZ21" s="63">
        <f t="shared" si="11"/>
        <v>0</v>
      </c>
      <c r="BA21" s="63">
        <f t="shared" si="11"/>
        <v>0</v>
      </c>
      <c r="BB21" s="63">
        <f t="shared" si="11"/>
        <v>0</v>
      </c>
      <c r="BC21" s="63">
        <f t="shared" si="11"/>
        <v>10832</v>
      </c>
      <c r="BD21" s="63">
        <f t="shared" si="11"/>
        <v>16082</v>
      </c>
      <c r="BE21" s="63">
        <f t="shared" si="11"/>
        <v>0</v>
      </c>
      <c r="BF21" s="62">
        <f t="shared" si="8"/>
        <v>71.83594660709711</v>
      </c>
      <c r="BG21" s="61">
        <f t="shared" si="9"/>
        <v>0</v>
      </c>
    </row>
  </sheetData>
  <sheetProtection/>
  <mergeCells count="47">
    <mergeCell ref="AR4:AR5"/>
    <mergeCell ref="AS4:AS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R4:R5"/>
    <mergeCell ref="S4:S5"/>
    <mergeCell ref="T4:T5"/>
    <mergeCell ref="U5:U6"/>
    <mergeCell ref="U4:V4"/>
    <mergeCell ref="V5:V6"/>
    <mergeCell ref="N4:N5"/>
    <mergeCell ref="O4:O5"/>
    <mergeCell ref="P4:P5"/>
    <mergeCell ref="Q4:Q5"/>
    <mergeCell ref="J4:J5"/>
    <mergeCell ref="K4:K5"/>
    <mergeCell ref="L4:L5"/>
    <mergeCell ref="M4:M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85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"/>
    </sheetView>
  </sheetViews>
  <sheetFormatPr defaultColWidth="9.00390625" defaultRowHeight="18" customHeight="1"/>
  <cols>
    <col min="1" max="1" width="0.37109375" style="118" customWidth="1"/>
    <col min="2" max="2" width="11.875" style="117" customWidth="1"/>
    <col min="3" max="4" width="14.125" style="116" customWidth="1"/>
    <col min="5" max="5" width="13.875" style="116" customWidth="1"/>
    <col min="6" max="7" width="14.125" style="116" customWidth="1"/>
    <col min="8" max="8" width="12.625" style="116" customWidth="1"/>
    <col min="9" max="9" width="11.75390625" style="116" customWidth="1"/>
    <col min="10" max="10" width="8.125" style="116" customWidth="1"/>
    <col min="11" max="11" width="11.75390625" style="116" customWidth="1"/>
    <col min="12" max="13" width="8.125" style="116" customWidth="1"/>
    <col min="14" max="14" width="9.625" style="116" customWidth="1"/>
    <col min="15" max="15" width="14.125" style="116" customWidth="1"/>
    <col min="16" max="22" width="12.625" style="116" customWidth="1"/>
    <col min="23" max="23" width="11.875" style="116" customWidth="1"/>
    <col min="24" max="24" width="11.125" style="116" customWidth="1"/>
    <col min="25" max="25" width="12.625" style="116" customWidth="1"/>
    <col min="26" max="16384" width="9.00390625" style="115" customWidth="1"/>
  </cols>
  <sheetData>
    <row r="1" spans="1:25" s="140" customFormat="1" ht="18" customHeight="1">
      <c r="A1" s="146"/>
      <c r="B1" s="117"/>
      <c r="C1" s="152" t="s">
        <v>307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s="150" customFormat="1" ht="18" customHeight="1">
      <c r="A2" s="154"/>
      <c r="B2" s="155"/>
      <c r="C2" s="152" t="s">
        <v>361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s="150" customFormat="1" ht="18" customHeight="1" thickBot="1">
      <c r="A3" s="154"/>
      <c r="B3" s="153"/>
      <c r="C3" s="152" t="s">
        <v>360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5" s="140" customFormat="1" ht="18" customHeight="1">
      <c r="A4" s="146"/>
      <c r="B4" s="206" t="s">
        <v>359</v>
      </c>
      <c r="C4" s="209" t="s">
        <v>358</v>
      </c>
      <c r="D4" s="212" t="s">
        <v>357</v>
      </c>
      <c r="E4" s="213"/>
      <c r="F4" s="213"/>
      <c r="G4" s="213"/>
      <c r="H4" s="213"/>
      <c r="I4" s="213"/>
      <c r="J4" s="213"/>
      <c r="K4" s="213"/>
      <c r="L4" s="213"/>
      <c r="M4" s="213"/>
      <c r="N4" s="214"/>
      <c r="O4" s="212" t="s">
        <v>356</v>
      </c>
      <c r="P4" s="213"/>
      <c r="Q4" s="213"/>
      <c r="R4" s="213"/>
      <c r="S4" s="213"/>
      <c r="T4" s="213"/>
      <c r="U4" s="213"/>
      <c r="V4" s="213"/>
      <c r="W4" s="213"/>
      <c r="X4" s="213"/>
      <c r="Y4" s="215"/>
    </row>
    <row r="5" spans="1:25" s="140" customFormat="1" ht="18" customHeight="1">
      <c r="A5" s="146"/>
      <c r="B5" s="207"/>
      <c r="C5" s="210"/>
      <c r="D5" s="216" t="s">
        <v>355</v>
      </c>
      <c r="E5" s="217"/>
      <c r="F5" s="218"/>
      <c r="G5" s="149">
        <v>2</v>
      </c>
      <c r="H5" s="148">
        <v>3</v>
      </c>
      <c r="I5" s="148">
        <v>4</v>
      </c>
      <c r="J5" s="148">
        <v>5</v>
      </c>
      <c r="K5" s="148">
        <v>6</v>
      </c>
      <c r="L5" s="148">
        <v>7</v>
      </c>
      <c r="M5" s="148">
        <v>8</v>
      </c>
      <c r="N5" s="148">
        <v>9</v>
      </c>
      <c r="O5" s="148">
        <v>1</v>
      </c>
      <c r="P5" s="148">
        <v>2</v>
      </c>
      <c r="Q5" s="148">
        <v>3</v>
      </c>
      <c r="R5" s="148">
        <v>4</v>
      </c>
      <c r="S5" s="148">
        <v>5</v>
      </c>
      <c r="T5" s="148">
        <v>6</v>
      </c>
      <c r="U5" s="148">
        <v>7</v>
      </c>
      <c r="V5" s="148">
        <v>8</v>
      </c>
      <c r="W5" s="148">
        <v>9</v>
      </c>
      <c r="X5" s="148">
        <v>10</v>
      </c>
      <c r="Y5" s="147">
        <v>11</v>
      </c>
    </row>
    <row r="6" spans="1:28" s="140" customFormat="1" ht="47.25" customHeight="1">
      <c r="A6" s="146"/>
      <c r="B6" s="208"/>
      <c r="C6" s="211"/>
      <c r="D6" s="145" t="s">
        <v>354</v>
      </c>
      <c r="E6" s="144" t="s">
        <v>353</v>
      </c>
      <c r="F6" s="143" t="s">
        <v>352</v>
      </c>
      <c r="G6" s="143" t="s">
        <v>351</v>
      </c>
      <c r="H6" s="143" t="s">
        <v>350</v>
      </c>
      <c r="I6" s="143" t="s">
        <v>349</v>
      </c>
      <c r="J6" s="143" t="s">
        <v>348</v>
      </c>
      <c r="K6" s="143" t="s">
        <v>347</v>
      </c>
      <c r="L6" s="143" t="s">
        <v>346</v>
      </c>
      <c r="M6" s="143" t="s">
        <v>345</v>
      </c>
      <c r="N6" s="143" t="s">
        <v>344</v>
      </c>
      <c r="O6" s="143" t="s">
        <v>343</v>
      </c>
      <c r="P6" s="143" t="s">
        <v>342</v>
      </c>
      <c r="Q6" s="143" t="s">
        <v>341</v>
      </c>
      <c r="R6" s="143" t="s">
        <v>340</v>
      </c>
      <c r="S6" s="143" t="s">
        <v>339</v>
      </c>
      <c r="T6" s="143" t="s">
        <v>338</v>
      </c>
      <c r="U6" s="143" t="s">
        <v>337</v>
      </c>
      <c r="V6" s="143" t="s">
        <v>336</v>
      </c>
      <c r="W6" s="143" t="s">
        <v>335</v>
      </c>
      <c r="X6" s="143" t="s">
        <v>334</v>
      </c>
      <c r="Y6" s="142" t="s">
        <v>333</v>
      </c>
      <c r="AA6" s="141"/>
      <c r="AB6" s="141"/>
    </row>
    <row r="7" spans="2:25" ht="47.25" customHeight="1" hidden="1">
      <c r="B7" s="139" t="s">
        <v>332</v>
      </c>
      <c r="C7" s="138" t="s">
        <v>331</v>
      </c>
      <c r="D7" s="138" t="s">
        <v>330</v>
      </c>
      <c r="E7" s="138" t="s">
        <v>329</v>
      </c>
      <c r="F7" s="138" t="s">
        <v>328</v>
      </c>
      <c r="G7" s="138" t="s">
        <v>327</v>
      </c>
      <c r="H7" s="138" t="s">
        <v>326</v>
      </c>
      <c r="I7" s="138" t="s">
        <v>325</v>
      </c>
      <c r="J7" s="138" t="s">
        <v>324</v>
      </c>
      <c r="K7" s="138" t="s">
        <v>323</v>
      </c>
      <c r="L7" s="138" t="s">
        <v>322</v>
      </c>
      <c r="M7" s="138" t="s">
        <v>321</v>
      </c>
      <c r="N7" s="138" t="s">
        <v>320</v>
      </c>
      <c r="O7" s="138" t="s">
        <v>319</v>
      </c>
      <c r="P7" s="138" t="s">
        <v>318</v>
      </c>
      <c r="Q7" s="138" t="s">
        <v>317</v>
      </c>
      <c r="R7" s="138" t="s">
        <v>316</v>
      </c>
      <c r="S7" s="138" t="s">
        <v>315</v>
      </c>
      <c r="T7" s="138" t="s">
        <v>314</v>
      </c>
      <c r="U7" s="138" t="s">
        <v>313</v>
      </c>
      <c r="V7" s="138" t="s">
        <v>312</v>
      </c>
      <c r="W7" s="138" t="s">
        <v>311</v>
      </c>
      <c r="X7" s="138" t="s">
        <v>310</v>
      </c>
      <c r="Y7" s="137" t="s">
        <v>309</v>
      </c>
    </row>
    <row r="8" spans="1:25" ht="47.25" customHeight="1">
      <c r="A8" s="118" t="s">
        <v>0</v>
      </c>
      <c r="B8" s="132" t="s">
        <v>106</v>
      </c>
      <c r="C8" s="131">
        <v>1109593</v>
      </c>
      <c r="D8" s="136">
        <v>853298</v>
      </c>
      <c r="E8" s="136">
        <v>0</v>
      </c>
      <c r="F8" s="136">
        <v>33459</v>
      </c>
      <c r="G8" s="136">
        <v>99040</v>
      </c>
      <c r="H8" s="136">
        <v>123796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5">
        <v>0</v>
      </c>
      <c r="O8" s="134">
        <v>32400</v>
      </c>
      <c r="P8" s="134">
        <v>59417</v>
      </c>
      <c r="Q8" s="134">
        <v>371411</v>
      </c>
      <c r="R8" s="134">
        <v>336331</v>
      </c>
      <c r="S8" s="134">
        <v>116857</v>
      </c>
      <c r="T8" s="134">
        <v>193177</v>
      </c>
      <c r="U8" s="134">
        <v>0</v>
      </c>
      <c r="V8" s="134">
        <v>0</v>
      </c>
      <c r="W8" s="134">
        <v>0</v>
      </c>
      <c r="X8" s="134">
        <v>0</v>
      </c>
      <c r="Y8" s="133">
        <v>0</v>
      </c>
    </row>
    <row r="9" spans="1:25" ht="30" customHeight="1">
      <c r="A9" s="118" t="s">
        <v>0</v>
      </c>
      <c r="B9" s="132" t="s">
        <v>107</v>
      </c>
      <c r="C9" s="131">
        <v>1550585</v>
      </c>
      <c r="D9" s="129">
        <v>1315940</v>
      </c>
      <c r="E9" s="129">
        <v>0</v>
      </c>
      <c r="F9" s="129">
        <v>68156</v>
      </c>
      <c r="G9" s="129">
        <v>166489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8">
        <v>0</v>
      </c>
      <c r="O9" s="127">
        <v>9900</v>
      </c>
      <c r="P9" s="127">
        <v>120661</v>
      </c>
      <c r="Q9" s="127">
        <v>539598</v>
      </c>
      <c r="R9" s="127">
        <v>631901</v>
      </c>
      <c r="S9" s="127">
        <v>138044</v>
      </c>
      <c r="T9" s="127">
        <v>110481</v>
      </c>
      <c r="U9" s="127">
        <v>0</v>
      </c>
      <c r="V9" s="127">
        <v>0</v>
      </c>
      <c r="W9" s="127">
        <v>0</v>
      </c>
      <c r="X9" s="127">
        <v>0</v>
      </c>
      <c r="Y9" s="126">
        <v>0</v>
      </c>
    </row>
    <row r="10" spans="1:25" ht="30" customHeight="1">
      <c r="A10" s="118" t="s">
        <v>0</v>
      </c>
      <c r="B10" s="132" t="s">
        <v>1</v>
      </c>
      <c r="C10" s="131">
        <v>1733217</v>
      </c>
      <c r="D10" s="129">
        <v>1426521</v>
      </c>
      <c r="E10" s="129">
        <v>0</v>
      </c>
      <c r="F10" s="129">
        <v>4565</v>
      </c>
      <c r="G10" s="129">
        <v>243423</v>
      </c>
      <c r="H10" s="129">
        <v>58708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8">
        <v>0</v>
      </c>
      <c r="O10" s="127">
        <v>0</v>
      </c>
      <c r="P10" s="127">
        <v>69798</v>
      </c>
      <c r="Q10" s="127">
        <v>621739</v>
      </c>
      <c r="R10" s="127">
        <v>805274</v>
      </c>
      <c r="S10" s="127">
        <v>127594</v>
      </c>
      <c r="T10" s="127">
        <v>108812</v>
      </c>
      <c r="U10" s="127">
        <v>0</v>
      </c>
      <c r="V10" s="127">
        <v>0</v>
      </c>
      <c r="W10" s="127">
        <v>0</v>
      </c>
      <c r="X10" s="127">
        <v>0</v>
      </c>
      <c r="Y10" s="126">
        <v>0</v>
      </c>
    </row>
    <row r="11" spans="1:25" ht="30" customHeight="1">
      <c r="A11" s="118" t="s">
        <v>0</v>
      </c>
      <c r="B11" s="132" t="s">
        <v>2</v>
      </c>
      <c r="C11" s="131">
        <v>75363</v>
      </c>
      <c r="D11" s="130">
        <v>75363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29">
        <v>0</v>
      </c>
      <c r="K11" s="129">
        <v>0</v>
      </c>
      <c r="L11" s="129">
        <v>0</v>
      </c>
      <c r="M11" s="129">
        <v>0</v>
      </c>
      <c r="N11" s="128">
        <v>0</v>
      </c>
      <c r="O11" s="127">
        <v>0</v>
      </c>
      <c r="P11" s="127">
        <v>0</v>
      </c>
      <c r="Q11" s="127">
        <v>75363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6">
        <v>0</v>
      </c>
    </row>
    <row r="12" spans="1:25" ht="30" customHeight="1">
      <c r="A12" s="118" t="s">
        <v>0</v>
      </c>
      <c r="B12" s="132" t="s">
        <v>3</v>
      </c>
      <c r="C12" s="131">
        <v>439768</v>
      </c>
      <c r="D12" s="130">
        <v>339999</v>
      </c>
      <c r="E12" s="130">
        <v>0</v>
      </c>
      <c r="F12" s="130">
        <v>1830</v>
      </c>
      <c r="G12" s="130">
        <v>51199</v>
      </c>
      <c r="H12" s="130">
        <v>12700</v>
      </c>
      <c r="I12" s="130">
        <v>34040</v>
      </c>
      <c r="J12" s="129">
        <v>0</v>
      </c>
      <c r="K12" s="129">
        <v>0</v>
      </c>
      <c r="L12" s="129">
        <v>0</v>
      </c>
      <c r="M12" s="129">
        <v>0</v>
      </c>
      <c r="N12" s="128">
        <v>0</v>
      </c>
      <c r="O12" s="127">
        <v>0</v>
      </c>
      <c r="P12" s="127">
        <v>11682</v>
      </c>
      <c r="Q12" s="127">
        <v>143095</v>
      </c>
      <c r="R12" s="127">
        <v>262812</v>
      </c>
      <c r="S12" s="127">
        <v>0</v>
      </c>
      <c r="T12" s="127">
        <v>17151</v>
      </c>
      <c r="U12" s="127">
        <v>0</v>
      </c>
      <c r="V12" s="127">
        <v>846</v>
      </c>
      <c r="W12" s="127">
        <v>4182</v>
      </c>
      <c r="X12" s="127">
        <v>0</v>
      </c>
      <c r="Y12" s="126">
        <v>0</v>
      </c>
    </row>
    <row r="13" spans="1:25" ht="30" customHeight="1">
      <c r="A13" s="118" t="s">
        <v>0</v>
      </c>
      <c r="B13" s="132" t="s">
        <v>108</v>
      </c>
      <c r="C13" s="131">
        <v>1422089</v>
      </c>
      <c r="D13" s="130">
        <v>712114</v>
      </c>
      <c r="E13" s="130">
        <v>0</v>
      </c>
      <c r="F13" s="130">
        <v>0</v>
      </c>
      <c r="G13" s="130">
        <v>598135</v>
      </c>
      <c r="H13" s="130">
        <v>109620</v>
      </c>
      <c r="I13" s="130">
        <v>2220</v>
      </c>
      <c r="J13" s="129">
        <v>0</v>
      </c>
      <c r="K13" s="129">
        <v>0</v>
      </c>
      <c r="L13" s="129">
        <v>0</v>
      </c>
      <c r="M13" s="129">
        <v>0</v>
      </c>
      <c r="N13" s="128">
        <v>0</v>
      </c>
      <c r="O13" s="127">
        <v>0</v>
      </c>
      <c r="P13" s="127">
        <v>262516</v>
      </c>
      <c r="Q13" s="127">
        <v>817917</v>
      </c>
      <c r="R13" s="127">
        <v>276692</v>
      </c>
      <c r="S13" s="127">
        <v>12004</v>
      </c>
      <c r="T13" s="127">
        <v>52960</v>
      </c>
      <c r="U13" s="127">
        <v>0</v>
      </c>
      <c r="V13" s="127">
        <v>0</v>
      </c>
      <c r="W13" s="127">
        <v>0</v>
      </c>
      <c r="X13" s="127">
        <v>0</v>
      </c>
      <c r="Y13" s="126">
        <v>0</v>
      </c>
    </row>
    <row r="14" spans="1:25" ht="30" customHeight="1">
      <c r="A14" s="118" t="s">
        <v>0</v>
      </c>
      <c r="B14" s="132" t="s">
        <v>109</v>
      </c>
      <c r="C14" s="131">
        <v>2835273</v>
      </c>
      <c r="D14" s="130">
        <v>2592632</v>
      </c>
      <c r="E14" s="130">
        <v>0</v>
      </c>
      <c r="F14" s="130">
        <v>47512</v>
      </c>
      <c r="G14" s="130">
        <v>72453</v>
      </c>
      <c r="H14" s="130">
        <v>122676</v>
      </c>
      <c r="I14" s="130">
        <v>0</v>
      </c>
      <c r="J14" s="129">
        <v>0</v>
      </c>
      <c r="K14" s="129">
        <v>0</v>
      </c>
      <c r="L14" s="129">
        <v>0</v>
      </c>
      <c r="M14" s="129">
        <v>0</v>
      </c>
      <c r="N14" s="128">
        <v>0</v>
      </c>
      <c r="O14" s="127">
        <v>0</v>
      </c>
      <c r="P14" s="127">
        <v>8097</v>
      </c>
      <c r="Q14" s="158">
        <v>1063263</v>
      </c>
      <c r="R14" s="158">
        <v>1376616</v>
      </c>
      <c r="S14" s="127">
        <v>223106</v>
      </c>
      <c r="T14" s="127">
        <v>164191</v>
      </c>
      <c r="U14" s="127">
        <v>0</v>
      </c>
      <c r="V14" s="127">
        <v>0</v>
      </c>
      <c r="W14" s="127">
        <v>0</v>
      </c>
      <c r="X14" s="127">
        <v>0</v>
      </c>
      <c r="Y14" s="126">
        <v>0</v>
      </c>
    </row>
    <row r="15" spans="1:25" ht="30" customHeight="1">
      <c r="A15" s="118" t="s">
        <v>0</v>
      </c>
      <c r="B15" s="132" t="s">
        <v>4</v>
      </c>
      <c r="C15" s="131">
        <v>16488</v>
      </c>
      <c r="D15" s="130">
        <v>13207</v>
      </c>
      <c r="E15" s="130">
        <v>0</v>
      </c>
      <c r="F15" s="130">
        <v>0</v>
      </c>
      <c r="G15" s="130">
        <v>3281</v>
      </c>
      <c r="H15" s="130">
        <v>0</v>
      </c>
      <c r="I15" s="130">
        <v>0</v>
      </c>
      <c r="J15" s="129">
        <v>0</v>
      </c>
      <c r="K15" s="129">
        <v>0</v>
      </c>
      <c r="L15" s="129">
        <v>0</v>
      </c>
      <c r="M15" s="129">
        <v>0</v>
      </c>
      <c r="N15" s="128">
        <v>0</v>
      </c>
      <c r="O15" s="127">
        <v>0</v>
      </c>
      <c r="P15" s="127">
        <v>0</v>
      </c>
      <c r="Q15" s="127">
        <v>7993</v>
      </c>
      <c r="R15" s="127">
        <v>7835</v>
      </c>
      <c r="S15" s="127">
        <v>0</v>
      </c>
      <c r="T15" s="127">
        <v>0</v>
      </c>
      <c r="U15" s="127">
        <v>0</v>
      </c>
      <c r="V15" s="127">
        <v>0</v>
      </c>
      <c r="W15" s="127">
        <v>660</v>
      </c>
      <c r="X15" s="127">
        <v>0</v>
      </c>
      <c r="Y15" s="126">
        <v>0</v>
      </c>
    </row>
    <row r="16" spans="1:25" ht="30" customHeight="1">
      <c r="A16" s="118" t="s">
        <v>0</v>
      </c>
      <c r="B16" s="132" t="s">
        <v>5</v>
      </c>
      <c r="C16" s="131">
        <v>457017</v>
      </c>
      <c r="D16" s="130">
        <v>422174</v>
      </c>
      <c r="E16" s="130">
        <v>0</v>
      </c>
      <c r="F16" s="130">
        <v>14740</v>
      </c>
      <c r="G16" s="130">
        <v>20103</v>
      </c>
      <c r="H16" s="130">
        <v>0</v>
      </c>
      <c r="I16" s="130">
        <v>0</v>
      </c>
      <c r="J16" s="129">
        <v>0</v>
      </c>
      <c r="K16" s="129">
        <v>0</v>
      </c>
      <c r="L16" s="129">
        <v>0</v>
      </c>
      <c r="M16" s="129">
        <v>0</v>
      </c>
      <c r="N16" s="128">
        <v>0</v>
      </c>
      <c r="O16" s="127">
        <v>0</v>
      </c>
      <c r="P16" s="127">
        <v>11001</v>
      </c>
      <c r="Q16" s="127">
        <v>147646</v>
      </c>
      <c r="R16" s="127">
        <v>277570</v>
      </c>
      <c r="S16" s="127">
        <v>12524</v>
      </c>
      <c r="T16" s="127">
        <v>8276</v>
      </c>
      <c r="U16" s="127">
        <v>0</v>
      </c>
      <c r="V16" s="127">
        <v>0</v>
      </c>
      <c r="W16" s="127">
        <v>0</v>
      </c>
      <c r="X16" s="127">
        <v>0</v>
      </c>
      <c r="Y16" s="126">
        <v>0</v>
      </c>
    </row>
    <row r="17" spans="1:25" ht="30" customHeight="1">
      <c r="A17" s="118" t="s">
        <v>0</v>
      </c>
      <c r="B17" s="132" t="s">
        <v>6</v>
      </c>
      <c r="C17" s="131">
        <v>106402</v>
      </c>
      <c r="D17" s="130">
        <v>65283</v>
      </c>
      <c r="E17" s="130">
        <v>0</v>
      </c>
      <c r="F17" s="130">
        <v>0</v>
      </c>
      <c r="G17" s="130">
        <v>38600</v>
      </c>
      <c r="H17" s="130">
        <v>2519</v>
      </c>
      <c r="I17" s="130">
        <v>0</v>
      </c>
      <c r="J17" s="129">
        <v>0</v>
      </c>
      <c r="K17" s="129">
        <v>0</v>
      </c>
      <c r="L17" s="129">
        <v>0</v>
      </c>
      <c r="M17" s="129">
        <v>0</v>
      </c>
      <c r="N17" s="128">
        <v>0</v>
      </c>
      <c r="O17" s="127">
        <v>0</v>
      </c>
      <c r="P17" s="127">
        <v>32800</v>
      </c>
      <c r="Q17" s="127">
        <v>37062</v>
      </c>
      <c r="R17" s="127">
        <v>36540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6">
        <v>0</v>
      </c>
    </row>
    <row r="18" spans="1:25" ht="30" customHeight="1">
      <c r="A18" s="118" t="s">
        <v>0</v>
      </c>
      <c r="B18" s="132" t="s">
        <v>7</v>
      </c>
      <c r="C18" s="131">
        <v>275489</v>
      </c>
      <c r="D18" s="130">
        <v>199888</v>
      </c>
      <c r="E18" s="130">
        <v>0</v>
      </c>
      <c r="F18" s="130">
        <v>18956</v>
      </c>
      <c r="G18" s="130">
        <v>56645</v>
      </c>
      <c r="H18" s="130">
        <v>0</v>
      </c>
      <c r="I18" s="130">
        <v>0</v>
      </c>
      <c r="J18" s="129">
        <v>0</v>
      </c>
      <c r="K18" s="129">
        <v>0</v>
      </c>
      <c r="L18" s="129">
        <v>0</v>
      </c>
      <c r="M18" s="129">
        <v>0</v>
      </c>
      <c r="N18" s="128">
        <v>0</v>
      </c>
      <c r="O18" s="127">
        <v>0</v>
      </c>
      <c r="P18" s="127">
        <v>0</v>
      </c>
      <c r="Q18" s="127">
        <v>101566</v>
      </c>
      <c r="R18" s="127">
        <v>132527</v>
      </c>
      <c r="S18" s="127">
        <v>20774</v>
      </c>
      <c r="T18" s="127">
        <v>13912</v>
      </c>
      <c r="U18" s="127">
        <v>0</v>
      </c>
      <c r="V18" s="127">
        <v>6710</v>
      </c>
      <c r="W18" s="127">
        <v>0</v>
      </c>
      <c r="X18" s="127">
        <v>0</v>
      </c>
      <c r="Y18" s="126">
        <v>0</v>
      </c>
    </row>
    <row r="19" spans="1:25" ht="30" customHeight="1" thickBot="1">
      <c r="A19" s="118" t="s">
        <v>0</v>
      </c>
      <c r="B19" s="125" t="s">
        <v>308</v>
      </c>
      <c r="C19" s="124">
        <f aca="true" t="shared" si="0" ref="C19:Y19">SUM(C8:C18)</f>
        <v>10021284</v>
      </c>
      <c r="D19" s="124">
        <f t="shared" si="0"/>
        <v>8016419</v>
      </c>
      <c r="E19" s="124">
        <f t="shared" si="0"/>
        <v>0</v>
      </c>
      <c r="F19" s="124">
        <f t="shared" si="0"/>
        <v>189218</v>
      </c>
      <c r="G19" s="124">
        <f t="shared" si="0"/>
        <v>1349368</v>
      </c>
      <c r="H19" s="124">
        <f t="shared" si="0"/>
        <v>430019</v>
      </c>
      <c r="I19" s="124">
        <f t="shared" si="0"/>
        <v>36260</v>
      </c>
      <c r="J19" s="124">
        <f t="shared" si="0"/>
        <v>0</v>
      </c>
      <c r="K19" s="124">
        <f t="shared" si="0"/>
        <v>0</v>
      </c>
      <c r="L19" s="124">
        <f t="shared" si="0"/>
        <v>0</v>
      </c>
      <c r="M19" s="124">
        <f t="shared" si="0"/>
        <v>0</v>
      </c>
      <c r="N19" s="124">
        <f t="shared" si="0"/>
        <v>0</v>
      </c>
      <c r="O19" s="124">
        <f t="shared" si="0"/>
        <v>42300</v>
      </c>
      <c r="P19" s="124">
        <f t="shared" si="0"/>
        <v>575972</v>
      </c>
      <c r="Q19" s="159">
        <f t="shared" si="0"/>
        <v>3926653</v>
      </c>
      <c r="R19" s="159">
        <f t="shared" si="0"/>
        <v>4144098</v>
      </c>
      <c r="S19" s="124">
        <f t="shared" si="0"/>
        <v>650903</v>
      </c>
      <c r="T19" s="124">
        <f t="shared" si="0"/>
        <v>668960</v>
      </c>
      <c r="U19" s="124">
        <f t="shared" si="0"/>
        <v>0</v>
      </c>
      <c r="V19" s="124">
        <f t="shared" si="0"/>
        <v>7556</v>
      </c>
      <c r="W19" s="124">
        <f t="shared" si="0"/>
        <v>4842</v>
      </c>
      <c r="X19" s="124">
        <f t="shared" si="0"/>
        <v>0</v>
      </c>
      <c r="Y19" s="123">
        <f t="shared" si="0"/>
        <v>0</v>
      </c>
    </row>
    <row r="20" spans="2:25" ht="18" customHeight="1">
      <c r="B20" s="122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2:25" ht="18" customHeight="1">
      <c r="B21" s="120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</row>
    <row r="22" spans="2:25" ht="18" customHeight="1">
      <c r="B22" s="120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</row>
    <row r="23" spans="2:25" ht="18" customHeight="1">
      <c r="B23" s="120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</row>
    <row r="24" spans="2:25" ht="18" customHeight="1">
      <c r="B24" s="120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</row>
    <row r="25" spans="2:25" ht="18" customHeight="1">
      <c r="B25" s="120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</row>
    <row r="26" spans="2:25" ht="18" customHeight="1">
      <c r="B26" s="120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</row>
    <row r="27" spans="2:25" ht="18" customHeight="1">
      <c r="B27" s="120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</row>
    <row r="28" spans="2:25" ht="18" customHeight="1"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</row>
    <row r="29" spans="2:25" ht="18" customHeight="1">
      <c r="B29" s="120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</row>
    <row r="30" spans="2:25" ht="18" customHeight="1">
      <c r="B30" s="120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</row>
    <row r="31" spans="2:25" ht="18" customHeight="1">
      <c r="B31" s="120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</row>
    <row r="32" spans="2:25" ht="18" customHeight="1">
      <c r="B32" s="120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spans="2:25" ht="18" customHeight="1">
      <c r="B33" s="120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2:25" ht="18" customHeight="1">
      <c r="B34" s="120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2:25" ht="18" customHeight="1">
      <c r="B35" s="120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2:25" ht="18" customHeight="1">
      <c r="B36" s="120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2:25" ht="18" customHeight="1">
      <c r="B37" s="120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spans="2:25" ht="18" customHeight="1">
      <c r="B38" s="120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spans="2:25" ht="18" customHeight="1">
      <c r="B39" s="120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2:25" ht="18" customHeight="1">
      <c r="B40" s="120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spans="2:25" ht="18" customHeight="1">
      <c r="B41" s="120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2:25" ht="18" customHeight="1">
      <c r="B42" s="120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spans="2:25" ht="18" customHeight="1">
      <c r="B43" s="120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spans="2:25" ht="18" customHeight="1">
      <c r="B44" s="120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spans="2:25" ht="18" customHeight="1">
      <c r="B45" s="120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spans="2:25" ht="18" customHeight="1">
      <c r="B46" s="120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2:25" ht="18" customHeight="1">
      <c r="B47" s="120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spans="2:25" ht="18" customHeight="1">
      <c r="B48" s="120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spans="2:25" ht="18" customHeight="1">
      <c r="B49" s="120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spans="2:25" ht="18" customHeight="1">
      <c r="B50" s="120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spans="2:25" ht="18" customHeight="1">
      <c r="B51" s="120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spans="2:25" ht="18" customHeight="1">
      <c r="B52" s="120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spans="2:25" ht="18" customHeight="1">
      <c r="B53" s="120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spans="2:25" ht="18" customHeight="1">
      <c r="B54" s="120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spans="2:25" ht="18" customHeight="1">
      <c r="B55" s="120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spans="2:25" ht="18" customHeight="1">
      <c r="B56" s="120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2:25" ht="18" customHeight="1">
      <c r="B57" s="120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spans="2:25" ht="18" customHeight="1">
      <c r="B58" s="120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spans="2:25" ht="18" customHeight="1">
      <c r="B59" s="120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spans="2:25" ht="18" customHeight="1">
      <c r="B60" s="120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spans="2:25" ht="18" customHeight="1">
      <c r="B61" s="120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spans="2:25" ht="18" customHeight="1">
      <c r="B62" s="120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spans="2:25" ht="18" customHeight="1">
      <c r="B63" s="120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spans="2:25" ht="18" customHeight="1">
      <c r="B64" s="120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spans="2:25" ht="18" customHeight="1">
      <c r="B65" s="120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spans="2:25" ht="18" customHeight="1">
      <c r="B66" s="120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spans="2:25" ht="18" customHeight="1">
      <c r="B67" s="120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spans="2:25" ht="18" customHeight="1">
      <c r="B68" s="120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spans="2:25" ht="18" customHeight="1">
      <c r="B69" s="120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spans="2:25" ht="18" customHeight="1">
      <c r="B70" s="120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spans="2:25" ht="18" customHeight="1">
      <c r="B71" s="120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spans="2:25" ht="18" customHeight="1">
      <c r="B72" s="120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spans="2:25" ht="18" customHeight="1">
      <c r="B73" s="120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spans="2:25" ht="18" customHeight="1">
      <c r="B74" s="120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spans="2:25" ht="18" customHeight="1">
      <c r="B75" s="120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spans="2:25" ht="18" customHeight="1">
      <c r="B76" s="120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spans="2:25" ht="18" customHeight="1">
      <c r="B77" s="120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2:25" ht="18" customHeight="1">
      <c r="B78" s="120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2:25" ht="18" customHeight="1">
      <c r="B79" s="120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2:25" ht="18" customHeight="1">
      <c r="B80" s="120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spans="2:25" ht="18" customHeight="1">
      <c r="B81" s="120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2:25" ht="18" customHeight="1">
      <c r="B82" s="120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2:25" ht="18" customHeight="1">
      <c r="B83" s="120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2:25" ht="18" customHeight="1">
      <c r="B84" s="120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2:25" ht="18" customHeight="1">
      <c r="B85" s="120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2:25" ht="18" customHeight="1">
      <c r="B86" s="120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2:25" ht="18" customHeight="1">
      <c r="B87" s="120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spans="2:25" ht="18" customHeight="1">
      <c r="B88" s="120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spans="2:25" ht="18" customHeight="1">
      <c r="B89" s="120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spans="2:25" ht="18" customHeight="1">
      <c r="B90" s="120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2:25" ht="18" customHeight="1">
      <c r="B91" s="120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spans="2:25" ht="18" customHeight="1">
      <c r="B92" s="120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spans="2:25" ht="18" customHeight="1">
      <c r="B93" s="120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spans="2:25" ht="18" customHeight="1">
      <c r="B94" s="120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spans="2:25" ht="18" customHeight="1">
      <c r="B95" s="120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spans="2:25" ht="18" customHeight="1">
      <c r="B96" s="120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spans="2:25" ht="18" customHeight="1">
      <c r="B97" s="120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spans="2:25" ht="18" customHeight="1">
      <c r="B98" s="120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spans="2:25" ht="18" customHeight="1">
      <c r="B99" s="120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spans="2:25" ht="18" customHeight="1">
      <c r="B100" s="120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01" spans="2:25" ht="18" customHeight="1">
      <c r="B101" s="120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</row>
    <row r="102" spans="2:25" ht="18" customHeight="1">
      <c r="B102" s="120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</row>
    <row r="103" spans="2:25" ht="18" customHeight="1">
      <c r="B103" s="120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spans="2:25" ht="18" customHeight="1">
      <c r="B104" s="120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</row>
    <row r="105" spans="2:25" ht="18" customHeight="1">
      <c r="B105" s="120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spans="2:25" ht="18" customHeight="1">
      <c r="B106" s="120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</row>
    <row r="107" spans="2:25" ht="18" customHeight="1">
      <c r="B107" s="120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spans="2:25" ht="18" customHeight="1">
      <c r="B108" s="120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spans="2:25" ht="18" customHeight="1">
      <c r="B109" s="120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spans="2:25" ht="18" customHeight="1">
      <c r="B110" s="120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spans="2:25" ht="18" customHeight="1">
      <c r="B111" s="120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spans="2:25" ht="18" customHeight="1">
      <c r="B112" s="120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spans="2:25" ht="18" customHeight="1">
      <c r="B113" s="120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</row>
    <row r="114" spans="2:25" ht="18" customHeight="1">
      <c r="B114" s="120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spans="2:25" ht="18" customHeight="1">
      <c r="B115" s="120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spans="2:25" ht="18" customHeight="1">
      <c r="B116" s="120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spans="2:25" ht="18" customHeight="1">
      <c r="B117" s="120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</row>
    <row r="118" spans="2:25" ht="18" customHeight="1">
      <c r="B118" s="120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spans="2:25" ht="18" customHeight="1">
      <c r="B119" s="120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</row>
    <row r="120" spans="2:25" ht="18" customHeight="1">
      <c r="B120" s="120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2:25" ht="18" customHeight="1">
      <c r="B121" s="120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spans="2:25" ht="18" customHeight="1">
      <c r="B122" s="120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spans="2:25" ht="18" customHeight="1">
      <c r="B123" s="120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</row>
    <row r="124" spans="2:25" ht="18" customHeight="1">
      <c r="B124" s="120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spans="2:25" ht="18" customHeight="1">
      <c r="B125" s="120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</row>
    <row r="126" spans="2:25" ht="18" customHeight="1">
      <c r="B126" s="120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</row>
    <row r="127" spans="2:25" ht="18" customHeight="1">
      <c r="B127" s="120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spans="2:25" ht="18" customHeight="1">
      <c r="B128" s="120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spans="2:25" ht="18" customHeight="1">
      <c r="B129" s="120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spans="2:25" ht="18" customHeight="1">
      <c r="B130" s="120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</row>
    <row r="131" spans="2:25" ht="18" customHeight="1">
      <c r="B131" s="120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</row>
    <row r="132" spans="2:25" ht="18" customHeight="1">
      <c r="B132" s="120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</row>
    <row r="133" spans="2:25" ht="18" customHeight="1">
      <c r="B133" s="120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</row>
    <row r="134" spans="2:25" ht="18" customHeight="1">
      <c r="B134" s="120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spans="2:25" ht="18" customHeight="1">
      <c r="B135" s="120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</row>
    <row r="136" spans="2:25" ht="18" customHeight="1">
      <c r="B136" s="120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spans="2:25" ht="18" customHeight="1">
      <c r="B137" s="120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</row>
    <row r="138" spans="2:25" ht="18" customHeight="1">
      <c r="B138" s="120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</row>
    <row r="139" spans="2:25" ht="18" customHeight="1">
      <c r="B139" s="120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</row>
    <row r="140" spans="2:25" ht="18" customHeight="1">
      <c r="B140" s="120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</row>
    <row r="141" spans="2:25" ht="18" customHeight="1">
      <c r="B141" s="120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spans="2:25" ht="18" customHeight="1">
      <c r="B142" s="120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</row>
    <row r="143" spans="2:25" ht="18" customHeight="1">
      <c r="B143" s="120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</row>
    <row r="144" spans="2:25" ht="18" customHeight="1">
      <c r="B144" s="120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</row>
    <row r="145" spans="2:25" ht="18" customHeight="1">
      <c r="B145" s="120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</row>
    <row r="146" spans="2:25" ht="18" customHeight="1">
      <c r="B146" s="120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spans="2:25" ht="18" customHeight="1">
      <c r="B147" s="120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</row>
    <row r="148" spans="2:25" ht="18" customHeight="1">
      <c r="B148" s="120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</row>
    <row r="149" spans="2:25" ht="18" customHeight="1">
      <c r="B149" s="120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spans="2:25" ht="18" customHeight="1">
      <c r="B150" s="120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</row>
    <row r="151" spans="2:25" ht="18" customHeight="1">
      <c r="B151" s="120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spans="2:25" ht="18" customHeight="1">
      <c r="B152" s="120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spans="2:25" ht="18" customHeight="1">
      <c r="B153" s="120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spans="2:25" ht="18" customHeight="1">
      <c r="B154" s="120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2:25" ht="18" customHeight="1">
      <c r="B155" s="120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</row>
    <row r="156" spans="2:25" ht="18" customHeight="1">
      <c r="B156" s="120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</row>
    <row r="157" spans="2:25" ht="18" customHeight="1">
      <c r="B157" s="120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</row>
    <row r="158" spans="2:25" ht="18" customHeight="1">
      <c r="B158" s="120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</row>
    <row r="159" spans="2:25" ht="18" customHeight="1">
      <c r="B159" s="120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</row>
    <row r="160" spans="2:25" ht="18" customHeight="1">
      <c r="B160" s="120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</row>
    <row r="161" spans="2:25" ht="18" customHeight="1">
      <c r="B161" s="120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</row>
    <row r="162" spans="2:25" ht="18" customHeight="1">
      <c r="B162" s="120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</row>
    <row r="163" spans="2:25" ht="18" customHeight="1">
      <c r="B163" s="120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</row>
    <row r="164" spans="2:25" ht="18" customHeight="1">
      <c r="B164" s="120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</row>
    <row r="165" spans="2:25" ht="18" customHeight="1">
      <c r="B165" s="120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</row>
    <row r="166" spans="2:25" ht="18" customHeight="1">
      <c r="B166" s="120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</row>
    <row r="167" spans="2:25" ht="18" customHeight="1">
      <c r="B167" s="120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</row>
    <row r="168" spans="2:25" ht="18" customHeight="1">
      <c r="B168" s="120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</row>
    <row r="169" spans="2:25" ht="18" customHeight="1">
      <c r="B169" s="120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</row>
    <row r="170" spans="2:25" ht="18" customHeight="1">
      <c r="B170" s="120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</row>
    <row r="171" spans="2:25" ht="18" customHeight="1">
      <c r="B171" s="120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</row>
    <row r="172" spans="2:25" ht="18" customHeight="1">
      <c r="B172" s="120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</row>
    <row r="173" spans="2:25" ht="18" customHeight="1">
      <c r="B173" s="120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</row>
    <row r="174" spans="2:25" ht="18" customHeight="1">
      <c r="B174" s="120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</row>
    <row r="175" spans="2:25" ht="18" customHeight="1">
      <c r="B175" s="120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</row>
    <row r="176" spans="2:25" ht="18" customHeight="1">
      <c r="B176" s="120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spans="2:25" ht="18" customHeight="1">
      <c r="B177" s="120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spans="2:25" ht="18" customHeight="1">
      <c r="B178" s="120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79" spans="2:25" ht="18" customHeight="1">
      <c r="B179" s="120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</row>
    <row r="180" spans="2:25" ht="18" customHeight="1">
      <c r="B180" s="120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</row>
    <row r="181" spans="2:25" ht="18" customHeight="1">
      <c r="B181" s="120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</row>
    <row r="182" spans="2:25" ht="18" customHeight="1">
      <c r="B182" s="120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</row>
    <row r="183" spans="2:25" ht="18" customHeight="1">
      <c r="B183" s="120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</row>
    <row r="184" spans="2:25" ht="18" customHeight="1">
      <c r="B184" s="120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</row>
    <row r="185" spans="2:25" ht="18" customHeight="1">
      <c r="B185" s="120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</row>
    <row r="186" spans="2:25" ht="18" customHeight="1">
      <c r="B186" s="120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</row>
    <row r="187" spans="2:25" ht="18" customHeight="1">
      <c r="B187" s="120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</row>
    <row r="188" spans="2:25" ht="18" customHeight="1">
      <c r="B188" s="120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2:25" ht="18" customHeight="1">
      <c r="B189" s="120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</row>
    <row r="190" spans="2:25" ht="18" customHeight="1">
      <c r="B190" s="120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</row>
    <row r="191" spans="2:25" ht="18" customHeight="1">
      <c r="B191" s="120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</row>
    <row r="192" spans="2:25" ht="18" customHeight="1">
      <c r="B192" s="120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</row>
    <row r="193" spans="2:25" ht="18" customHeight="1">
      <c r="B193" s="120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</row>
    <row r="194" spans="2:25" ht="18" customHeight="1">
      <c r="B194" s="120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</row>
    <row r="195" spans="2:25" ht="18" customHeight="1">
      <c r="B195" s="120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</row>
    <row r="196" spans="2:25" ht="18" customHeight="1">
      <c r="B196" s="120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</row>
    <row r="197" spans="2:25" ht="18" customHeight="1">
      <c r="B197" s="120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</row>
    <row r="198" spans="2:25" ht="18" customHeight="1">
      <c r="B198" s="120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</row>
    <row r="199" spans="2:25" ht="18" customHeight="1">
      <c r="B199" s="120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</row>
    <row r="200" spans="2:25" ht="18" customHeight="1">
      <c r="B200" s="120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</row>
    <row r="201" spans="2:25" ht="18" customHeight="1">
      <c r="B201" s="120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</row>
    <row r="202" spans="2:25" ht="18" customHeight="1">
      <c r="B202" s="120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</row>
    <row r="203" spans="2:25" ht="18" customHeight="1">
      <c r="B203" s="120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</row>
    <row r="204" spans="2:25" ht="18" customHeight="1">
      <c r="B204" s="120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</row>
    <row r="205" spans="2:25" ht="18" customHeight="1">
      <c r="B205" s="120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</row>
    <row r="206" spans="2:25" ht="18" customHeight="1">
      <c r="B206" s="120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</row>
    <row r="207" spans="2:25" ht="18" customHeight="1">
      <c r="B207" s="120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</row>
    <row r="208" spans="2:25" ht="18" customHeight="1">
      <c r="B208" s="120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</row>
    <row r="209" spans="2:25" ht="18" customHeight="1">
      <c r="B209" s="120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</row>
    <row r="210" spans="2:25" ht="18" customHeight="1">
      <c r="B210" s="120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</row>
    <row r="211" spans="2:25" ht="18" customHeight="1">
      <c r="B211" s="120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</row>
    <row r="212" spans="2:25" ht="18" customHeight="1">
      <c r="B212" s="120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</row>
    <row r="213" spans="2:25" ht="18" customHeight="1">
      <c r="B213" s="120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</row>
    <row r="214" spans="2:25" ht="18" customHeight="1">
      <c r="B214" s="120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</row>
    <row r="215" spans="2:25" ht="18" customHeight="1">
      <c r="B215" s="120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</row>
    <row r="216" spans="2:25" ht="18" customHeight="1">
      <c r="B216" s="120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</row>
    <row r="217" spans="2:25" ht="18" customHeight="1">
      <c r="B217" s="120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</row>
    <row r="218" spans="2:25" ht="18" customHeight="1">
      <c r="B218" s="120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spans="2:25" ht="18" customHeight="1">
      <c r="B219" s="120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</row>
    <row r="220" spans="2:25" ht="18" customHeight="1">
      <c r="B220" s="120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</row>
    <row r="221" spans="2:25" ht="18" customHeight="1">
      <c r="B221" s="120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</row>
    <row r="222" spans="2:25" ht="18" customHeight="1">
      <c r="B222" s="120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</row>
    <row r="223" spans="2:25" ht="18" customHeight="1">
      <c r="B223" s="120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</row>
    <row r="224" spans="2:25" ht="18" customHeight="1">
      <c r="B224" s="120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</row>
    <row r="225" spans="2:25" ht="18" customHeight="1">
      <c r="B225" s="120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</row>
    <row r="226" spans="2:25" ht="18" customHeight="1">
      <c r="B226" s="120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</row>
    <row r="227" spans="2:25" ht="18" customHeight="1">
      <c r="B227" s="120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</row>
    <row r="228" spans="2:25" ht="18" customHeight="1">
      <c r="B228" s="120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</row>
    <row r="229" spans="2:25" ht="18" customHeight="1">
      <c r="B229" s="120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</row>
    <row r="230" spans="2:25" ht="18" customHeight="1">
      <c r="B230" s="120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</row>
    <row r="231" spans="2:25" ht="18" customHeight="1">
      <c r="B231" s="120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2:25" ht="18" customHeight="1">
      <c r="B232" s="120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</row>
    <row r="233" spans="2:25" ht="18" customHeight="1">
      <c r="B233" s="120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</row>
    <row r="234" spans="2:25" ht="18" customHeight="1">
      <c r="B234" s="120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</row>
    <row r="235" spans="2:25" ht="18" customHeight="1">
      <c r="B235" s="120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</row>
    <row r="236" spans="2:25" ht="18" customHeight="1">
      <c r="B236" s="120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</row>
    <row r="237" spans="2:25" ht="18" customHeight="1">
      <c r="B237" s="120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</row>
    <row r="238" spans="2:25" ht="18" customHeight="1">
      <c r="B238" s="120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</row>
    <row r="239" spans="2:25" ht="18" customHeight="1">
      <c r="B239" s="120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</row>
    <row r="240" spans="2:25" ht="18" customHeight="1">
      <c r="B240" s="120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</row>
    <row r="241" spans="2:25" ht="18" customHeight="1">
      <c r="B241" s="120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</row>
    <row r="242" spans="2:25" ht="18" customHeight="1">
      <c r="B242" s="120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</row>
    <row r="243" spans="2:25" ht="18" customHeight="1">
      <c r="B243" s="120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spans="2:25" ht="18" customHeight="1">
      <c r="B244" s="120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</row>
    <row r="245" spans="2:25" ht="18" customHeight="1">
      <c r="B245" s="120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</row>
    <row r="246" spans="2:25" ht="18" customHeight="1">
      <c r="B246" s="120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</row>
    <row r="247" spans="2:25" ht="18" customHeight="1">
      <c r="B247" s="120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</row>
    <row r="248" spans="2:25" ht="18" customHeight="1">
      <c r="B248" s="120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</row>
    <row r="249" spans="2:25" ht="18" customHeight="1">
      <c r="B249" s="120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</row>
    <row r="250" spans="2:25" ht="18" customHeight="1">
      <c r="B250" s="120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</row>
    <row r="251" spans="2:25" ht="18" customHeight="1">
      <c r="B251" s="120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</row>
    <row r="252" spans="2:25" ht="18" customHeight="1">
      <c r="B252" s="120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</row>
    <row r="253" spans="2:25" ht="18" customHeight="1">
      <c r="B253" s="120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</row>
    <row r="254" spans="2:25" ht="18" customHeight="1">
      <c r="B254" s="120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</row>
    <row r="255" spans="2:25" ht="18" customHeight="1">
      <c r="B255" s="120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</row>
    <row r="256" spans="2:25" ht="18" customHeight="1">
      <c r="B256" s="120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</row>
    <row r="257" spans="2:25" ht="18" customHeight="1">
      <c r="B257" s="120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</row>
    <row r="258" spans="2:25" ht="18" customHeight="1">
      <c r="B258" s="120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</row>
    <row r="259" spans="2:25" ht="18" customHeight="1">
      <c r="B259" s="120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</row>
    <row r="260" spans="2:25" ht="18" customHeight="1">
      <c r="B260" s="120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</row>
    <row r="261" spans="2:25" ht="18" customHeight="1">
      <c r="B261" s="120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</row>
    <row r="262" spans="2:25" ht="18" customHeight="1">
      <c r="B262" s="120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</row>
    <row r="263" spans="2:25" ht="18" customHeight="1">
      <c r="B263" s="120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</row>
    <row r="264" spans="2:25" ht="18" customHeight="1">
      <c r="B264" s="120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</row>
    <row r="265" spans="2:25" ht="18" customHeight="1">
      <c r="B265" s="120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2:25" ht="18" customHeight="1">
      <c r="B266" s="120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</row>
    <row r="267" spans="2:25" ht="18" customHeight="1">
      <c r="B267" s="120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</row>
    <row r="268" spans="2:25" ht="18" customHeight="1">
      <c r="B268" s="120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</row>
    <row r="269" spans="2:25" ht="18" customHeight="1">
      <c r="B269" s="120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</row>
    <row r="270" spans="2:25" ht="18" customHeight="1">
      <c r="B270" s="120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</row>
    <row r="271" spans="2:25" ht="18" customHeight="1">
      <c r="B271" s="120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</row>
    <row r="272" spans="2:25" ht="18" customHeight="1">
      <c r="B272" s="120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</row>
    <row r="273" spans="2:25" ht="18" customHeight="1">
      <c r="B273" s="120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</row>
    <row r="274" spans="2:25" ht="18" customHeight="1">
      <c r="B274" s="120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</row>
    <row r="275" spans="2:25" ht="18" customHeight="1">
      <c r="B275" s="120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</row>
    <row r="276" spans="2:25" ht="18" customHeight="1">
      <c r="B276" s="120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</row>
    <row r="277" spans="2:25" ht="18" customHeight="1">
      <c r="B277" s="120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</row>
    <row r="278" spans="2:25" ht="18" customHeight="1">
      <c r="B278" s="120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</row>
    <row r="279" spans="2:25" ht="18" customHeight="1">
      <c r="B279" s="120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</row>
    <row r="280" spans="2:25" ht="18" customHeight="1">
      <c r="B280" s="120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</row>
    <row r="281" spans="2:25" ht="18" customHeight="1">
      <c r="B281" s="120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</row>
    <row r="282" spans="2:25" ht="18" customHeight="1">
      <c r="B282" s="120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</row>
    <row r="283" spans="2:25" ht="18" customHeight="1">
      <c r="B283" s="120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</row>
    <row r="284" spans="2:25" ht="18" customHeight="1">
      <c r="B284" s="120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</row>
    <row r="285" spans="2:25" ht="18" customHeight="1">
      <c r="B285" s="120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</row>
    <row r="286" spans="2:25" ht="18" customHeight="1">
      <c r="B286" s="120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</row>
    <row r="287" spans="2:25" ht="18" customHeight="1">
      <c r="B287" s="120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</row>
    <row r="288" spans="2:25" ht="18" customHeight="1">
      <c r="B288" s="120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</row>
    <row r="289" spans="2:25" ht="18" customHeight="1">
      <c r="B289" s="120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</row>
    <row r="290" spans="2:25" ht="18" customHeight="1">
      <c r="B290" s="120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</row>
    <row r="291" spans="2:25" ht="18" customHeight="1">
      <c r="B291" s="120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</row>
    <row r="292" spans="2:25" ht="18" customHeight="1">
      <c r="B292" s="120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</row>
    <row r="293" spans="2:25" ht="18" customHeight="1">
      <c r="B293" s="120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</row>
    <row r="294" spans="2:25" ht="18" customHeight="1">
      <c r="B294" s="120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</row>
    <row r="295" spans="2:25" ht="18" customHeight="1">
      <c r="B295" s="120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</row>
    <row r="296" spans="2:25" ht="18" customHeight="1">
      <c r="B296" s="120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</row>
    <row r="297" spans="2:25" ht="18" customHeight="1">
      <c r="B297" s="120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</row>
    <row r="298" spans="2:25" ht="18" customHeight="1">
      <c r="B298" s="120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</row>
    <row r="299" spans="2:25" ht="18" customHeight="1">
      <c r="B299" s="120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2:25" ht="18" customHeight="1">
      <c r="B300" s="120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</row>
    <row r="301" spans="2:25" ht="18" customHeight="1">
      <c r="B301" s="120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</row>
    <row r="302" spans="2:25" ht="18" customHeight="1">
      <c r="B302" s="120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</row>
    <row r="303" spans="2:25" ht="18" customHeight="1">
      <c r="B303" s="120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</row>
    <row r="304" spans="2:25" ht="18" customHeight="1">
      <c r="B304" s="120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</row>
    <row r="305" spans="2:25" ht="18" customHeight="1">
      <c r="B305" s="120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</row>
    <row r="306" spans="2:25" ht="18" customHeight="1">
      <c r="B306" s="120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</row>
    <row r="307" spans="2:25" ht="18" customHeight="1">
      <c r="B307" s="120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</row>
    <row r="308" spans="2:25" ht="18" customHeight="1">
      <c r="B308" s="120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</row>
    <row r="309" spans="2:25" ht="18" customHeight="1">
      <c r="B309" s="120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</row>
    <row r="310" spans="2:25" ht="18" customHeight="1">
      <c r="B310" s="120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</row>
    <row r="311" spans="2:25" ht="18" customHeight="1">
      <c r="B311" s="120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</row>
    <row r="312" spans="2:25" ht="18" customHeight="1">
      <c r="B312" s="120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</row>
    <row r="313" spans="2:25" ht="18" customHeight="1">
      <c r="B313" s="120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</row>
    <row r="314" spans="2:25" ht="18" customHeight="1">
      <c r="B314" s="120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</row>
    <row r="315" spans="2:25" ht="18" customHeight="1">
      <c r="B315" s="120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</row>
    <row r="316" spans="2:25" ht="18" customHeight="1">
      <c r="B316" s="120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</row>
    <row r="317" spans="2:25" ht="18" customHeight="1">
      <c r="B317" s="120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</row>
    <row r="318" spans="2:25" ht="18" customHeight="1">
      <c r="B318" s="120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</row>
    <row r="319" spans="2:25" ht="18" customHeight="1">
      <c r="B319" s="120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</row>
    <row r="320" spans="2:25" ht="18" customHeight="1">
      <c r="B320" s="120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</row>
    <row r="321" spans="2:25" ht="18" customHeight="1">
      <c r="B321" s="120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</row>
    <row r="322" spans="2:25" ht="18" customHeight="1">
      <c r="B322" s="120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</row>
    <row r="323" spans="2:25" ht="18" customHeight="1">
      <c r="B323" s="120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</row>
    <row r="324" spans="2:25" ht="18" customHeight="1">
      <c r="B324" s="120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</row>
    <row r="325" spans="2:25" ht="18" customHeight="1">
      <c r="B325" s="120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</row>
    <row r="326" spans="2:25" ht="18" customHeight="1">
      <c r="B326" s="120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</row>
    <row r="327" spans="2:25" ht="18" customHeight="1">
      <c r="B327" s="120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</row>
    <row r="328" spans="2:25" ht="18" customHeight="1">
      <c r="B328" s="120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</row>
    <row r="329" spans="2:25" ht="18" customHeight="1">
      <c r="B329" s="120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</row>
    <row r="330" spans="2:25" ht="18" customHeight="1">
      <c r="B330" s="120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</row>
    <row r="331" spans="2:25" ht="18" customHeight="1">
      <c r="B331" s="120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</row>
    <row r="332" spans="2:25" ht="18" customHeight="1">
      <c r="B332" s="120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</row>
    <row r="333" spans="2:25" ht="18" customHeight="1">
      <c r="B333" s="120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2:25" ht="18" customHeight="1">
      <c r="B334" s="120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</row>
    <row r="335" spans="2:25" ht="18" customHeight="1">
      <c r="B335" s="120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</row>
    <row r="336" spans="2:25" ht="18" customHeight="1">
      <c r="B336" s="120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</row>
    <row r="337" spans="2:25" ht="18" customHeight="1">
      <c r="B337" s="120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</row>
    <row r="338" spans="2:25" ht="18" customHeight="1">
      <c r="B338" s="120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</row>
    <row r="339" spans="2:25" ht="18" customHeight="1">
      <c r="B339" s="120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</row>
    <row r="340" spans="2:25" ht="18" customHeight="1">
      <c r="B340" s="120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</row>
    <row r="341" spans="2:25" ht="18" customHeight="1">
      <c r="B341" s="120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</row>
    <row r="342" spans="2:25" ht="18" customHeight="1">
      <c r="B342" s="120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</row>
    <row r="343" spans="2:25" ht="18" customHeight="1">
      <c r="B343" s="120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</row>
    <row r="344" spans="2:25" ht="18" customHeight="1">
      <c r="B344" s="120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</row>
    <row r="345" spans="2:25" ht="18" customHeight="1">
      <c r="B345" s="120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</row>
    <row r="346" spans="2:25" ht="18" customHeight="1">
      <c r="B346" s="120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</row>
    <row r="347" spans="2:25" ht="18" customHeight="1">
      <c r="B347" s="120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</row>
    <row r="348" spans="2:25" ht="18" customHeight="1">
      <c r="B348" s="120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</row>
    <row r="349" spans="2:25" ht="18" customHeight="1">
      <c r="B349" s="120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spans="2:25" ht="18" customHeight="1">
      <c r="B350" s="120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spans="2:25" ht="18" customHeight="1">
      <c r="B351" s="120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spans="2:25" ht="18" customHeight="1">
      <c r="B352" s="120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</row>
    <row r="353" spans="2:25" ht="18" customHeight="1">
      <c r="B353" s="120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</row>
    <row r="354" spans="2:25" ht="18" customHeight="1">
      <c r="B354" s="120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</row>
    <row r="355" spans="2:25" ht="18" customHeight="1">
      <c r="B355" s="120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</row>
    <row r="356" spans="2:25" ht="18" customHeight="1">
      <c r="B356" s="120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</row>
    <row r="357" spans="2:25" ht="18" customHeight="1">
      <c r="B357" s="120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</row>
    <row r="358" spans="2:25" ht="18" customHeight="1">
      <c r="B358" s="120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</row>
    <row r="359" spans="2:25" ht="18" customHeight="1">
      <c r="B359" s="120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</row>
    <row r="360" spans="2:25" ht="18" customHeight="1">
      <c r="B360" s="120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</row>
    <row r="361" spans="2:25" ht="18" customHeight="1">
      <c r="B361" s="120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</row>
    <row r="362" spans="2:25" ht="18" customHeight="1">
      <c r="B362" s="120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</row>
    <row r="363" spans="2:25" ht="18" customHeight="1">
      <c r="B363" s="120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</row>
    <row r="364" spans="2:25" ht="18" customHeight="1">
      <c r="B364" s="120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</row>
    <row r="365" spans="2:25" ht="18" customHeight="1">
      <c r="B365" s="120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</row>
    <row r="366" spans="2:25" ht="18" customHeight="1">
      <c r="B366" s="120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</row>
    <row r="367" spans="2:25" ht="18" customHeight="1">
      <c r="B367" s="120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</row>
    <row r="368" spans="2:25" ht="18" customHeight="1">
      <c r="B368" s="120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</row>
    <row r="369" spans="2:25" ht="18" customHeight="1">
      <c r="B369" s="120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</row>
    <row r="370" spans="2:25" ht="18" customHeight="1">
      <c r="B370" s="120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</row>
    <row r="371" spans="2:25" ht="18" customHeight="1">
      <c r="B371" s="120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</row>
    <row r="372" spans="2:25" ht="18" customHeight="1">
      <c r="B372" s="120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</row>
    <row r="373" spans="2:25" ht="18" customHeight="1">
      <c r="B373" s="120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</row>
    <row r="374" spans="2:25" ht="18" customHeight="1">
      <c r="B374" s="120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</row>
    <row r="375" spans="2:25" ht="18" customHeight="1">
      <c r="B375" s="120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</row>
    <row r="376" spans="2:25" ht="18" customHeight="1">
      <c r="B376" s="120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</row>
    <row r="377" spans="2:25" ht="18" customHeight="1">
      <c r="B377" s="120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</row>
    <row r="378" spans="2:25" ht="18" customHeight="1">
      <c r="B378" s="120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</row>
    <row r="379" spans="2:25" ht="18" customHeight="1">
      <c r="B379" s="120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</row>
    <row r="380" spans="2:25" ht="18" customHeight="1">
      <c r="B380" s="120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</row>
    <row r="381" spans="2:25" ht="18" customHeight="1">
      <c r="B381" s="120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</row>
    <row r="382" spans="2:25" ht="18" customHeight="1">
      <c r="B382" s="120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2:25" ht="18" customHeight="1">
      <c r="B383" s="120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</row>
    <row r="384" spans="2:25" ht="18" customHeight="1">
      <c r="B384" s="120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</row>
    <row r="385" spans="2:25" ht="18" customHeight="1">
      <c r="B385" s="120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</row>
    <row r="386" spans="2:25" ht="18" customHeight="1">
      <c r="B386" s="120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</row>
    <row r="387" spans="2:25" ht="18" customHeight="1">
      <c r="B387" s="120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</row>
    <row r="388" spans="2:25" ht="18" customHeight="1">
      <c r="B388" s="120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</row>
    <row r="389" spans="2:25" ht="18" customHeight="1">
      <c r="B389" s="120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</row>
    <row r="390" spans="2:25" ht="18" customHeight="1">
      <c r="B390" s="120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</row>
    <row r="391" spans="2:25" ht="18" customHeight="1">
      <c r="B391" s="120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</row>
    <row r="392" spans="2:25" ht="18" customHeight="1">
      <c r="B392" s="120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</row>
    <row r="393" spans="2:25" ht="18" customHeight="1">
      <c r="B393" s="120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</row>
    <row r="394" spans="2:25" ht="18" customHeight="1">
      <c r="B394" s="120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</row>
    <row r="395" spans="2:25" ht="18" customHeight="1">
      <c r="B395" s="120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</row>
    <row r="396" spans="2:25" ht="18" customHeight="1">
      <c r="B396" s="120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</row>
    <row r="397" spans="2:25" ht="18" customHeight="1">
      <c r="B397" s="120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</row>
    <row r="398" spans="2:25" ht="18" customHeight="1">
      <c r="B398" s="120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</row>
    <row r="399" spans="2:25" ht="18" customHeight="1">
      <c r="B399" s="120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</row>
    <row r="400" spans="2:25" ht="18" customHeight="1">
      <c r="B400" s="120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</row>
    <row r="401" spans="2:25" ht="18" customHeight="1">
      <c r="B401" s="120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</row>
    <row r="402" spans="2:25" ht="18" customHeight="1">
      <c r="B402" s="120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</row>
    <row r="403" spans="2:25" ht="18" customHeight="1">
      <c r="B403" s="120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</row>
    <row r="404" spans="2:25" ht="18" customHeight="1">
      <c r="B404" s="120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</row>
    <row r="405" spans="2:25" ht="18" customHeight="1">
      <c r="B405" s="120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</row>
    <row r="406" spans="2:25" ht="18" customHeight="1">
      <c r="B406" s="120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</row>
    <row r="407" spans="2:25" ht="18" customHeight="1">
      <c r="B407" s="120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</row>
    <row r="408" spans="2:25" ht="18" customHeight="1">
      <c r="B408" s="120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</row>
    <row r="409" spans="2:25" ht="18" customHeight="1">
      <c r="B409" s="120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</row>
    <row r="410" spans="2:25" ht="18" customHeight="1">
      <c r="B410" s="120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</row>
    <row r="411" spans="2:25" ht="18" customHeight="1">
      <c r="B411" s="120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</row>
    <row r="412" spans="2:25" ht="18" customHeight="1">
      <c r="B412" s="120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</row>
    <row r="413" spans="2:25" ht="18" customHeight="1">
      <c r="B413" s="120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</row>
    <row r="414" spans="2:25" ht="18" customHeight="1">
      <c r="B414" s="120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</row>
    <row r="415" spans="2:25" ht="18" customHeight="1">
      <c r="B415" s="120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</row>
    <row r="416" spans="2:25" ht="18" customHeight="1">
      <c r="B416" s="120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2:25" ht="18" customHeight="1">
      <c r="B417" s="120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</row>
    <row r="418" spans="2:25" ht="18" customHeight="1">
      <c r="B418" s="120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</row>
    <row r="419" spans="2:25" ht="18" customHeight="1">
      <c r="B419" s="120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</row>
    <row r="420" spans="2:25" ht="18" customHeight="1">
      <c r="B420" s="120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</row>
    <row r="421" spans="2:25" ht="18" customHeight="1">
      <c r="B421" s="120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</row>
    <row r="422" spans="2:25" ht="18" customHeight="1">
      <c r="B422" s="120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</row>
    <row r="423" spans="2:25" ht="18" customHeight="1">
      <c r="B423" s="120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</row>
    <row r="424" spans="2:25" ht="18" customHeight="1">
      <c r="B424" s="120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</row>
    <row r="425" spans="2:25" ht="18" customHeight="1">
      <c r="B425" s="120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</row>
    <row r="426" spans="2:25" ht="18" customHeight="1">
      <c r="B426" s="120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</row>
    <row r="427" spans="2:25" ht="18" customHeight="1">
      <c r="B427" s="120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</row>
    <row r="428" spans="2:25" ht="18" customHeight="1">
      <c r="B428" s="120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</row>
    <row r="429" spans="2:25" ht="18" customHeight="1">
      <c r="B429" s="120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</row>
    <row r="430" spans="2:25" ht="18" customHeight="1">
      <c r="B430" s="120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</row>
    <row r="431" spans="2:25" ht="18" customHeight="1">
      <c r="B431" s="120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</row>
    <row r="432" spans="2:25" ht="18" customHeight="1">
      <c r="B432" s="120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</row>
    <row r="433" spans="2:25" ht="18" customHeight="1">
      <c r="B433" s="120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</row>
    <row r="434" spans="2:25" ht="18" customHeight="1">
      <c r="B434" s="120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</row>
    <row r="435" spans="2:25" ht="18" customHeight="1">
      <c r="B435" s="120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</row>
    <row r="436" spans="2:25" ht="18" customHeight="1">
      <c r="B436" s="120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</row>
    <row r="437" spans="2:25" ht="18" customHeight="1">
      <c r="B437" s="120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</row>
    <row r="438" spans="2:25" ht="18" customHeight="1">
      <c r="B438" s="120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</row>
    <row r="439" spans="2:25" ht="18" customHeight="1">
      <c r="B439" s="120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</row>
    <row r="440" spans="2:25" ht="18" customHeight="1">
      <c r="B440" s="120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</row>
    <row r="441" spans="2:25" ht="18" customHeight="1">
      <c r="B441" s="120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</row>
    <row r="442" spans="2:25" ht="18" customHeight="1">
      <c r="B442" s="120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</row>
    <row r="443" spans="2:25" ht="18" customHeight="1">
      <c r="B443" s="120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</row>
    <row r="444" spans="2:25" ht="18" customHeight="1">
      <c r="B444" s="120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</row>
    <row r="445" spans="2:25" ht="18" customHeight="1">
      <c r="B445" s="120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</row>
    <row r="446" spans="2:25" ht="18" customHeight="1">
      <c r="B446" s="120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</row>
    <row r="447" spans="2:25" ht="18" customHeight="1">
      <c r="B447" s="120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</row>
    <row r="448" spans="2:25" ht="18" customHeight="1">
      <c r="B448" s="120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</row>
    <row r="449" spans="2:25" ht="18" customHeight="1">
      <c r="B449" s="120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</row>
    <row r="450" spans="2:25" ht="18" customHeight="1">
      <c r="B450" s="120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2:25" ht="18" customHeight="1">
      <c r="B451" s="120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</row>
    <row r="452" spans="2:25" ht="18" customHeight="1">
      <c r="B452" s="120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</row>
    <row r="453" spans="2:25" ht="18" customHeight="1">
      <c r="B453" s="120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</row>
    <row r="454" spans="2:25" ht="18" customHeight="1">
      <c r="B454" s="120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</row>
    <row r="455" spans="2:25" ht="18" customHeight="1">
      <c r="B455" s="120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</row>
    <row r="456" spans="2:25" ht="18" customHeight="1">
      <c r="B456" s="120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</row>
    <row r="457" spans="2:25" ht="18" customHeight="1">
      <c r="B457" s="120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</row>
    <row r="458" spans="2:25" ht="18" customHeight="1">
      <c r="B458" s="120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</row>
    <row r="459" spans="2:25" ht="18" customHeight="1">
      <c r="B459" s="120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</row>
    <row r="460" spans="2:25" ht="18" customHeight="1">
      <c r="B460" s="120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</row>
    <row r="461" spans="2:25" ht="18" customHeight="1">
      <c r="B461" s="120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</row>
    <row r="462" spans="2:25" ht="18" customHeight="1">
      <c r="B462" s="120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</row>
    <row r="463" spans="2:25" ht="18" customHeight="1">
      <c r="B463" s="120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</row>
    <row r="464" spans="2:25" ht="18" customHeight="1">
      <c r="B464" s="120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</row>
    <row r="465" spans="2:25" ht="18" customHeight="1">
      <c r="B465" s="120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</row>
    <row r="466" spans="2:25" ht="18" customHeight="1">
      <c r="B466" s="120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</row>
    <row r="467" spans="2:25" ht="18" customHeight="1">
      <c r="B467" s="120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</row>
    <row r="468" spans="2:25" ht="18" customHeight="1">
      <c r="B468" s="120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</row>
    <row r="469" spans="2:25" ht="18" customHeight="1">
      <c r="B469" s="120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</row>
    <row r="470" spans="2:25" ht="18" customHeight="1">
      <c r="B470" s="120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</row>
    <row r="471" spans="2:25" ht="18" customHeight="1">
      <c r="B471" s="120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</row>
    <row r="472" spans="2:25" ht="18" customHeight="1">
      <c r="B472" s="120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</row>
    <row r="473" spans="2:25" ht="18" customHeight="1">
      <c r="B473" s="120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</row>
    <row r="474" spans="2:25" ht="18" customHeight="1">
      <c r="B474" s="120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</row>
    <row r="475" spans="2:25" ht="18" customHeight="1">
      <c r="B475" s="120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</row>
    <row r="476" spans="2:25" ht="18" customHeight="1">
      <c r="B476" s="120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</row>
    <row r="477" spans="2:25" ht="18" customHeight="1">
      <c r="B477" s="120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</row>
    <row r="478" spans="2:25" ht="18" customHeight="1">
      <c r="B478" s="120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</row>
    <row r="479" spans="2:25" ht="18" customHeight="1">
      <c r="B479" s="120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</row>
    <row r="480" spans="2:25" ht="18" customHeight="1">
      <c r="B480" s="120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</row>
    <row r="481" spans="2:25" ht="18" customHeight="1">
      <c r="B481" s="120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</row>
    <row r="482" spans="2:25" ht="18" customHeight="1">
      <c r="B482" s="120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</row>
    <row r="483" spans="2:25" ht="18" customHeight="1">
      <c r="B483" s="120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</row>
    <row r="484" spans="2:25" ht="18" customHeight="1">
      <c r="B484" s="120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2:25" ht="18" customHeight="1">
      <c r="B485" s="120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</row>
    <row r="486" spans="2:25" ht="18" customHeight="1">
      <c r="B486" s="120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</row>
    <row r="487" spans="2:25" ht="18" customHeight="1">
      <c r="B487" s="120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</row>
    <row r="488" spans="2:25" ht="18" customHeight="1">
      <c r="B488" s="120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</row>
    <row r="489" spans="2:25" ht="18" customHeight="1">
      <c r="B489" s="120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</row>
    <row r="490" spans="2:25" ht="18" customHeight="1">
      <c r="B490" s="120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</row>
    <row r="491" spans="2:25" ht="18" customHeight="1">
      <c r="B491" s="120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</row>
    <row r="492" spans="2:25" ht="18" customHeight="1">
      <c r="B492" s="120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</row>
    <row r="493" spans="2:25" ht="18" customHeight="1">
      <c r="B493" s="120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spans="2:25" ht="18" customHeight="1">
      <c r="B494" s="120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</row>
    <row r="495" spans="2:25" ht="18" customHeight="1">
      <c r="B495" s="120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</row>
    <row r="496" spans="2:25" ht="18" customHeight="1">
      <c r="B496" s="120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</row>
    <row r="497" spans="2:25" ht="18" customHeight="1">
      <c r="B497" s="120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spans="2:25" ht="18" customHeight="1">
      <c r="B498" s="120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</row>
    <row r="499" spans="2:25" ht="18" customHeight="1">
      <c r="B499" s="120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</row>
    <row r="500" spans="2:25" ht="18" customHeight="1">
      <c r="B500" s="120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</row>
    <row r="501" spans="2:25" ht="18" customHeight="1">
      <c r="B501" s="120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</row>
    <row r="502" spans="2:25" ht="18" customHeight="1">
      <c r="B502" s="120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</row>
    <row r="503" spans="2:25" ht="18" customHeight="1">
      <c r="B503" s="120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</row>
    <row r="504" spans="2:25" ht="18" customHeight="1">
      <c r="B504" s="120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</row>
    <row r="505" spans="2:25" ht="18" customHeight="1">
      <c r="B505" s="120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</row>
    <row r="506" spans="2:25" ht="18" customHeight="1">
      <c r="B506" s="120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</row>
    <row r="507" spans="2:25" ht="18" customHeight="1">
      <c r="B507" s="120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</row>
    <row r="508" spans="2:25" ht="18" customHeight="1">
      <c r="B508" s="120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</row>
    <row r="509" spans="2:25" ht="18" customHeight="1">
      <c r="B509" s="120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</row>
    <row r="510" spans="2:25" ht="18" customHeight="1">
      <c r="B510" s="120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</row>
    <row r="511" spans="2:25" ht="18" customHeight="1">
      <c r="B511" s="120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</row>
    <row r="512" spans="2:25" ht="18" customHeight="1">
      <c r="B512" s="120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</row>
    <row r="513" spans="2:25" ht="18" customHeight="1">
      <c r="B513" s="120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</row>
    <row r="514" spans="2:25" ht="18" customHeight="1">
      <c r="B514" s="120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</row>
    <row r="515" spans="2:25" ht="18" customHeight="1">
      <c r="B515" s="120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</row>
    <row r="516" spans="2:25" ht="18" customHeight="1">
      <c r="B516" s="120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</row>
    <row r="517" spans="2:25" ht="18" customHeight="1">
      <c r="B517" s="120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</row>
    <row r="518" spans="2:25" ht="18" customHeight="1">
      <c r="B518" s="120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</row>
    <row r="519" spans="2:25" ht="18" customHeight="1">
      <c r="B519" s="120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2:25" ht="18" customHeight="1">
      <c r="B520" s="120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</row>
    <row r="521" spans="2:25" ht="18" customHeight="1">
      <c r="B521" s="120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</row>
    <row r="522" spans="2:25" ht="18" customHeight="1">
      <c r="B522" s="120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</row>
    <row r="523" spans="2:25" ht="18" customHeight="1">
      <c r="B523" s="120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</row>
    <row r="524" spans="2:25" ht="18" customHeight="1">
      <c r="B524" s="120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</row>
    <row r="525" spans="2:25" ht="18" customHeight="1">
      <c r="B525" s="120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</row>
    <row r="526" spans="2:25" ht="18" customHeight="1">
      <c r="B526" s="120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</row>
    <row r="527" spans="2:25" ht="18" customHeight="1">
      <c r="B527" s="120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</row>
    <row r="528" spans="2:25" ht="18" customHeight="1">
      <c r="B528" s="120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</row>
    <row r="529" spans="2:25" ht="18" customHeight="1">
      <c r="B529" s="120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</row>
    <row r="530" spans="2:25" ht="18" customHeight="1">
      <c r="B530" s="120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</row>
    <row r="531" spans="2:25" ht="18" customHeight="1">
      <c r="B531" s="120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</row>
    <row r="532" spans="2:25" ht="18" customHeight="1">
      <c r="B532" s="120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</row>
    <row r="533" spans="2:25" ht="18" customHeight="1">
      <c r="B533" s="120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</row>
    <row r="534" spans="2:25" ht="18" customHeight="1">
      <c r="B534" s="120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</row>
    <row r="535" spans="2:25" ht="18" customHeight="1">
      <c r="B535" s="120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</row>
    <row r="536" spans="2:25" ht="18" customHeight="1">
      <c r="B536" s="120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</row>
    <row r="537" spans="2:25" ht="18" customHeight="1">
      <c r="B537" s="120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</row>
    <row r="538" spans="2:25" ht="18" customHeight="1">
      <c r="B538" s="120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</row>
    <row r="539" spans="2:25" ht="18" customHeight="1">
      <c r="B539" s="120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</row>
    <row r="540" spans="2:25" ht="18" customHeight="1">
      <c r="B540" s="120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</row>
    <row r="541" spans="2:25" ht="18" customHeight="1">
      <c r="B541" s="120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</row>
    <row r="542" spans="2:25" ht="18" customHeight="1">
      <c r="B542" s="120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</row>
    <row r="543" spans="2:25" ht="18" customHeight="1">
      <c r="B543" s="120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</row>
    <row r="544" spans="2:25" ht="18" customHeight="1">
      <c r="B544" s="120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</row>
    <row r="545" spans="2:25" ht="18" customHeight="1">
      <c r="B545" s="120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</row>
    <row r="546" spans="2:25" ht="18" customHeight="1">
      <c r="B546" s="120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</row>
    <row r="547" spans="2:25" ht="18" customHeight="1">
      <c r="B547" s="120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</row>
    <row r="548" spans="2:25" ht="18" customHeight="1">
      <c r="B548" s="120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</row>
    <row r="549" spans="2:25" ht="18" customHeight="1">
      <c r="B549" s="120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</row>
    <row r="550" spans="2:25" ht="18" customHeight="1">
      <c r="B550" s="120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</row>
    <row r="551" spans="2:25" ht="18" customHeight="1">
      <c r="B551" s="120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</row>
    <row r="552" spans="2:25" ht="18" customHeight="1">
      <c r="B552" s="120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</row>
    <row r="553" spans="2:25" ht="18" customHeight="1">
      <c r="B553" s="120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2:25" ht="18" customHeight="1">
      <c r="B554" s="120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</row>
    <row r="555" spans="2:25" ht="18" customHeight="1">
      <c r="B555" s="120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</row>
    <row r="556" spans="2:25" ht="18" customHeight="1">
      <c r="B556" s="120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</row>
    <row r="557" spans="2:25" ht="18" customHeight="1">
      <c r="B557" s="120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</row>
    <row r="558" spans="2:25" ht="18" customHeight="1">
      <c r="B558" s="120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</row>
    <row r="559" spans="2:25" ht="18" customHeight="1">
      <c r="B559" s="120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</row>
    <row r="560" spans="2:25" ht="18" customHeight="1">
      <c r="B560" s="120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</row>
    <row r="561" spans="2:25" ht="18" customHeight="1">
      <c r="B561" s="120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</row>
    <row r="562" spans="2:25" ht="18" customHeight="1">
      <c r="B562" s="120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</row>
    <row r="563" spans="2:25" ht="18" customHeight="1">
      <c r="B563" s="120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</row>
    <row r="564" spans="2:25" ht="18" customHeight="1">
      <c r="B564" s="120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</row>
    <row r="565" spans="2:25" ht="18" customHeight="1">
      <c r="B565" s="120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</row>
    <row r="566" spans="2:25" ht="18" customHeight="1">
      <c r="B566" s="120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</row>
    <row r="567" spans="2:25" ht="18" customHeight="1">
      <c r="B567" s="120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</row>
    <row r="568" spans="2:25" ht="18" customHeight="1">
      <c r="B568" s="120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</row>
    <row r="569" spans="2:25" ht="18" customHeight="1">
      <c r="B569" s="120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</row>
    <row r="570" spans="2:25" ht="18" customHeight="1">
      <c r="B570" s="120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</row>
    <row r="571" spans="2:25" ht="18" customHeight="1">
      <c r="B571" s="120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</row>
    <row r="572" spans="2:25" ht="18" customHeight="1">
      <c r="B572" s="120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</row>
    <row r="573" spans="2:25" ht="18" customHeight="1">
      <c r="B573" s="120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</row>
    <row r="574" spans="2:25" ht="18" customHeight="1">
      <c r="B574" s="120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</row>
    <row r="575" spans="2:25" ht="18" customHeight="1">
      <c r="B575" s="120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</row>
    <row r="576" spans="2:25" ht="18" customHeight="1">
      <c r="B576" s="120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</row>
    <row r="577" spans="2:25" ht="18" customHeight="1">
      <c r="B577" s="120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</row>
    <row r="578" spans="2:25" ht="18" customHeight="1">
      <c r="B578" s="120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</row>
    <row r="579" spans="2:25" ht="18" customHeight="1">
      <c r="B579" s="120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</row>
    <row r="580" spans="2:25" ht="18" customHeight="1">
      <c r="B580" s="120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</row>
    <row r="581" spans="2:25" ht="18" customHeight="1">
      <c r="B581" s="120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</row>
    <row r="582" spans="2:25" ht="18" customHeight="1">
      <c r="B582" s="120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</row>
    <row r="583" spans="2:25" ht="18" customHeight="1">
      <c r="B583" s="120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</row>
    <row r="584" spans="2:25" ht="18" customHeight="1">
      <c r="B584" s="120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</row>
    <row r="585" spans="2:25" ht="18" customHeight="1">
      <c r="B585" s="120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</row>
    <row r="586" spans="2:25" ht="18" customHeight="1">
      <c r="B586" s="120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</row>
    <row r="587" spans="2:25" ht="18" customHeight="1">
      <c r="B587" s="120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</row>
    <row r="588" spans="2:25" ht="18" customHeight="1">
      <c r="B588" s="120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</row>
    <row r="589" spans="2:25" ht="18" customHeight="1">
      <c r="B589" s="120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</row>
    <row r="590" spans="2:25" ht="18" customHeight="1">
      <c r="B590" s="120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</row>
    <row r="591" spans="2:25" ht="18" customHeight="1">
      <c r="B591" s="120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</row>
    <row r="592" spans="2:25" ht="18" customHeight="1">
      <c r="B592" s="120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</row>
    <row r="593" spans="2:25" ht="18" customHeight="1">
      <c r="B593" s="120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</row>
    <row r="594" spans="2:25" ht="18" customHeight="1">
      <c r="B594" s="120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</row>
    <row r="595" spans="2:25" ht="18" customHeight="1">
      <c r="B595" s="120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</row>
    <row r="596" spans="2:25" ht="18" customHeight="1">
      <c r="B596" s="120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</row>
    <row r="597" spans="2:25" ht="18" customHeight="1">
      <c r="B597" s="120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</row>
    <row r="598" spans="2:25" ht="18" customHeight="1">
      <c r="B598" s="120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2:25" ht="18" customHeight="1">
      <c r="B599" s="120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</row>
    <row r="600" spans="2:25" ht="18" customHeight="1">
      <c r="B600" s="120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</row>
    <row r="601" spans="2:25" ht="18" customHeight="1">
      <c r="B601" s="120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</row>
    <row r="602" spans="2:25" ht="18" customHeight="1">
      <c r="B602" s="120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</row>
    <row r="603" spans="2:25" ht="18" customHeight="1">
      <c r="B603" s="120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</row>
    <row r="604" spans="2:25" ht="18" customHeight="1">
      <c r="B604" s="120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</row>
    <row r="605" spans="2:25" ht="18" customHeight="1">
      <c r="B605" s="120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</row>
    <row r="606" spans="2:25" ht="18" customHeight="1">
      <c r="B606" s="120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</row>
    <row r="607" spans="2:25" ht="18" customHeight="1">
      <c r="B607" s="120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</row>
    <row r="608" spans="2:25" ht="18" customHeight="1">
      <c r="B608" s="120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</row>
    <row r="609" spans="2:25" ht="18" customHeight="1">
      <c r="B609" s="120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</row>
    <row r="610" spans="2:25" ht="18" customHeight="1">
      <c r="B610" s="120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</row>
    <row r="611" spans="2:25" ht="18" customHeight="1">
      <c r="B611" s="120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</row>
    <row r="612" spans="2:25" ht="18" customHeight="1">
      <c r="B612" s="120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</row>
    <row r="613" spans="2:25" ht="18" customHeight="1">
      <c r="B613" s="120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</row>
    <row r="614" spans="2:25" ht="18" customHeight="1">
      <c r="B614" s="120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</row>
    <row r="615" spans="2:25" ht="18" customHeight="1">
      <c r="B615" s="120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</row>
    <row r="616" spans="2:25" ht="18" customHeight="1">
      <c r="B616" s="120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</row>
    <row r="617" spans="2:25" ht="18" customHeight="1">
      <c r="B617" s="120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</row>
    <row r="618" spans="2:25" ht="18" customHeight="1">
      <c r="B618" s="120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</row>
    <row r="619" spans="2:25" ht="18" customHeight="1">
      <c r="B619" s="120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</row>
    <row r="620" spans="2:25" ht="18" customHeight="1">
      <c r="B620" s="120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</row>
    <row r="621" spans="2:25" ht="18" customHeight="1">
      <c r="B621" s="120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</row>
    <row r="622" spans="2:25" ht="18" customHeight="1">
      <c r="B622" s="120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</row>
    <row r="623" spans="2:25" ht="18" customHeight="1">
      <c r="B623" s="120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</row>
    <row r="624" spans="2:25" ht="18" customHeight="1">
      <c r="B624" s="120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</row>
    <row r="625" spans="2:25" ht="18" customHeight="1">
      <c r="B625" s="120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</row>
    <row r="626" spans="2:25" ht="18" customHeight="1">
      <c r="B626" s="120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</row>
    <row r="627" spans="2:25" ht="18" customHeight="1">
      <c r="B627" s="120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</row>
    <row r="628" spans="2:25" ht="18" customHeight="1">
      <c r="B628" s="120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</row>
    <row r="629" spans="2:25" ht="18" customHeight="1">
      <c r="B629" s="120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</row>
    <row r="630" spans="2:25" ht="18" customHeight="1">
      <c r="B630" s="120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</row>
    <row r="631" spans="2:25" ht="18" customHeight="1">
      <c r="B631" s="120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</row>
    <row r="632" spans="2:25" ht="18" customHeight="1">
      <c r="B632" s="120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2:25" ht="18" customHeight="1">
      <c r="B633" s="120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</row>
    <row r="634" spans="2:25" ht="18" customHeight="1">
      <c r="B634" s="120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</row>
    <row r="635" spans="2:25" ht="18" customHeight="1">
      <c r="B635" s="120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</row>
    <row r="636" spans="2:25" ht="18" customHeight="1">
      <c r="B636" s="120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</row>
    <row r="637" spans="2:25" ht="18" customHeight="1">
      <c r="B637" s="120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</row>
    <row r="638" spans="2:25" ht="18" customHeight="1">
      <c r="B638" s="120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</row>
    <row r="639" spans="2:25" ht="18" customHeight="1">
      <c r="B639" s="120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</row>
    <row r="640" spans="2:25" ht="18" customHeight="1">
      <c r="B640" s="120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</row>
    <row r="641" spans="2:25" ht="18" customHeight="1">
      <c r="B641" s="120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</row>
    <row r="642" spans="2:25" ht="18" customHeight="1">
      <c r="B642" s="120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</row>
    <row r="643" spans="2:25" ht="18" customHeight="1">
      <c r="B643" s="120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</row>
    <row r="644" spans="2:25" ht="18" customHeight="1">
      <c r="B644" s="120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</row>
    <row r="645" spans="2:25" ht="18" customHeight="1">
      <c r="B645" s="120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</row>
    <row r="646" spans="2:25" ht="18" customHeight="1">
      <c r="B646" s="120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</row>
    <row r="647" spans="2:25" ht="18" customHeight="1">
      <c r="B647" s="120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</row>
    <row r="648" spans="2:25" ht="18" customHeight="1">
      <c r="B648" s="120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</row>
    <row r="649" spans="2:25" ht="18" customHeight="1">
      <c r="B649" s="120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</row>
    <row r="650" spans="2:25" ht="18" customHeight="1">
      <c r="B650" s="120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</row>
    <row r="651" spans="2:25" ht="18" customHeight="1">
      <c r="B651" s="120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</row>
    <row r="652" spans="2:25" ht="18" customHeight="1">
      <c r="B652" s="120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</row>
    <row r="653" spans="2:25" ht="18" customHeight="1">
      <c r="B653" s="120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</row>
    <row r="654" spans="2:25" ht="18" customHeight="1">
      <c r="B654" s="120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</row>
    <row r="655" spans="2:25" ht="18" customHeight="1">
      <c r="B655" s="120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</row>
    <row r="656" spans="2:25" ht="18" customHeight="1">
      <c r="B656" s="120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</row>
    <row r="657" spans="2:25" ht="18" customHeight="1">
      <c r="B657" s="120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</row>
    <row r="658" spans="2:25" ht="18" customHeight="1">
      <c r="B658" s="120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</row>
    <row r="659" spans="2:25" ht="18" customHeight="1">
      <c r="B659" s="120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80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瀬川　博巳</cp:lastModifiedBy>
  <cp:lastPrinted>2013-03-19T00:59:04Z</cp:lastPrinted>
  <dcterms:created xsi:type="dcterms:W3CDTF">2003-01-21T06:30:40Z</dcterms:created>
  <dcterms:modified xsi:type="dcterms:W3CDTF">2014-01-14T04:57:03Z</dcterms:modified>
  <cp:category/>
  <cp:version/>
  <cp:contentType/>
  <cp:contentStatus/>
</cp:coreProperties>
</file>