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概況" sheetId="1" r:id="rId1"/>
  </sheets>
  <definedNames>
    <definedName name="_xlnm.Print_Area" localSheetId="0">'概況'!$A$1:$Q$45</definedName>
  </definedNames>
  <calcPr fullCalcOnLoad="1"/>
</workbook>
</file>

<file path=xl/sharedStrings.xml><?xml version="1.0" encoding="utf-8"?>
<sst xmlns="http://schemas.openxmlformats.org/spreadsheetml/2006/main" count="250" uniqueCount="97">
  <si>
    <t>総数</t>
  </si>
  <si>
    <t>人口集中地区人口</t>
  </si>
  <si>
    <t>区　　　分　</t>
  </si>
  <si>
    <t>人　　　　　　　口　　　　（人）</t>
  </si>
  <si>
    <t>面 　 　 積</t>
  </si>
  <si>
    <t>人 口 密 度</t>
  </si>
  <si>
    <t>団体コ－ド</t>
  </si>
  <si>
    <t>交 付 税</t>
  </si>
  <si>
    <t>類 　 　 型</t>
  </si>
  <si>
    <t>第  １  次</t>
  </si>
  <si>
    <t>第  ２  次</t>
  </si>
  <si>
    <t>第  ３  次</t>
  </si>
  <si>
    <t>種地区分</t>
  </si>
  <si>
    <t>国 勢 調 査</t>
  </si>
  <si>
    <t>基本台帳人口</t>
  </si>
  <si>
    <t>（人）</t>
  </si>
  <si>
    <t>国勢調査（人）</t>
  </si>
  <si>
    <t>構成比(％)</t>
  </si>
  <si>
    <t>県　　　　　　　計</t>
  </si>
  <si>
    <t>－</t>
  </si>
  <si>
    <t>（注２）　分類不能の産業の就業人口は集計から除いてあり、構成比計は100とならない場合もある。　　</t>
  </si>
  <si>
    <t>山陽小野田市</t>
  </si>
  <si>
    <t>周防大島町</t>
  </si>
  <si>
    <t>　市町村名</t>
  </si>
  <si>
    <t>旧山口市</t>
  </si>
  <si>
    <t>旧岩国市</t>
  </si>
  <si>
    <t>旧由宇町</t>
  </si>
  <si>
    <t>旧玖珂町</t>
  </si>
  <si>
    <t>旧本郷村</t>
  </si>
  <si>
    <t>旧周東町</t>
  </si>
  <si>
    <t>旧錦町</t>
  </si>
  <si>
    <t>旧美川町</t>
  </si>
  <si>
    <t>旧美和町</t>
  </si>
  <si>
    <t>町　　　  　　　計</t>
  </si>
  <si>
    <t>山口県市町の概況</t>
  </si>
  <si>
    <t>平 成 17 年</t>
  </si>
  <si>
    <t>中核市</t>
  </si>
  <si>
    <t>平　成　17　年</t>
  </si>
  <si>
    <t>旧美祢市</t>
  </si>
  <si>
    <t>旧美東町</t>
  </si>
  <si>
    <t>旧秋芳町</t>
  </si>
  <si>
    <t>美祢市</t>
  </si>
  <si>
    <t>光市</t>
  </si>
  <si>
    <t>長門市</t>
  </si>
  <si>
    <t>下関市</t>
  </si>
  <si>
    <t>宇部市</t>
  </si>
  <si>
    <t>山口市</t>
  </si>
  <si>
    <t>萩市</t>
  </si>
  <si>
    <t>防府市</t>
  </si>
  <si>
    <t>下松市</t>
  </si>
  <si>
    <t>岩国市</t>
  </si>
  <si>
    <t>柳井市</t>
  </si>
  <si>
    <t>周南市</t>
  </si>
  <si>
    <t>和木町</t>
  </si>
  <si>
    <t>上関町</t>
  </si>
  <si>
    <t>田布施町</t>
  </si>
  <si>
    <t>平生町</t>
  </si>
  <si>
    <t>阿武町</t>
  </si>
  <si>
    <t>市　　　　　　　計</t>
  </si>
  <si>
    <t>Ⅰ　　　１</t>
  </si>
  <si>
    <t>Ⅰ － １</t>
  </si>
  <si>
    <t>旧阿東町</t>
  </si>
  <si>
    <t>平 成 22 年</t>
  </si>
  <si>
    <t>平　成　22　年</t>
  </si>
  <si>
    <t>産業構造（Ｈ22年国調）</t>
  </si>
  <si>
    <t>（注３）　山口市、岩国市、美祢市の平成17年国勢調査数値については、調査時点が合併前のため、資料値をもとに計算した参考</t>
  </si>
  <si>
    <t>伸率</t>
  </si>
  <si>
    <t>（％）</t>
  </si>
  <si>
    <t>（k㎡）</t>
  </si>
  <si>
    <t>Ⅰ</t>
  </si>
  <si>
    <t>Ⅱ</t>
  </si>
  <si>
    <t>Ⅲ</t>
  </si>
  <si>
    <t>Ⅱ＋Ⅲ</t>
  </si>
  <si>
    <t>Ⅰ　　　５</t>
  </si>
  <si>
    <t>Ⅳ － １</t>
  </si>
  <si>
    <t>Ⅰ　　　２</t>
  </si>
  <si>
    <t>Ⅱ － １</t>
  </si>
  <si>
    <t>Ⅰ　　　４</t>
  </si>
  <si>
    <t>Ⅲ － １</t>
  </si>
  <si>
    <t>Ⅰ　　　３</t>
  </si>
  <si>
    <t>Ⅱ － ２</t>
  </si>
  <si>
    <t>Ⅰ　　　１</t>
  </si>
  <si>
    <t>Ⅰ － １</t>
  </si>
  <si>
    <t>Ⅱ　　　１</t>
  </si>
  <si>
    <t>Ⅱ　　　４</t>
  </si>
  <si>
    <t>Ⅱ　　　２</t>
  </si>
  <si>
    <t>Ⅳ － ２</t>
  </si>
  <si>
    <t>Ⅲ － ２</t>
  </si>
  <si>
    <t>Ⅰ － ０</t>
  </si>
  <si>
    <t>値を（　）書きにて掲載。</t>
  </si>
  <si>
    <t>(平成24年度決算)</t>
  </si>
  <si>
    <t>Ⅳ － ０</t>
  </si>
  <si>
    <t>Ⅰ － ２</t>
  </si>
  <si>
    <t>Ｈ25年度</t>
  </si>
  <si>
    <t>H26.3.31住民</t>
  </si>
  <si>
    <t>（注１）　面積は国土交通省国土地理院が公表した平成25年10月１日現在の数値である。</t>
  </si>
  <si>
    <t>Ⅰ　　　４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</si>
</sst>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_ "/>
    <numFmt numFmtId="178" formatCode="#,##0.00_ "/>
    <numFmt numFmtId="179" formatCode="#,##0.00_);[Red]\(#,##0.00\)"/>
    <numFmt numFmtId="180" formatCode="#,##0.0_ "/>
    <numFmt numFmtId="181" formatCode="0.0_ "/>
    <numFmt numFmtId="182" formatCode="#,###\ "/>
    <numFmt numFmtId="183" formatCode="#,##0.0;[Red]&quot;△     &quot;#,##0.0"/>
    <numFmt numFmtId="184" formatCode="#,##0.0;[Red]&quot;△    &quot;#,##0.0"/>
    <numFmt numFmtId="185" formatCode="#,##0.0\ ;[Red]&quot;△     &quot;#,##0.0\ "/>
    <numFmt numFmtId="186" formatCode="#,##0.0\ ;[Red]&quot;△    &quot;#,##0.0\ "/>
    <numFmt numFmtId="187" formatCode="#,###.0\ "/>
    <numFmt numFmtId="188" formatCode="#,###.00\ "/>
    <numFmt numFmtId="189" formatCode="#,###.000\ "/>
    <numFmt numFmtId="190" formatCode="0.0_);[Red]\(0.0\)"/>
    <numFmt numFmtId="191" formatCode="0.00_);[Red]\(0.00\)"/>
    <numFmt numFmtId="192" formatCode="0_);[Red]\(0\)"/>
    <numFmt numFmtId="193" formatCode="0.0"/>
    <numFmt numFmtId="194" formatCode="0.000"/>
    <numFmt numFmtId="195" formatCode="#,##0.0;&quot;△ &quot;#,##0.0"/>
    <numFmt numFmtId="196" formatCode="\(#,##0\)"/>
    <numFmt numFmtId="197" formatCode="#,##0.0;\(&quot;△ &quot;#,##0\)"/>
    <numFmt numFmtId="198" formatCode="#,##0.0;[Red]\(&quot;△ &quot;#,##0.0\)"/>
    <numFmt numFmtId="199" formatCode="#,##0.0;[Red]\(&quot;△    &quot;#,##0.0\)"/>
    <numFmt numFmtId="200" formatCode="\(#,##0.0\)"/>
    <numFmt numFmtId="201" formatCode="\(#,##0.0\)\ ;[Red]&quot;△    &quot;#,##0.0\ "/>
    <numFmt numFmtId="202" formatCode="#,###\)\ "/>
    <numFmt numFmtId="203" formatCode="\(#,###\)\ "/>
    <numFmt numFmtId="204" formatCode="\(#,##0.0\)\ ;[Red]&quot;(△    &quot;#,##0.\)\ "/>
    <numFmt numFmtId="205" formatCode="\(#,###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\(#,###.00\)\ "/>
    <numFmt numFmtId="211" formatCode="#,##0_);[Red]\(#,##0\)"/>
    <numFmt numFmtId="212" formatCode="\(#,##0\);[Red]\(#,##0\)"/>
    <numFmt numFmtId="213" formatCode="#,##0.0_);[Red]\(#,##0.0\)"/>
    <numFmt numFmtId="214" formatCode="\(#,##0.0\)_);[Red]\(#,##0.0\)"/>
    <numFmt numFmtId="215" formatCode="\(#,##0.0\);[Red]\(#,##0.0\)"/>
    <numFmt numFmtId="216" formatCode="#,##0_ "/>
    <numFmt numFmtId="217" formatCode="\(#,##0.00\);[Red]\(#,##0.00\)"/>
    <numFmt numFmtId="218" formatCode="\&lt;#,###\&gt;"/>
    <numFmt numFmtId="219" formatCode="\&lt;#,###.##\&gt;"/>
    <numFmt numFmtId="220" formatCode="\&lt;#,###.#\&gt;"/>
    <numFmt numFmtId="221" formatCode="\&lt;#,###.#0\&gt;"/>
    <numFmt numFmtId="222" formatCode="#,###"/>
    <numFmt numFmtId="223" formatCode="\&lt;#,##0\&gt;"/>
    <numFmt numFmtId="224" formatCode="#,##0.0\ ;[Black]&quot;△     &quot;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211" fontId="4" fillId="0" borderId="0" xfId="48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11" fontId="4" fillId="0" borderId="0" xfId="48" applyNumberFormat="1" applyFont="1" applyFill="1" applyAlignment="1">
      <alignment horizontal="center" vertical="center"/>
    </xf>
    <xf numFmtId="213" fontId="4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211" fontId="2" fillId="0" borderId="17" xfId="48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213" fontId="2" fillId="0" borderId="17" xfId="0" applyNumberFormat="1" applyFont="1" applyFill="1" applyBorder="1" applyAlignment="1">
      <alignment horizontal="center" vertical="center"/>
    </xf>
    <xf numFmtId="213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211" fontId="2" fillId="0" borderId="21" xfId="48" applyNumberFormat="1" applyFont="1" applyFill="1" applyBorder="1" applyAlignment="1">
      <alignment horizontal="center" vertical="center"/>
    </xf>
    <xf numFmtId="213" fontId="2" fillId="0" borderId="21" xfId="0" applyNumberFormat="1" applyFont="1" applyFill="1" applyBorder="1" applyAlignment="1">
      <alignment horizontal="center" vertical="center"/>
    </xf>
    <xf numFmtId="213" fontId="2" fillId="0" borderId="22" xfId="0" applyNumberFormat="1" applyFont="1" applyFill="1" applyBorder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211" fontId="2" fillId="0" borderId="25" xfId="48" applyNumberFormat="1" applyFont="1" applyFill="1" applyBorder="1" applyAlignment="1">
      <alignment horizontal="right" vertical="center"/>
    </xf>
    <xf numFmtId="182" fontId="2" fillId="0" borderId="25" xfId="48" applyNumberFormat="1" applyFont="1" applyFill="1" applyBorder="1" applyAlignment="1">
      <alignment horizontal="right" vertical="center"/>
    </xf>
    <xf numFmtId="182" fontId="2" fillId="0" borderId="25" xfId="48" applyNumberFormat="1" applyFont="1" applyFill="1" applyBorder="1" applyAlignment="1">
      <alignment vertical="center"/>
    </xf>
    <xf numFmtId="224" fontId="2" fillId="0" borderId="25" xfId="0" applyNumberFormat="1" applyFont="1" applyFill="1" applyBorder="1" applyAlignment="1">
      <alignment horizontal="right" vertical="center" shrinkToFit="1"/>
    </xf>
    <xf numFmtId="188" fontId="2" fillId="0" borderId="25" xfId="0" applyNumberFormat="1" applyFont="1" applyFill="1" applyBorder="1" applyAlignment="1">
      <alignment horizontal="right" vertical="center"/>
    </xf>
    <xf numFmtId="213" fontId="2" fillId="0" borderId="25" xfId="0" applyNumberFormat="1" applyFont="1" applyFill="1" applyBorder="1" applyAlignment="1">
      <alignment horizontal="right" vertical="center"/>
    </xf>
    <xf numFmtId="216" fontId="2" fillId="0" borderId="17" xfId="48" applyNumberFormat="1" applyFont="1" applyFill="1" applyBorder="1" applyAlignment="1">
      <alignment vertical="center"/>
    </xf>
    <xf numFmtId="213" fontId="2" fillId="0" borderId="26" xfId="0" applyNumberFormat="1" applyFont="1" applyFill="1" applyBorder="1" applyAlignment="1">
      <alignment vertical="center"/>
    </xf>
    <xf numFmtId="213" fontId="2" fillId="0" borderId="27" xfId="0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182" fontId="2" fillId="0" borderId="26" xfId="48" applyNumberFormat="1" applyFont="1" applyFill="1" applyBorder="1" applyAlignment="1">
      <alignment horizontal="right" vertical="center"/>
    </xf>
    <xf numFmtId="188" fontId="2" fillId="0" borderId="26" xfId="0" applyNumberFormat="1" applyFont="1" applyFill="1" applyBorder="1" applyAlignment="1">
      <alignment horizontal="right" vertical="center"/>
    </xf>
    <xf numFmtId="213" fontId="2" fillId="0" borderId="30" xfId="0" applyNumberFormat="1" applyFont="1" applyFill="1" applyBorder="1" applyAlignment="1">
      <alignment vertical="center"/>
    </xf>
    <xf numFmtId="205" fontId="2" fillId="0" borderId="26" xfId="48" applyNumberFormat="1" applyFont="1" applyFill="1" applyBorder="1" applyAlignment="1">
      <alignment horizontal="right" vertical="center"/>
    </xf>
    <xf numFmtId="196" fontId="2" fillId="0" borderId="26" xfId="48" applyNumberFormat="1" applyFont="1" applyFill="1" applyBorder="1" applyAlignment="1">
      <alignment vertical="center"/>
    </xf>
    <xf numFmtId="213" fontId="2" fillId="0" borderId="26" xfId="0" applyNumberFormat="1" applyFont="1" applyFill="1" applyBorder="1" applyAlignment="1">
      <alignment horizontal="right" vertical="center"/>
    </xf>
    <xf numFmtId="213" fontId="2" fillId="0" borderId="30" xfId="0" applyNumberFormat="1" applyFont="1" applyFill="1" applyBorder="1" applyAlignment="1">
      <alignment horizontal="right" vertical="center"/>
    </xf>
    <xf numFmtId="211" fontId="2" fillId="0" borderId="26" xfId="48" applyNumberFormat="1" applyFont="1" applyFill="1" applyBorder="1" applyAlignment="1">
      <alignment horizontal="center" vertical="center"/>
    </xf>
    <xf numFmtId="211" fontId="2" fillId="0" borderId="26" xfId="48" applyNumberFormat="1" applyFont="1" applyFill="1" applyBorder="1" applyAlignment="1">
      <alignment horizontal="right" vertical="center"/>
    </xf>
    <xf numFmtId="182" fontId="2" fillId="0" borderId="17" xfId="48" applyNumberFormat="1" applyFont="1" applyFill="1" applyBorder="1" applyAlignment="1">
      <alignment vertical="center"/>
    </xf>
    <xf numFmtId="216" fontId="2" fillId="0" borderId="26" xfId="48" applyNumberFormat="1" applyFont="1" applyFill="1" applyBorder="1" applyAlignment="1">
      <alignment vertical="center"/>
    </xf>
    <xf numFmtId="182" fontId="2" fillId="0" borderId="26" xfId="48" applyNumberFormat="1" applyFont="1" applyFill="1" applyBorder="1" applyAlignment="1">
      <alignment vertical="center"/>
    </xf>
    <xf numFmtId="224" fontId="2" fillId="0" borderId="26" xfId="0" applyNumberFormat="1" applyFont="1" applyFill="1" applyBorder="1" applyAlignment="1">
      <alignment horizontal="right" vertical="center" shrinkToFit="1"/>
    </xf>
    <xf numFmtId="185" fontId="2" fillId="0" borderId="25" xfId="0" applyNumberFormat="1" applyFont="1" applyFill="1" applyBorder="1" applyAlignment="1">
      <alignment horizontal="right" vertical="center" shrinkToFit="1"/>
    </xf>
    <xf numFmtId="196" fontId="2" fillId="0" borderId="26" xfId="48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80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distributed" vertical="center"/>
    </xf>
    <xf numFmtId="212" fontId="2" fillId="0" borderId="26" xfId="48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distributed" vertical="center"/>
    </xf>
    <xf numFmtId="182" fontId="2" fillId="0" borderId="17" xfId="48" applyNumberFormat="1" applyFont="1" applyFill="1" applyBorder="1" applyAlignment="1">
      <alignment horizontal="right" vertical="center"/>
    </xf>
    <xf numFmtId="188" fontId="2" fillId="0" borderId="17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211" fontId="2" fillId="0" borderId="32" xfId="48" applyNumberFormat="1" applyFont="1" applyFill="1" applyBorder="1" applyAlignment="1">
      <alignment vertical="center"/>
    </xf>
    <xf numFmtId="182" fontId="2" fillId="0" borderId="32" xfId="48" applyNumberFormat="1" applyFont="1" applyFill="1" applyBorder="1" applyAlignment="1">
      <alignment vertical="center"/>
    </xf>
    <xf numFmtId="224" fontId="2" fillId="0" borderId="32" xfId="0" applyNumberFormat="1" applyFont="1" applyFill="1" applyBorder="1" applyAlignment="1">
      <alignment horizontal="right" vertical="center" shrinkToFit="1"/>
    </xf>
    <xf numFmtId="188" fontId="2" fillId="0" borderId="32" xfId="48" applyNumberFormat="1" applyFont="1" applyFill="1" applyBorder="1" applyAlignment="1">
      <alignment vertical="center"/>
    </xf>
    <xf numFmtId="213" fontId="2" fillId="0" borderId="32" xfId="48" applyNumberFormat="1" applyFont="1" applyFill="1" applyBorder="1" applyAlignment="1">
      <alignment horizontal="right" vertical="center"/>
    </xf>
    <xf numFmtId="216" fontId="2" fillId="0" borderId="32" xfId="48" applyNumberFormat="1" applyFont="1" applyFill="1" applyBorder="1" applyAlignment="1">
      <alignment vertical="center"/>
    </xf>
    <xf numFmtId="213" fontId="2" fillId="0" borderId="32" xfId="0" applyNumberFormat="1" applyFont="1" applyFill="1" applyBorder="1" applyAlignment="1">
      <alignment vertical="center"/>
    </xf>
    <xf numFmtId="213" fontId="2" fillId="0" borderId="33" xfId="0" applyNumberFormat="1" applyFont="1" applyFill="1" applyBorder="1" applyAlignment="1">
      <alignment vertical="center"/>
    </xf>
    <xf numFmtId="188" fontId="2" fillId="0" borderId="25" xfId="0" applyNumberFormat="1" applyFont="1" applyFill="1" applyBorder="1" applyAlignment="1">
      <alignment vertical="center"/>
    </xf>
    <xf numFmtId="216" fontId="2" fillId="0" borderId="25" xfId="48" applyNumberFormat="1" applyFont="1" applyFill="1" applyBorder="1" applyAlignment="1">
      <alignment vertical="center"/>
    </xf>
    <xf numFmtId="188" fontId="2" fillId="0" borderId="26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213" fontId="2" fillId="0" borderId="32" xfId="0" applyNumberFormat="1" applyFont="1" applyFill="1" applyBorder="1" applyAlignment="1">
      <alignment horizontal="right" vertical="center"/>
    </xf>
    <xf numFmtId="211" fontId="2" fillId="0" borderId="21" xfId="48" applyNumberFormat="1" applyFont="1" applyFill="1" applyBorder="1" applyAlignment="1">
      <alignment vertical="center"/>
    </xf>
    <xf numFmtId="182" fontId="2" fillId="0" borderId="21" xfId="48" applyNumberFormat="1" applyFont="1" applyFill="1" applyBorder="1" applyAlignment="1">
      <alignment vertical="center"/>
    </xf>
    <xf numFmtId="224" fontId="2" fillId="0" borderId="21" xfId="0" applyNumberFormat="1" applyFont="1" applyFill="1" applyBorder="1" applyAlignment="1">
      <alignment horizontal="right" vertical="center" shrinkToFit="1"/>
    </xf>
    <xf numFmtId="188" fontId="2" fillId="0" borderId="21" xfId="48" applyNumberFormat="1" applyFont="1" applyFill="1" applyBorder="1" applyAlignment="1">
      <alignment vertical="center"/>
    </xf>
    <xf numFmtId="213" fontId="2" fillId="0" borderId="21" xfId="0" applyNumberFormat="1" applyFont="1" applyFill="1" applyBorder="1" applyAlignment="1">
      <alignment horizontal="right" vertical="center"/>
    </xf>
    <xf numFmtId="216" fontId="2" fillId="0" borderId="21" xfId="48" applyNumberFormat="1" applyFont="1" applyFill="1" applyBorder="1" applyAlignment="1">
      <alignment vertical="center"/>
    </xf>
    <xf numFmtId="213" fontId="2" fillId="0" borderId="21" xfId="0" applyNumberFormat="1" applyFont="1" applyFill="1" applyBorder="1" applyAlignment="1">
      <alignment vertical="center"/>
    </xf>
    <xf numFmtId="213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11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Border="1" applyAlignment="1">
      <alignment vertical="center"/>
    </xf>
    <xf numFmtId="211" fontId="2" fillId="0" borderId="0" xfId="48" applyNumberFormat="1" applyFont="1" applyFill="1" applyAlignment="1">
      <alignment vertical="center"/>
    </xf>
    <xf numFmtId="0" fontId="6" fillId="0" borderId="0" xfId="0" applyFont="1" applyAlignment="1">
      <alignment/>
    </xf>
    <xf numFmtId="21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4" fillId="32" borderId="0" xfId="0" applyFont="1" applyFill="1" applyAlignment="1">
      <alignment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182" fontId="2" fillId="32" borderId="25" xfId="48" applyNumberFormat="1" applyFont="1" applyFill="1" applyBorder="1" applyAlignment="1">
      <alignment vertical="center"/>
    </xf>
    <xf numFmtId="182" fontId="2" fillId="32" borderId="26" xfId="48" applyNumberFormat="1" applyFont="1" applyFill="1" applyBorder="1" applyAlignment="1">
      <alignment horizontal="right" vertical="center"/>
    </xf>
    <xf numFmtId="0" fontId="2" fillId="32" borderId="26" xfId="0" applyFont="1" applyFill="1" applyBorder="1" applyAlignment="1">
      <alignment horizontal="right" vertical="center"/>
    </xf>
    <xf numFmtId="38" fontId="2" fillId="32" borderId="0" xfId="48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13" fontId="2" fillId="0" borderId="37" xfId="0" applyNumberFormat="1" applyFont="1" applyFill="1" applyBorder="1" applyAlignment="1">
      <alignment horizontal="distributed" vertical="center"/>
    </xf>
    <xf numFmtId="213" fontId="2" fillId="0" borderId="27" xfId="0" applyNumberFormat="1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144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showGridLines="0" tabSelected="1" view="pageBreakPreview" zoomScaleSheetLayoutView="10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9" sqref="I49"/>
    </sheetView>
  </sheetViews>
  <sheetFormatPr defaultColWidth="9.00390625" defaultRowHeight="13.5"/>
  <cols>
    <col min="1" max="1" width="3.625" style="1" customWidth="1"/>
    <col min="2" max="2" width="13.75390625" style="1" customWidth="1"/>
    <col min="3" max="5" width="11.875" style="1" customWidth="1"/>
    <col min="6" max="6" width="14.375" style="7" customWidth="1"/>
    <col min="7" max="7" width="14.375" style="1" customWidth="1"/>
    <col min="8" max="8" width="14.375" style="114" hidden="1" customWidth="1"/>
    <col min="9" max="11" width="14.375" style="1" customWidth="1"/>
    <col min="12" max="12" width="11.875" style="1" customWidth="1"/>
    <col min="13" max="14" width="14.375" style="1" customWidth="1"/>
    <col min="15" max="17" width="10.625" style="8" customWidth="1"/>
    <col min="18" max="18" width="10.375" style="1" customWidth="1"/>
    <col min="19" max="21" width="10.375" style="2" hidden="1" customWidth="1"/>
    <col min="22" max="23" width="9.00390625" style="5" hidden="1" customWidth="1"/>
    <col min="24" max="25" width="6.625" style="5" hidden="1" customWidth="1"/>
    <col min="26" max="27" width="9.00390625" style="5" hidden="1" customWidth="1"/>
    <col min="28" max="16384" width="9.00390625" style="1" customWidth="1"/>
  </cols>
  <sheetData>
    <row r="1" spans="1:14" ht="18.75" customHeight="1">
      <c r="A1" s="3" t="s">
        <v>34</v>
      </c>
      <c r="B1" s="4"/>
      <c r="C1" s="4"/>
      <c r="M1" s="124"/>
      <c r="N1" s="124"/>
    </row>
    <row r="2" spans="13:14" ht="15" customHeight="1">
      <c r="M2" s="125"/>
      <c r="N2" s="125"/>
    </row>
    <row r="3" spans="1:21" s="5" customFormat="1" ht="18.75" customHeight="1">
      <c r="A3" s="15"/>
      <c r="B3" s="16" t="s">
        <v>2</v>
      </c>
      <c r="C3" s="17"/>
      <c r="D3" s="18" t="s">
        <v>93</v>
      </c>
      <c r="E3" s="18"/>
      <c r="F3" s="131" t="s">
        <v>3</v>
      </c>
      <c r="G3" s="132"/>
      <c r="H3" s="132"/>
      <c r="I3" s="132"/>
      <c r="J3" s="19"/>
      <c r="K3" s="18" t="s">
        <v>4</v>
      </c>
      <c r="L3" s="18" t="s">
        <v>5</v>
      </c>
      <c r="M3" s="130" t="s">
        <v>1</v>
      </c>
      <c r="N3" s="130"/>
      <c r="O3" s="128" t="s">
        <v>64</v>
      </c>
      <c r="P3" s="128"/>
      <c r="Q3" s="129"/>
      <c r="S3" s="2"/>
      <c r="T3" s="2"/>
      <c r="U3" s="2"/>
    </row>
    <row r="4" spans="1:21" s="5" customFormat="1" ht="18.75" customHeight="1">
      <c r="A4" s="20"/>
      <c r="B4" s="21"/>
      <c r="C4" s="22" t="s">
        <v>6</v>
      </c>
      <c r="D4" s="22" t="s">
        <v>7</v>
      </c>
      <c r="E4" s="22" t="s">
        <v>8</v>
      </c>
      <c r="F4" s="23" t="s">
        <v>62</v>
      </c>
      <c r="G4" s="24" t="s">
        <v>35</v>
      </c>
      <c r="H4" s="115"/>
      <c r="I4" s="24" t="s">
        <v>66</v>
      </c>
      <c r="J4" s="25" t="s">
        <v>94</v>
      </c>
      <c r="K4" s="26"/>
      <c r="L4" s="26"/>
      <c r="M4" s="24" t="s">
        <v>63</v>
      </c>
      <c r="N4" s="24" t="s">
        <v>37</v>
      </c>
      <c r="O4" s="27" t="s">
        <v>9</v>
      </c>
      <c r="P4" s="27" t="s">
        <v>10</v>
      </c>
      <c r="Q4" s="28" t="s">
        <v>11</v>
      </c>
      <c r="S4" s="2"/>
      <c r="T4" s="2"/>
      <c r="U4" s="2"/>
    </row>
    <row r="5" spans="1:28" s="5" customFormat="1" ht="18.75" customHeight="1">
      <c r="A5" s="29" t="s">
        <v>23</v>
      </c>
      <c r="B5" s="30"/>
      <c r="C5" s="31"/>
      <c r="D5" s="32" t="s">
        <v>12</v>
      </c>
      <c r="E5" s="123" t="s">
        <v>90</v>
      </c>
      <c r="F5" s="33" t="s">
        <v>13</v>
      </c>
      <c r="G5" s="32" t="s">
        <v>13</v>
      </c>
      <c r="H5" s="116"/>
      <c r="I5" s="32" t="s">
        <v>67</v>
      </c>
      <c r="J5" s="32" t="s">
        <v>14</v>
      </c>
      <c r="K5" s="32" t="s">
        <v>68</v>
      </c>
      <c r="L5" s="32" t="s">
        <v>15</v>
      </c>
      <c r="M5" s="32" t="s">
        <v>16</v>
      </c>
      <c r="N5" s="32" t="s">
        <v>16</v>
      </c>
      <c r="O5" s="34" t="s">
        <v>17</v>
      </c>
      <c r="P5" s="34" t="s">
        <v>17</v>
      </c>
      <c r="Q5" s="35" t="s">
        <v>17</v>
      </c>
      <c r="S5" s="36" t="s">
        <v>0</v>
      </c>
      <c r="T5" s="36" t="s">
        <v>69</v>
      </c>
      <c r="U5" s="36" t="s">
        <v>70</v>
      </c>
      <c r="V5" s="37" t="s">
        <v>71</v>
      </c>
      <c r="W5" s="36" t="s">
        <v>69</v>
      </c>
      <c r="X5" s="36" t="s">
        <v>70</v>
      </c>
      <c r="Y5" s="37" t="s">
        <v>71</v>
      </c>
      <c r="Z5" s="36" t="s">
        <v>72</v>
      </c>
      <c r="AA5" s="36" t="s">
        <v>72</v>
      </c>
      <c r="AB5" s="37"/>
    </row>
    <row r="6" spans="1:28" s="5" customFormat="1" ht="18.75" customHeight="1">
      <c r="A6" s="38">
        <v>1</v>
      </c>
      <c r="B6" s="39" t="s">
        <v>44</v>
      </c>
      <c r="C6" s="40">
        <v>352012</v>
      </c>
      <c r="D6" s="41" t="s">
        <v>73</v>
      </c>
      <c r="E6" s="41" t="s">
        <v>36</v>
      </c>
      <c r="F6" s="42">
        <v>280947</v>
      </c>
      <c r="G6" s="43">
        <v>290693</v>
      </c>
      <c r="H6" s="117">
        <f>F6-G6</f>
        <v>-9746</v>
      </c>
      <c r="I6" s="45">
        <f>(F6-G6)/G6*100</f>
        <v>-3.35267791106081</v>
      </c>
      <c r="J6" s="43">
        <v>276369</v>
      </c>
      <c r="K6" s="46">
        <v>716.17</v>
      </c>
      <c r="L6" s="47">
        <f>IF(K6="－","－",F6/K6)</f>
        <v>392.290936509488</v>
      </c>
      <c r="M6" s="48">
        <v>184034</v>
      </c>
      <c r="N6" s="48">
        <v>190716</v>
      </c>
      <c r="O6" s="49">
        <v>5</v>
      </c>
      <c r="P6" s="49">
        <v>24</v>
      </c>
      <c r="Q6" s="50">
        <v>68.8</v>
      </c>
      <c r="S6" s="2">
        <v>128223</v>
      </c>
      <c r="T6" s="2">
        <v>6415</v>
      </c>
      <c r="U6" s="2">
        <v>30764</v>
      </c>
      <c r="V6" s="2">
        <v>88270</v>
      </c>
      <c r="W6" s="6">
        <f>ROUND(T6/S6*100,1)</f>
        <v>5</v>
      </c>
      <c r="X6" s="5">
        <f>ROUND(U6/S6*100,1)</f>
        <v>24</v>
      </c>
      <c r="Y6" s="6">
        <f>V6/S6*100</f>
        <v>68.84100356410316</v>
      </c>
      <c r="Z6" s="6">
        <f>U6+V6</f>
        <v>119034</v>
      </c>
      <c r="AA6" s="51">
        <f>Z6/S6*100</f>
        <v>92.83357899908754</v>
      </c>
      <c r="AB6" s="52"/>
    </row>
    <row r="7" spans="1:28" s="5" customFormat="1" ht="18.75" customHeight="1">
      <c r="A7" s="53">
        <v>2</v>
      </c>
      <c r="B7" s="54" t="s">
        <v>45</v>
      </c>
      <c r="C7" s="55">
        <v>352021</v>
      </c>
      <c r="D7" s="41" t="s">
        <v>96</v>
      </c>
      <c r="E7" s="56" t="s">
        <v>74</v>
      </c>
      <c r="F7" s="42">
        <v>173772</v>
      </c>
      <c r="G7" s="43">
        <v>178955</v>
      </c>
      <c r="H7" s="117">
        <f>F7-G7</f>
        <v>-5183</v>
      </c>
      <c r="I7" s="45">
        <f>(F7-G7)/G7*100</f>
        <v>-2.8962588360202286</v>
      </c>
      <c r="J7" s="57">
        <v>171220</v>
      </c>
      <c r="K7" s="58">
        <v>287.71</v>
      </c>
      <c r="L7" s="47">
        <f aca="true" t="shared" si="0" ref="L7:L37">IF(K7="－","－",F7/K7)</f>
        <v>603.9831775051267</v>
      </c>
      <c r="M7" s="48">
        <v>90799</v>
      </c>
      <c r="N7" s="48">
        <v>91699</v>
      </c>
      <c r="O7" s="49">
        <v>2.6</v>
      </c>
      <c r="P7" s="49">
        <v>27.5</v>
      </c>
      <c r="Q7" s="59">
        <v>67.3</v>
      </c>
      <c r="S7" s="2">
        <v>78735</v>
      </c>
      <c r="T7" s="2">
        <v>2020</v>
      </c>
      <c r="U7" s="2">
        <v>21684</v>
      </c>
      <c r="V7" s="2">
        <v>52956</v>
      </c>
      <c r="W7" s="6">
        <f>ROUND(T7/S7*100,1)</f>
        <v>2.6</v>
      </c>
      <c r="X7" s="5">
        <f>ROUND(U7/S7*100,1)</f>
        <v>27.5</v>
      </c>
      <c r="Y7" s="6">
        <f>V7/S7*100</f>
        <v>67.25852543341588</v>
      </c>
      <c r="Z7" s="6">
        <f>U7+V7</f>
        <v>74640</v>
      </c>
      <c r="AA7" s="51">
        <f>Z7/S7*100</f>
        <v>94.79900933511145</v>
      </c>
      <c r="AB7" s="52"/>
    </row>
    <row r="8" spans="1:28" s="5" customFormat="1" ht="18.75" customHeight="1">
      <c r="A8" s="38">
        <v>3</v>
      </c>
      <c r="B8" s="39" t="s">
        <v>46</v>
      </c>
      <c r="C8" s="40">
        <v>352039</v>
      </c>
      <c r="D8" s="41" t="s">
        <v>96</v>
      </c>
      <c r="E8" s="41" t="s">
        <v>74</v>
      </c>
      <c r="F8" s="42">
        <v>196628</v>
      </c>
      <c r="G8" s="60">
        <f>G9+G10</f>
        <v>199297</v>
      </c>
      <c r="H8" s="117">
        <f>F8-G8</f>
        <v>-2669</v>
      </c>
      <c r="I8" s="45">
        <f>(F8-G8)/G8*100</f>
        <v>-1.3392073137076825</v>
      </c>
      <c r="J8" s="43">
        <v>194419</v>
      </c>
      <c r="K8" s="46">
        <v>1023.31</v>
      </c>
      <c r="L8" s="47">
        <f t="shared" si="0"/>
        <v>192.14900665487488</v>
      </c>
      <c r="M8" s="48">
        <v>91931</v>
      </c>
      <c r="N8" s="61">
        <v>91407</v>
      </c>
      <c r="O8" s="62">
        <v>6.1</v>
      </c>
      <c r="P8" s="62">
        <v>17.2</v>
      </c>
      <c r="Q8" s="63">
        <v>74.3</v>
      </c>
      <c r="S8" s="2">
        <v>93111</v>
      </c>
      <c r="T8" s="2">
        <v>5709</v>
      </c>
      <c r="U8" s="2">
        <v>15986</v>
      </c>
      <c r="V8" s="2">
        <v>69191</v>
      </c>
      <c r="W8" s="6">
        <f>ROUND(T8/S8*100,1)</f>
        <v>6.1</v>
      </c>
      <c r="X8" s="5">
        <f>ROUND(U8/S8*100,1)</f>
        <v>17.2</v>
      </c>
      <c r="Y8" s="6">
        <f>V8/S8*100</f>
        <v>74.31023187378504</v>
      </c>
      <c r="Z8" s="6">
        <f>U8+V8</f>
        <v>85177</v>
      </c>
      <c r="AA8" s="51">
        <f>Z8/S8*100</f>
        <v>91.47898744509241</v>
      </c>
      <c r="AB8" s="52"/>
    </row>
    <row r="9" spans="1:28" s="5" customFormat="1" ht="18.75" customHeight="1">
      <c r="A9" s="53"/>
      <c r="B9" s="54" t="s">
        <v>24</v>
      </c>
      <c r="C9" s="55"/>
      <c r="D9" s="56" t="s">
        <v>19</v>
      </c>
      <c r="E9" s="56" t="s">
        <v>19</v>
      </c>
      <c r="F9" s="64" t="s">
        <v>19</v>
      </c>
      <c r="G9" s="57">
        <v>191677</v>
      </c>
      <c r="H9" s="118" t="s">
        <v>19</v>
      </c>
      <c r="I9" s="65" t="s">
        <v>19</v>
      </c>
      <c r="J9" s="57" t="s">
        <v>19</v>
      </c>
      <c r="K9" s="57" t="s">
        <v>19</v>
      </c>
      <c r="L9" s="47" t="str">
        <f t="shared" si="0"/>
        <v>－</v>
      </c>
      <c r="M9" s="48"/>
      <c r="N9" s="66">
        <v>91407</v>
      </c>
      <c r="O9" s="62" t="s">
        <v>19</v>
      </c>
      <c r="P9" s="62" t="s">
        <v>19</v>
      </c>
      <c r="Q9" s="63" t="s">
        <v>19</v>
      </c>
      <c r="S9" s="2"/>
      <c r="T9" s="2"/>
      <c r="U9" s="2"/>
      <c r="V9" s="2"/>
      <c r="W9" s="6"/>
      <c r="Y9" s="6"/>
      <c r="Z9" s="6"/>
      <c r="AA9" s="51"/>
      <c r="AB9" s="52"/>
    </row>
    <row r="10" spans="1:28" s="5" customFormat="1" ht="18.75" customHeight="1">
      <c r="A10" s="53"/>
      <c r="B10" s="54" t="s">
        <v>61</v>
      </c>
      <c r="C10" s="55"/>
      <c r="D10" s="56" t="s">
        <v>19</v>
      </c>
      <c r="E10" s="56" t="s">
        <v>19</v>
      </c>
      <c r="F10" s="64" t="s">
        <v>19</v>
      </c>
      <c r="G10" s="57">
        <v>7620</v>
      </c>
      <c r="H10" s="118" t="s">
        <v>19</v>
      </c>
      <c r="I10" s="65" t="s">
        <v>19</v>
      </c>
      <c r="J10" s="57" t="s">
        <v>19</v>
      </c>
      <c r="K10" s="57" t="s">
        <v>19</v>
      </c>
      <c r="L10" s="62" t="str">
        <f>IF(K10="－","－",F10/K10)</f>
        <v>－</v>
      </c>
      <c r="M10" s="67"/>
      <c r="N10" s="68"/>
      <c r="O10" s="62" t="s">
        <v>19</v>
      </c>
      <c r="P10" s="62" t="s">
        <v>19</v>
      </c>
      <c r="Q10" s="63" t="s">
        <v>19</v>
      </c>
      <c r="S10" s="2"/>
      <c r="T10" s="2"/>
      <c r="U10" s="2"/>
      <c r="V10" s="2"/>
      <c r="W10" s="6"/>
      <c r="Y10" s="6"/>
      <c r="Z10" s="6"/>
      <c r="AA10" s="51"/>
      <c r="AB10" s="52"/>
    </row>
    <row r="11" spans="1:28" s="5" customFormat="1" ht="18.75" customHeight="1">
      <c r="A11" s="53">
        <v>4</v>
      </c>
      <c r="B11" s="54" t="s">
        <v>47</v>
      </c>
      <c r="C11" s="55">
        <v>352047</v>
      </c>
      <c r="D11" s="56" t="s">
        <v>75</v>
      </c>
      <c r="E11" s="56" t="s">
        <v>76</v>
      </c>
      <c r="F11" s="42">
        <v>53747</v>
      </c>
      <c r="G11" s="43">
        <v>57990</v>
      </c>
      <c r="H11" s="117">
        <f>F11-G11</f>
        <v>-4243</v>
      </c>
      <c r="I11" s="45">
        <f>(F11-G11)/G11*100</f>
        <v>-7.316778754957751</v>
      </c>
      <c r="J11" s="57">
        <v>52031</v>
      </c>
      <c r="K11" s="58">
        <v>698.79</v>
      </c>
      <c r="L11" s="47">
        <f t="shared" si="0"/>
        <v>76.91438057213183</v>
      </c>
      <c r="M11" s="48">
        <v>19350</v>
      </c>
      <c r="N11" s="48">
        <v>20461</v>
      </c>
      <c r="O11" s="49">
        <v>14.3</v>
      </c>
      <c r="P11" s="49">
        <v>19.1</v>
      </c>
      <c r="Q11" s="59">
        <v>65.9</v>
      </c>
      <c r="S11" s="2">
        <v>25918</v>
      </c>
      <c r="T11" s="2">
        <v>3698</v>
      </c>
      <c r="U11" s="2">
        <v>4948</v>
      </c>
      <c r="V11" s="2">
        <v>17090</v>
      </c>
      <c r="W11" s="6">
        <f>ROUND(T11/S11*100,1)</f>
        <v>14.3</v>
      </c>
      <c r="X11" s="5">
        <f>ROUND(U11/S11*100,1)</f>
        <v>19.1</v>
      </c>
      <c r="Y11" s="6">
        <f>V11/S11*100</f>
        <v>65.93872984026545</v>
      </c>
      <c r="Z11" s="6">
        <f>U11+V11</f>
        <v>22038</v>
      </c>
      <c r="AA11" s="51">
        <f>Z11/S11*100</f>
        <v>85.02970908249094</v>
      </c>
      <c r="AB11" s="52"/>
    </row>
    <row r="12" spans="1:28" s="5" customFormat="1" ht="18.75" customHeight="1">
      <c r="A12" s="53">
        <v>5</v>
      </c>
      <c r="B12" s="54" t="s">
        <v>48</v>
      </c>
      <c r="C12" s="55">
        <v>352063</v>
      </c>
      <c r="D12" s="56" t="s">
        <v>77</v>
      </c>
      <c r="E12" s="56" t="s">
        <v>78</v>
      </c>
      <c r="F12" s="65">
        <v>116611</v>
      </c>
      <c r="G12" s="57">
        <v>116818</v>
      </c>
      <c r="H12" s="117">
        <f>F12-G12</f>
        <v>-207</v>
      </c>
      <c r="I12" s="69">
        <f>(F12-G12)/G12*100</f>
        <v>-0.1771987193754387</v>
      </c>
      <c r="J12" s="57">
        <v>118150</v>
      </c>
      <c r="K12" s="58">
        <v>188.59</v>
      </c>
      <c r="L12" s="47">
        <f t="shared" si="0"/>
        <v>618.330770454425</v>
      </c>
      <c r="M12" s="67">
        <v>71166</v>
      </c>
      <c r="N12" s="68">
        <v>70898</v>
      </c>
      <c r="O12" s="49">
        <v>2.9</v>
      </c>
      <c r="P12" s="49">
        <v>30.7</v>
      </c>
      <c r="Q12" s="59">
        <v>62.7</v>
      </c>
      <c r="S12" s="2">
        <v>56218</v>
      </c>
      <c r="T12" s="2">
        <v>1644</v>
      </c>
      <c r="U12" s="2">
        <v>17239</v>
      </c>
      <c r="V12" s="2">
        <v>35271</v>
      </c>
      <c r="W12" s="6">
        <f>ROUND(T12/S12*100,1)</f>
        <v>2.9</v>
      </c>
      <c r="X12" s="5">
        <f>ROUND(U12/S12*100,1)</f>
        <v>30.7</v>
      </c>
      <c r="Y12" s="6">
        <f>V12/S12*100</f>
        <v>62.739691913621975</v>
      </c>
      <c r="Z12" s="6">
        <f>U12+V12</f>
        <v>52510</v>
      </c>
      <c r="AA12" s="51">
        <f>Z12/S12*100</f>
        <v>93.40424774983101</v>
      </c>
      <c r="AB12" s="52"/>
    </row>
    <row r="13" spans="1:28" s="5" customFormat="1" ht="18.75" customHeight="1">
      <c r="A13" s="53">
        <v>6</v>
      </c>
      <c r="B13" s="54" t="s">
        <v>49</v>
      </c>
      <c r="C13" s="55">
        <v>352071</v>
      </c>
      <c r="D13" s="56" t="s">
        <v>79</v>
      </c>
      <c r="E13" s="56" t="s">
        <v>80</v>
      </c>
      <c r="F13" s="65">
        <v>55012</v>
      </c>
      <c r="G13" s="57">
        <v>53509</v>
      </c>
      <c r="H13" s="117">
        <f>F13-G13</f>
        <v>1503</v>
      </c>
      <c r="I13" s="70">
        <f>(F13-G13)/G13*100</f>
        <v>2.808873273654899</v>
      </c>
      <c r="J13" s="57">
        <v>56348</v>
      </c>
      <c r="K13" s="58">
        <v>89.44</v>
      </c>
      <c r="L13" s="47">
        <f t="shared" si="0"/>
        <v>615.0715563506261</v>
      </c>
      <c r="M13" s="67">
        <v>25933</v>
      </c>
      <c r="N13" s="68">
        <v>23743</v>
      </c>
      <c r="O13" s="49">
        <v>2.1</v>
      </c>
      <c r="P13" s="49">
        <v>33.6</v>
      </c>
      <c r="Q13" s="59">
        <v>63.2</v>
      </c>
      <c r="S13" s="2">
        <v>24854</v>
      </c>
      <c r="T13" s="2">
        <v>522</v>
      </c>
      <c r="U13" s="2">
        <v>8359</v>
      </c>
      <c r="V13" s="2">
        <v>15710</v>
      </c>
      <c r="W13" s="6">
        <f>ROUND(T13/S13*100,1)</f>
        <v>2.1</v>
      </c>
      <c r="X13" s="5">
        <f>ROUND(U13/S13*100,1)</f>
        <v>33.6</v>
      </c>
      <c r="Y13" s="6">
        <f>V13/S13*100</f>
        <v>63.20914138569245</v>
      </c>
      <c r="Z13" s="6">
        <f>U13+V13</f>
        <v>24069</v>
      </c>
      <c r="AA13" s="51">
        <f>Z13/S13*100</f>
        <v>96.84155467932727</v>
      </c>
      <c r="AB13" s="52"/>
    </row>
    <row r="14" spans="1:28" s="5" customFormat="1" ht="18.75" customHeight="1">
      <c r="A14" s="53">
        <v>7</v>
      </c>
      <c r="B14" s="54" t="s">
        <v>50</v>
      </c>
      <c r="C14" s="55">
        <v>352080</v>
      </c>
      <c r="D14" s="56" t="s">
        <v>77</v>
      </c>
      <c r="E14" s="56" t="s">
        <v>78</v>
      </c>
      <c r="F14" s="57">
        <v>143857</v>
      </c>
      <c r="G14" s="71">
        <f>SUM(G15:G22)</f>
        <v>149702</v>
      </c>
      <c r="H14" s="117">
        <f>F14-G14</f>
        <v>-5845</v>
      </c>
      <c r="I14" s="45">
        <f>(F14-G14)/G14*100</f>
        <v>-3.9044234545964653</v>
      </c>
      <c r="J14" s="57">
        <v>142063</v>
      </c>
      <c r="K14" s="72">
        <v>873.85</v>
      </c>
      <c r="L14" s="73">
        <f t="shared" si="0"/>
        <v>164.62436344910452</v>
      </c>
      <c r="M14" s="67">
        <v>69391</v>
      </c>
      <c r="N14" s="68">
        <v>72620</v>
      </c>
      <c r="O14" s="49">
        <v>4.2</v>
      </c>
      <c r="P14" s="49">
        <v>28.5</v>
      </c>
      <c r="Q14" s="59">
        <v>66.1</v>
      </c>
      <c r="S14" s="2">
        <v>63175</v>
      </c>
      <c r="T14" s="2">
        <v>2675</v>
      </c>
      <c r="U14" s="2">
        <v>17976</v>
      </c>
      <c r="V14" s="2">
        <v>41760</v>
      </c>
      <c r="W14" s="6">
        <f>ROUND(T14/S14*100,1)</f>
        <v>4.2</v>
      </c>
      <c r="X14" s="5">
        <f>ROUND(U14/S14*100,1)</f>
        <v>28.5</v>
      </c>
      <c r="Y14" s="6">
        <f>V14/S14*100</f>
        <v>66.10209734863474</v>
      </c>
      <c r="Z14" s="6">
        <f>U14+V14</f>
        <v>59736</v>
      </c>
      <c r="AA14" s="51">
        <f>Z14/S14*100</f>
        <v>94.5563909774436</v>
      </c>
      <c r="AB14" s="52"/>
    </row>
    <row r="15" spans="1:28" s="5" customFormat="1" ht="18.75" customHeight="1">
      <c r="A15" s="53"/>
      <c r="B15" s="54" t="s">
        <v>25</v>
      </c>
      <c r="C15" s="55"/>
      <c r="D15" s="56" t="s">
        <v>19</v>
      </c>
      <c r="E15" s="56" t="s">
        <v>19</v>
      </c>
      <c r="F15" s="56" t="s">
        <v>19</v>
      </c>
      <c r="G15" s="57">
        <v>103507</v>
      </c>
      <c r="H15" s="119" t="s">
        <v>19</v>
      </c>
      <c r="I15" s="74" t="s">
        <v>19</v>
      </c>
      <c r="J15" s="57" t="s">
        <v>19</v>
      </c>
      <c r="K15" s="58" t="s">
        <v>19</v>
      </c>
      <c r="L15" s="47" t="str">
        <f t="shared" si="0"/>
        <v>－</v>
      </c>
      <c r="M15" s="67"/>
      <c r="N15" s="68"/>
      <c r="O15" s="62" t="s">
        <v>19</v>
      </c>
      <c r="P15" s="62" t="s">
        <v>19</v>
      </c>
      <c r="Q15" s="63" t="s">
        <v>19</v>
      </c>
      <c r="S15" s="2"/>
      <c r="T15" s="2"/>
      <c r="U15" s="2"/>
      <c r="V15" s="2"/>
      <c r="W15" s="6"/>
      <c r="Y15" s="6"/>
      <c r="Z15" s="6"/>
      <c r="AA15" s="51"/>
      <c r="AB15" s="52"/>
    </row>
    <row r="16" spans="1:28" s="5" customFormat="1" ht="18.75" customHeight="1">
      <c r="A16" s="53"/>
      <c r="B16" s="54" t="s">
        <v>26</v>
      </c>
      <c r="C16" s="55"/>
      <c r="D16" s="56" t="s">
        <v>19</v>
      </c>
      <c r="E16" s="56" t="s">
        <v>19</v>
      </c>
      <c r="F16" s="56" t="s">
        <v>19</v>
      </c>
      <c r="G16" s="57">
        <v>9454</v>
      </c>
      <c r="H16" s="119" t="s">
        <v>19</v>
      </c>
      <c r="I16" s="74" t="s">
        <v>19</v>
      </c>
      <c r="J16" s="57" t="s">
        <v>19</v>
      </c>
      <c r="K16" s="58" t="s">
        <v>19</v>
      </c>
      <c r="L16" s="47" t="str">
        <f t="shared" si="0"/>
        <v>－</v>
      </c>
      <c r="M16" s="67"/>
      <c r="N16" s="68"/>
      <c r="O16" s="62" t="s">
        <v>19</v>
      </c>
      <c r="P16" s="62" t="s">
        <v>19</v>
      </c>
      <c r="Q16" s="63" t="s">
        <v>19</v>
      </c>
      <c r="S16" s="2"/>
      <c r="T16" s="2"/>
      <c r="U16" s="2"/>
      <c r="V16" s="2"/>
      <c r="W16" s="6"/>
      <c r="Y16" s="6"/>
      <c r="Z16" s="6"/>
      <c r="AA16" s="51"/>
      <c r="AB16" s="52"/>
    </row>
    <row r="17" spans="1:28" s="5" customFormat="1" ht="18.75" customHeight="1">
      <c r="A17" s="53"/>
      <c r="B17" s="54" t="s">
        <v>27</v>
      </c>
      <c r="C17" s="55"/>
      <c r="D17" s="56" t="s">
        <v>19</v>
      </c>
      <c r="E17" s="56" t="s">
        <v>19</v>
      </c>
      <c r="F17" s="56" t="s">
        <v>19</v>
      </c>
      <c r="G17" s="57">
        <v>11118</v>
      </c>
      <c r="H17" s="119" t="s">
        <v>19</v>
      </c>
      <c r="I17" s="74" t="s">
        <v>19</v>
      </c>
      <c r="J17" s="57" t="s">
        <v>19</v>
      </c>
      <c r="K17" s="58" t="s">
        <v>19</v>
      </c>
      <c r="L17" s="47" t="str">
        <f t="shared" si="0"/>
        <v>－</v>
      </c>
      <c r="M17" s="67"/>
      <c r="N17" s="68"/>
      <c r="O17" s="62" t="s">
        <v>19</v>
      </c>
      <c r="P17" s="62" t="s">
        <v>19</v>
      </c>
      <c r="Q17" s="63" t="s">
        <v>19</v>
      </c>
      <c r="S17" s="2"/>
      <c r="T17" s="2"/>
      <c r="U17" s="2"/>
      <c r="V17" s="2"/>
      <c r="W17" s="6"/>
      <c r="Y17" s="6"/>
      <c r="Z17" s="6"/>
      <c r="AA17" s="51"/>
      <c r="AB17" s="52"/>
    </row>
    <row r="18" spans="1:28" s="5" customFormat="1" ht="18.75" customHeight="1">
      <c r="A18" s="53"/>
      <c r="B18" s="54" t="s">
        <v>28</v>
      </c>
      <c r="C18" s="55"/>
      <c r="D18" s="56" t="s">
        <v>19</v>
      </c>
      <c r="E18" s="56" t="s">
        <v>19</v>
      </c>
      <c r="F18" s="56" t="s">
        <v>19</v>
      </c>
      <c r="G18" s="57">
        <v>1239</v>
      </c>
      <c r="H18" s="119" t="s">
        <v>19</v>
      </c>
      <c r="I18" s="74" t="s">
        <v>19</v>
      </c>
      <c r="J18" s="57" t="s">
        <v>19</v>
      </c>
      <c r="K18" s="58" t="s">
        <v>19</v>
      </c>
      <c r="L18" s="47" t="str">
        <f t="shared" si="0"/>
        <v>－</v>
      </c>
      <c r="M18" s="67"/>
      <c r="N18" s="68"/>
      <c r="O18" s="62" t="s">
        <v>19</v>
      </c>
      <c r="P18" s="62" t="s">
        <v>19</v>
      </c>
      <c r="Q18" s="63" t="s">
        <v>19</v>
      </c>
      <c r="S18" s="2"/>
      <c r="T18" s="2"/>
      <c r="U18" s="2"/>
      <c r="V18" s="2"/>
      <c r="W18" s="6"/>
      <c r="Y18" s="6"/>
      <c r="Z18" s="6"/>
      <c r="AA18" s="51"/>
      <c r="AB18" s="52"/>
    </row>
    <row r="19" spans="1:28" s="5" customFormat="1" ht="18.75" customHeight="1">
      <c r="A19" s="53"/>
      <c r="B19" s="54" t="s">
        <v>29</v>
      </c>
      <c r="C19" s="55"/>
      <c r="D19" s="56" t="s">
        <v>19</v>
      </c>
      <c r="E19" s="56" t="s">
        <v>19</v>
      </c>
      <c r="F19" s="56" t="s">
        <v>19</v>
      </c>
      <c r="G19" s="57">
        <v>14100</v>
      </c>
      <c r="H19" s="119" t="s">
        <v>19</v>
      </c>
      <c r="I19" s="74" t="s">
        <v>19</v>
      </c>
      <c r="J19" s="57" t="s">
        <v>19</v>
      </c>
      <c r="K19" s="58" t="s">
        <v>19</v>
      </c>
      <c r="L19" s="47" t="str">
        <f t="shared" si="0"/>
        <v>－</v>
      </c>
      <c r="M19" s="67"/>
      <c r="N19" s="68"/>
      <c r="O19" s="62" t="s">
        <v>19</v>
      </c>
      <c r="P19" s="62" t="s">
        <v>19</v>
      </c>
      <c r="Q19" s="63" t="s">
        <v>19</v>
      </c>
      <c r="S19" s="2"/>
      <c r="T19" s="2"/>
      <c r="U19" s="2"/>
      <c r="V19" s="2"/>
      <c r="W19" s="6"/>
      <c r="Y19" s="6"/>
      <c r="Z19" s="6"/>
      <c r="AA19" s="51"/>
      <c r="AB19" s="52"/>
    </row>
    <row r="20" spans="1:28" s="5" customFormat="1" ht="18.75" customHeight="1">
      <c r="A20" s="53"/>
      <c r="B20" s="54" t="s">
        <v>30</v>
      </c>
      <c r="C20" s="55"/>
      <c r="D20" s="56" t="s">
        <v>19</v>
      </c>
      <c r="E20" s="56" t="s">
        <v>19</v>
      </c>
      <c r="F20" s="56" t="s">
        <v>19</v>
      </c>
      <c r="G20" s="57">
        <v>3792</v>
      </c>
      <c r="H20" s="119" t="s">
        <v>19</v>
      </c>
      <c r="I20" s="74" t="s">
        <v>19</v>
      </c>
      <c r="J20" s="57" t="s">
        <v>19</v>
      </c>
      <c r="K20" s="58" t="s">
        <v>19</v>
      </c>
      <c r="L20" s="47" t="str">
        <f t="shared" si="0"/>
        <v>－</v>
      </c>
      <c r="M20" s="67"/>
      <c r="N20" s="68"/>
      <c r="O20" s="62" t="s">
        <v>19</v>
      </c>
      <c r="P20" s="62" t="s">
        <v>19</v>
      </c>
      <c r="Q20" s="63" t="s">
        <v>19</v>
      </c>
      <c r="S20" s="2"/>
      <c r="T20" s="2"/>
      <c r="U20" s="2"/>
      <c r="V20" s="2"/>
      <c r="W20" s="6"/>
      <c r="Y20" s="6"/>
      <c r="Z20" s="6"/>
      <c r="AA20" s="51"/>
      <c r="AB20" s="52"/>
    </row>
    <row r="21" spans="1:28" s="5" customFormat="1" ht="18.75" customHeight="1">
      <c r="A21" s="53"/>
      <c r="B21" s="54" t="s">
        <v>31</v>
      </c>
      <c r="C21" s="55"/>
      <c r="D21" s="56" t="s">
        <v>19</v>
      </c>
      <c r="E21" s="56" t="s">
        <v>19</v>
      </c>
      <c r="F21" s="56" t="s">
        <v>19</v>
      </c>
      <c r="G21" s="57">
        <v>1637</v>
      </c>
      <c r="H21" s="119" t="s">
        <v>19</v>
      </c>
      <c r="I21" s="74" t="s">
        <v>19</v>
      </c>
      <c r="J21" s="57" t="s">
        <v>19</v>
      </c>
      <c r="K21" s="58" t="s">
        <v>19</v>
      </c>
      <c r="L21" s="47" t="str">
        <f t="shared" si="0"/>
        <v>－</v>
      </c>
      <c r="M21" s="67"/>
      <c r="N21" s="68"/>
      <c r="O21" s="62" t="s">
        <v>19</v>
      </c>
      <c r="P21" s="62" t="s">
        <v>19</v>
      </c>
      <c r="Q21" s="63" t="s">
        <v>19</v>
      </c>
      <c r="S21" s="2"/>
      <c r="T21" s="2"/>
      <c r="U21" s="2"/>
      <c r="V21" s="2"/>
      <c r="W21" s="6"/>
      <c r="Y21" s="6"/>
      <c r="Z21" s="6"/>
      <c r="AA21" s="51"/>
      <c r="AB21" s="52"/>
    </row>
    <row r="22" spans="1:28" s="5" customFormat="1" ht="18.75" customHeight="1">
      <c r="A22" s="53"/>
      <c r="B22" s="54" t="s">
        <v>32</v>
      </c>
      <c r="C22" s="55"/>
      <c r="D22" s="56" t="s">
        <v>19</v>
      </c>
      <c r="E22" s="56" t="s">
        <v>19</v>
      </c>
      <c r="F22" s="56" t="s">
        <v>19</v>
      </c>
      <c r="G22" s="57">
        <v>4855</v>
      </c>
      <c r="H22" s="119" t="s">
        <v>19</v>
      </c>
      <c r="I22" s="74" t="s">
        <v>19</v>
      </c>
      <c r="J22" s="57" t="s">
        <v>19</v>
      </c>
      <c r="K22" s="58" t="s">
        <v>19</v>
      </c>
      <c r="L22" s="47" t="str">
        <f t="shared" si="0"/>
        <v>－</v>
      </c>
      <c r="M22" s="67"/>
      <c r="N22" s="68"/>
      <c r="O22" s="62" t="s">
        <v>19</v>
      </c>
      <c r="P22" s="62" t="s">
        <v>19</v>
      </c>
      <c r="Q22" s="63" t="s">
        <v>19</v>
      </c>
      <c r="S22" s="2"/>
      <c r="T22" s="2"/>
      <c r="U22" s="2"/>
      <c r="V22" s="2"/>
      <c r="W22" s="6"/>
      <c r="Y22" s="6"/>
      <c r="Z22" s="6"/>
      <c r="AA22" s="51"/>
      <c r="AB22" s="52"/>
    </row>
    <row r="23" spans="1:28" s="5" customFormat="1" ht="18.75" customHeight="1">
      <c r="A23" s="53">
        <v>8</v>
      </c>
      <c r="B23" s="54" t="s">
        <v>42</v>
      </c>
      <c r="C23" s="75">
        <v>352101</v>
      </c>
      <c r="D23" s="56" t="s">
        <v>79</v>
      </c>
      <c r="E23" s="56" t="s">
        <v>80</v>
      </c>
      <c r="F23" s="42">
        <v>53004</v>
      </c>
      <c r="G23" s="43">
        <v>53971</v>
      </c>
      <c r="H23" s="117">
        <f>F23-G23</f>
        <v>-967</v>
      </c>
      <c r="I23" s="45">
        <f>(F23-G23)/G23*100</f>
        <v>-1.7917029515851106</v>
      </c>
      <c r="J23" s="57">
        <v>53326</v>
      </c>
      <c r="K23" s="58">
        <v>91.94</v>
      </c>
      <c r="L23" s="47">
        <f t="shared" si="0"/>
        <v>576.5064172286274</v>
      </c>
      <c r="M23" s="48">
        <v>26706</v>
      </c>
      <c r="N23" s="48">
        <v>27031</v>
      </c>
      <c r="O23" s="49">
        <v>3.4</v>
      </c>
      <c r="P23" s="49">
        <v>34.8</v>
      </c>
      <c r="Q23" s="59">
        <v>61.1</v>
      </c>
      <c r="S23" s="2">
        <v>23102</v>
      </c>
      <c r="T23" s="2">
        <v>776</v>
      </c>
      <c r="U23" s="2">
        <v>8047</v>
      </c>
      <c r="V23" s="2">
        <v>14105</v>
      </c>
      <c r="W23" s="6">
        <f>ROUND(T23/S23*100,1)</f>
        <v>3.4</v>
      </c>
      <c r="X23" s="5">
        <f>ROUND(U23/S23*100,1)</f>
        <v>34.8</v>
      </c>
      <c r="Y23" s="6">
        <f>V23/S23*100</f>
        <v>61.05531988572418</v>
      </c>
      <c r="Z23" s="6">
        <f>U23+V23</f>
        <v>22152</v>
      </c>
      <c r="AA23" s="51">
        <f>Z23/S23*100</f>
        <v>95.88780192191152</v>
      </c>
      <c r="AB23" s="52"/>
    </row>
    <row r="24" spans="1:28" s="5" customFormat="1" ht="18.75" customHeight="1">
      <c r="A24" s="53">
        <v>9</v>
      </c>
      <c r="B24" s="54" t="s">
        <v>43</v>
      </c>
      <c r="C24" s="55">
        <v>352110</v>
      </c>
      <c r="D24" s="56" t="s">
        <v>81</v>
      </c>
      <c r="E24" s="56" t="s">
        <v>82</v>
      </c>
      <c r="F24" s="42">
        <v>38349</v>
      </c>
      <c r="G24" s="43">
        <v>41127</v>
      </c>
      <c r="H24" s="117">
        <f>F24-G24</f>
        <v>-2778</v>
      </c>
      <c r="I24" s="45">
        <f>(F24-G24)/G24*100</f>
        <v>-6.75468670216646</v>
      </c>
      <c r="J24" s="57">
        <v>37138</v>
      </c>
      <c r="K24" s="58">
        <v>357.94</v>
      </c>
      <c r="L24" s="47">
        <f t="shared" si="0"/>
        <v>107.13806783259764</v>
      </c>
      <c r="M24" s="67"/>
      <c r="N24" s="68"/>
      <c r="O24" s="49">
        <v>14.9</v>
      </c>
      <c r="P24" s="49">
        <v>23.2</v>
      </c>
      <c r="Q24" s="59">
        <v>61.5</v>
      </c>
      <c r="S24" s="2">
        <v>18430</v>
      </c>
      <c r="T24" s="2">
        <v>2741</v>
      </c>
      <c r="U24" s="2">
        <v>4280</v>
      </c>
      <c r="V24" s="2">
        <v>11337</v>
      </c>
      <c r="W24" s="6">
        <f>ROUND(T24/S24*100,1)</f>
        <v>14.9</v>
      </c>
      <c r="X24" s="5">
        <f>ROUND(U24/S24*100,1)</f>
        <v>23.2</v>
      </c>
      <c r="Y24" s="6">
        <f>V24/S24*100</f>
        <v>61.51383613673359</v>
      </c>
      <c r="Z24" s="6">
        <f>U24+V24</f>
        <v>15617</v>
      </c>
      <c r="AA24" s="51">
        <f>Z24/S24*100</f>
        <v>84.73684210526315</v>
      </c>
      <c r="AB24" s="52"/>
    </row>
    <row r="25" spans="1:28" s="5" customFormat="1" ht="18.75" customHeight="1">
      <c r="A25" s="53">
        <v>10</v>
      </c>
      <c r="B25" s="54" t="s">
        <v>51</v>
      </c>
      <c r="C25" s="55">
        <v>352128</v>
      </c>
      <c r="D25" s="56" t="s">
        <v>75</v>
      </c>
      <c r="E25" s="56" t="s">
        <v>82</v>
      </c>
      <c r="F25" s="42">
        <v>34730</v>
      </c>
      <c r="G25" s="43">
        <v>35927</v>
      </c>
      <c r="H25" s="117">
        <f>F25-G25</f>
        <v>-1197</v>
      </c>
      <c r="I25" s="45">
        <f>(F25-G25)/G25*100</f>
        <v>-3.331756060901272</v>
      </c>
      <c r="J25" s="57">
        <v>34055</v>
      </c>
      <c r="K25" s="58">
        <v>139.91</v>
      </c>
      <c r="L25" s="47">
        <f t="shared" si="0"/>
        <v>248.23100564648703</v>
      </c>
      <c r="M25" s="48">
        <v>9660</v>
      </c>
      <c r="N25" s="48">
        <v>9349</v>
      </c>
      <c r="O25" s="49">
        <v>7.3</v>
      </c>
      <c r="P25" s="49">
        <v>23.2</v>
      </c>
      <c r="Q25" s="59">
        <v>67.5</v>
      </c>
      <c r="S25" s="2">
        <v>15290</v>
      </c>
      <c r="T25" s="2">
        <v>1122</v>
      </c>
      <c r="U25" s="2">
        <v>3547</v>
      </c>
      <c r="V25" s="2">
        <v>10326</v>
      </c>
      <c r="W25" s="6">
        <f>ROUND(T25/S25*100,1)</f>
        <v>7.3</v>
      </c>
      <c r="X25" s="5">
        <f>ROUND(U25/S25*100,1)</f>
        <v>23.2</v>
      </c>
      <c r="Y25" s="6">
        <f>V25/S25*100</f>
        <v>67.53433616742969</v>
      </c>
      <c r="Z25" s="6">
        <f>U25+V25</f>
        <v>13873</v>
      </c>
      <c r="AA25" s="51">
        <f>Z25/S25*100</f>
        <v>90.73250490516678</v>
      </c>
      <c r="AB25" s="52"/>
    </row>
    <row r="26" spans="1:28" s="5" customFormat="1" ht="18.75" customHeight="1">
      <c r="A26" s="53">
        <v>11</v>
      </c>
      <c r="B26" s="54" t="s">
        <v>41</v>
      </c>
      <c r="C26" s="55">
        <v>352136</v>
      </c>
      <c r="D26" s="56" t="s">
        <v>59</v>
      </c>
      <c r="E26" s="56" t="s">
        <v>60</v>
      </c>
      <c r="F26" s="42">
        <v>28630</v>
      </c>
      <c r="G26" s="76">
        <f>SUM(G27:G29)</f>
        <v>29839</v>
      </c>
      <c r="H26" s="117">
        <f>F26-G26</f>
        <v>-1209</v>
      </c>
      <c r="I26" s="45">
        <f>(F26-G26)/G26*100</f>
        <v>-4.051744361406214</v>
      </c>
      <c r="J26" s="57">
        <v>26890</v>
      </c>
      <c r="K26" s="58">
        <v>472.71</v>
      </c>
      <c r="L26" s="47">
        <f t="shared" si="0"/>
        <v>60.56567451503036</v>
      </c>
      <c r="M26" s="67"/>
      <c r="N26" s="68"/>
      <c r="O26" s="49">
        <v>13.3</v>
      </c>
      <c r="P26" s="49">
        <v>27.9</v>
      </c>
      <c r="Q26" s="59">
        <v>58.3</v>
      </c>
      <c r="S26" s="2">
        <v>13984</v>
      </c>
      <c r="T26" s="2">
        <v>1859</v>
      </c>
      <c r="U26" s="2">
        <v>3903</v>
      </c>
      <c r="V26" s="2">
        <v>8156</v>
      </c>
      <c r="W26" s="6">
        <f>ROUND(T26/S26*100,1)</f>
        <v>13.3</v>
      </c>
      <c r="X26" s="5">
        <f>ROUND(U26/S26*100,1)</f>
        <v>27.9</v>
      </c>
      <c r="Y26" s="6">
        <f>V26/S26*100</f>
        <v>58.32379862700229</v>
      </c>
      <c r="Z26" s="6">
        <f>U26+V26</f>
        <v>12059</v>
      </c>
      <c r="AA26" s="51">
        <f>Z26/S26*100</f>
        <v>86.23426773455377</v>
      </c>
      <c r="AB26" s="52"/>
    </row>
    <row r="27" spans="1:28" s="5" customFormat="1" ht="18.75" customHeight="1">
      <c r="A27" s="53"/>
      <c r="B27" s="54" t="s">
        <v>38</v>
      </c>
      <c r="C27" s="55"/>
      <c r="D27" s="56" t="s">
        <v>19</v>
      </c>
      <c r="E27" s="56" t="s">
        <v>19</v>
      </c>
      <c r="F27" s="56" t="s">
        <v>19</v>
      </c>
      <c r="G27" s="57">
        <v>17754</v>
      </c>
      <c r="H27" s="119" t="s">
        <v>19</v>
      </c>
      <c r="I27" s="74" t="s">
        <v>19</v>
      </c>
      <c r="J27" s="57" t="s">
        <v>19</v>
      </c>
      <c r="K27" s="57" t="s">
        <v>19</v>
      </c>
      <c r="L27" s="47" t="str">
        <f>IF(K27="－","－",F27/K27)</f>
        <v>－</v>
      </c>
      <c r="M27" s="67"/>
      <c r="N27" s="68"/>
      <c r="O27" s="62" t="s">
        <v>19</v>
      </c>
      <c r="P27" s="62" t="s">
        <v>19</v>
      </c>
      <c r="Q27" s="63" t="s">
        <v>19</v>
      </c>
      <c r="S27" s="2"/>
      <c r="T27" s="2"/>
      <c r="U27" s="2"/>
      <c r="V27" s="2"/>
      <c r="W27" s="6"/>
      <c r="Y27" s="6"/>
      <c r="Z27" s="6"/>
      <c r="AA27" s="51"/>
      <c r="AB27" s="52"/>
    </row>
    <row r="28" spans="1:28" s="5" customFormat="1" ht="18.75" customHeight="1">
      <c r="A28" s="53"/>
      <c r="B28" s="54" t="s">
        <v>39</v>
      </c>
      <c r="C28" s="55"/>
      <c r="D28" s="56" t="s">
        <v>19</v>
      </c>
      <c r="E28" s="56" t="s">
        <v>19</v>
      </c>
      <c r="F28" s="56" t="s">
        <v>19</v>
      </c>
      <c r="G28" s="57">
        <v>6114</v>
      </c>
      <c r="H28" s="119" t="s">
        <v>19</v>
      </c>
      <c r="I28" s="74" t="s">
        <v>19</v>
      </c>
      <c r="J28" s="57" t="s">
        <v>19</v>
      </c>
      <c r="K28" s="57" t="s">
        <v>19</v>
      </c>
      <c r="L28" s="62" t="str">
        <f>IF(K28="－","－",F28/K28)</f>
        <v>－</v>
      </c>
      <c r="M28" s="67"/>
      <c r="N28" s="68"/>
      <c r="O28" s="62" t="s">
        <v>19</v>
      </c>
      <c r="P28" s="62" t="s">
        <v>19</v>
      </c>
      <c r="Q28" s="63" t="s">
        <v>19</v>
      </c>
      <c r="S28" s="2"/>
      <c r="T28" s="2"/>
      <c r="U28" s="2"/>
      <c r="V28" s="2"/>
      <c r="W28" s="6"/>
      <c r="Y28" s="6"/>
      <c r="Z28" s="6"/>
      <c r="AA28" s="51"/>
      <c r="AB28" s="52"/>
    </row>
    <row r="29" spans="1:28" s="5" customFormat="1" ht="18.75" customHeight="1">
      <c r="A29" s="53"/>
      <c r="B29" s="54" t="s">
        <v>40</v>
      </c>
      <c r="C29" s="55"/>
      <c r="D29" s="56" t="s">
        <v>19</v>
      </c>
      <c r="E29" s="56" t="s">
        <v>19</v>
      </c>
      <c r="F29" s="56" t="s">
        <v>19</v>
      </c>
      <c r="G29" s="57">
        <v>5971</v>
      </c>
      <c r="H29" s="119" t="s">
        <v>19</v>
      </c>
      <c r="I29" s="74" t="s">
        <v>19</v>
      </c>
      <c r="J29" s="57" t="s">
        <v>19</v>
      </c>
      <c r="K29" s="57" t="s">
        <v>19</v>
      </c>
      <c r="L29" s="62" t="str">
        <f>IF(K29="－","－",F29/K29)</f>
        <v>－</v>
      </c>
      <c r="M29" s="67"/>
      <c r="N29" s="68"/>
      <c r="O29" s="62" t="s">
        <v>19</v>
      </c>
      <c r="P29" s="62" t="s">
        <v>19</v>
      </c>
      <c r="Q29" s="63" t="s">
        <v>19</v>
      </c>
      <c r="S29" s="2"/>
      <c r="T29" s="2"/>
      <c r="U29" s="2"/>
      <c r="V29" s="2"/>
      <c r="W29" s="6"/>
      <c r="Y29" s="6"/>
      <c r="Z29" s="6"/>
      <c r="AA29" s="51"/>
      <c r="AB29" s="52"/>
    </row>
    <row r="30" spans="1:28" s="5" customFormat="1" ht="18.75" customHeight="1">
      <c r="A30" s="53">
        <v>12</v>
      </c>
      <c r="B30" s="77" t="s">
        <v>52</v>
      </c>
      <c r="C30" s="55">
        <v>352152</v>
      </c>
      <c r="D30" s="56" t="s">
        <v>73</v>
      </c>
      <c r="E30" s="56" t="s">
        <v>78</v>
      </c>
      <c r="F30" s="42">
        <v>149487</v>
      </c>
      <c r="G30" s="43">
        <v>152387</v>
      </c>
      <c r="H30" s="117">
        <f>F30-G30</f>
        <v>-2900</v>
      </c>
      <c r="I30" s="45">
        <f>(F30-G30)/G30*100</f>
        <v>-1.9030494727240512</v>
      </c>
      <c r="J30" s="78">
        <v>148908</v>
      </c>
      <c r="K30" s="79">
        <v>656.32</v>
      </c>
      <c r="L30" s="47">
        <f t="shared" si="0"/>
        <v>227.76541930765478</v>
      </c>
      <c r="M30" s="48">
        <v>91253</v>
      </c>
      <c r="N30" s="48">
        <v>90860</v>
      </c>
      <c r="O30" s="49">
        <v>3.4</v>
      </c>
      <c r="P30" s="49">
        <v>30.5</v>
      </c>
      <c r="Q30" s="59">
        <v>62.3</v>
      </c>
      <c r="S30" s="2">
        <v>68844</v>
      </c>
      <c r="T30" s="2">
        <v>2335</v>
      </c>
      <c r="U30" s="2">
        <v>21019</v>
      </c>
      <c r="V30" s="2">
        <v>42857</v>
      </c>
      <c r="W30" s="6">
        <f>ROUND(T30/S30*100,1)</f>
        <v>3.4</v>
      </c>
      <c r="X30" s="5">
        <f>ROUND(U30/S30*100,1)</f>
        <v>30.5</v>
      </c>
      <c r="Y30" s="6">
        <f>V30/S30*100</f>
        <v>62.25233862064958</v>
      </c>
      <c r="Z30" s="6">
        <f>U30+V30</f>
        <v>63876</v>
      </c>
      <c r="AA30" s="51">
        <f>Z30/S30*100</f>
        <v>92.78368485271048</v>
      </c>
      <c r="AB30" s="52"/>
    </row>
    <row r="31" spans="1:28" s="5" customFormat="1" ht="18.75" customHeight="1">
      <c r="A31" s="53">
        <v>13</v>
      </c>
      <c r="B31" s="54" t="s">
        <v>21</v>
      </c>
      <c r="C31" s="55">
        <v>352161</v>
      </c>
      <c r="D31" s="56" t="s">
        <v>79</v>
      </c>
      <c r="E31" s="56" t="s">
        <v>80</v>
      </c>
      <c r="F31" s="42">
        <v>64550</v>
      </c>
      <c r="G31" s="43">
        <v>66261</v>
      </c>
      <c r="H31" s="117">
        <f>F31-G31</f>
        <v>-1711</v>
      </c>
      <c r="I31" s="69">
        <f>(F31-G31)/G31*100</f>
        <v>-2.5822127646730353</v>
      </c>
      <c r="J31" s="57">
        <v>64758</v>
      </c>
      <c r="K31" s="58">
        <v>132.99</v>
      </c>
      <c r="L31" s="62">
        <f t="shared" si="0"/>
        <v>485.3748402135499</v>
      </c>
      <c r="M31" s="48">
        <v>18881</v>
      </c>
      <c r="N31" s="48">
        <v>19429</v>
      </c>
      <c r="O31" s="49">
        <v>3.3</v>
      </c>
      <c r="P31" s="49">
        <v>33.3</v>
      </c>
      <c r="Q31" s="59">
        <v>62.7</v>
      </c>
      <c r="S31" s="2">
        <v>28774</v>
      </c>
      <c r="T31" s="2">
        <v>936</v>
      </c>
      <c r="U31" s="2">
        <v>9569</v>
      </c>
      <c r="V31" s="2">
        <v>18055</v>
      </c>
      <c r="W31" s="6">
        <f>ROUND(T31/S31*100,1)</f>
        <v>3.3</v>
      </c>
      <c r="X31" s="5">
        <f>ROUND(U31/S31*100,1)</f>
        <v>33.3</v>
      </c>
      <c r="Y31" s="6">
        <f>V31/S31*100</f>
        <v>62.74761937860569</v>
      </c>
      <c r="Z31" s="6">
        <f>U31+V31</f>
        <v>27624</v>
      </c>
      <c r="AA31" s="51">
        <f>Z31/S31*100</f>
        <v>96.00333634531174</v>
      </c>
      <c r="AB31" s="52"/>
    </row>
    <row r="32" spans="1:28" s="5" customFormat="1" ht="18.75" customHeight="1">
      <c r="A32" s="126" t="s">
        <v>58</v>
      </c>
      <c r="B32" s="127"/>
      <c r="C32" s="80"/>
      <c r="D32" s="80"/>
      <c r="E32" s="80"/>
      <c r="F32" s="81">
        <f>F6+F7+F8+F11+F12+F13+F14+F23+F24+F25+F26+F30+F31</f>
        <v>1389324</v>
      </c>
      <c r="G32" s="82">
        <f>G6+G7+G8+G11+G12+G13+G14+G23+G24+G25+G26+G30+G31</f>
        <v>1426476</v>
      </c>
      <c r="H32" s="117">
        <f>F32-G32</f>
        <v>-37152</v>
      </c>
      <c r="I32" s="83">
        <f aca="true" t="shared" si="1" ref="I32:I38">(F32-G32)/G32*100</f>
        <v>-2.6044602222540023</v>
      </c>
      <c r="J32" s="82">
        <f>SUM(J6:J31)</f>
        <v>1375675</v>
      </c>
      <c r="K32" s="84">
        <v>5729.67</v>
      </c>
      <c r="L32" s="85">
        <f>IF(K32="－","－",F32/K32)</f>
        <v>242.47888621857803</v>
      </c>
      <c r="M32" s="86">
        <f>M6+M7+M8+M11+M12+M13+M14+M23+M24+M25+M26+M30+M31</f>
        <v>699104</v>
      </c>
      <c r="N32" s="82">
        <f>N6+N7+N8+N11+N12+N13+N14+N23+N24+N25+N26+N30+N31</f>
        <v>708213</v>
      </c>
      <c r="O32" s="87">
        <v>5.1</v>
      </c>
      <c r="P32" s="87">
        <v>26.2</v>
      </c>
      <c r="Q32" s="88">
        <v>66.6</v>
      </c>
      <c r="S32" s="2">
        <f>SUM(S6:S31)</f>
        <v>638658</v>
      </c>
      <c r="T32" s="2">
        <f>SUM(T6:T31)</f>
        <v>32452</v>
      </c>
      <c r="U32" s="2">
        <f>SUM(U6:U31)</f>
        <v>167321</v>
      </c>
      <c r="V32" s="2">
        <f>SUM(V6:V31)</f>
        <v>425084</v>
      </c>
      <c r="W32" s="6">
        <f>ROUND(T32/S32*100,1)</f>
        <v>5.1</v>
      </c>
      <c r="X32" s="5">
        <f>ROUND(U32/S32*100,1)</f>
        <v>26.2</v>
      </c>
      <c r="Y32" s="6">
        <f>V32/S32*100</f>
        <v>66.55894077894585</v>
      </c>
      <c r="Z32" s="6">
        <f>U32+V32</f>
        <v>592405</v>
      </c>
      <c r="AA32" s="51">
        <f>Z32/S32*100</f>
        <v>92.75778272565285</v>
      </c>
      <c r="AB32" s="52"/>
    </row>
    <row r="33" spans="1:28" s="5" customFormat="1" ht="18.75" customHeight="1">
      <c r="A33" s="38">
        <v>1</v>
      </c>
      <c r="B33" s="39" t="s">
        <v>22</v>
      </c>
      <c r="C33" s="55">
        <v>353051</v>
      </c>
      <c r="D33" s="41" t="s">
        <v>83</v>
      </c>
      <c r="E33" s="41" t="s">
        <v>91</v>
      </c>
      <c r="F33" s="42">
        <v>19084</v>
      </c>
      <c r="G33" s="43">
        <v>21392</v>
      </c>
      <c r="H33" s="117">
        <f>F33-G33</f>
        <v>-2308</v>
      </c>
      <c r="I33" s="45">
        <f t="shared" si="1"/>
        <v>-10.789080029917725</v>
      </c>
      <c r="J33" s="43">
        <v>18334</v>
      </c>
      <c r="K33" s="89">
        <v>138.17</v>
      </c>
      <c r="L33" s="62">
        <f t="shared" si="0"/>
        <v>138.11970760657164</v>
      </c>
      <c r="M33" s="90"/>
      <c r="N33" s="44"/>
      <c r="O33" s="49">
        <v>24.8</v>
      </c>
      <c r="P33" s="49">
        <v>15.4</v>
      </c>
      <c r="Q33" s="59">
        <v>59.5</v>
      </c>
      <c r="S33" s="2">
        <v>7730</v>
      </c>
      <c r="T33" s="2">
        <v>1917</v>
      </c>
      <c r="U33" s="2">
        <v>1190</v>
      </c>
      <c r="V33" s="2">
        <v>4596</v>
      </c>
      <c r="W33" s="6">
        <f>ROUND(T33/S33*100,1)</f>
        <v>24.8</v>
      </c>
      <c r="X33" s="5">
        <f>ROUND(U33/S33*100,1)</f>
        <v>15.4</v>
      </c>
      <c r="Y33" s="6">
        <f aca="true" t="shared" si="2" ref="Y33:Y38">V33/S33*100</f>
        <v>59.45666235446313</v>
      </c>
      <c r="Z33" s="6">
        <f aca="true" t="shared" si="3" ref="Z33:Z38">U33+V33</f>
        <v>5786</v>
      </c>
      <c r="AA33" s="51">
        <f aca="true" t="shared" si="4" ref="AA33:AA38">Z33/S33*100</f>
        <v>74.85122897800777</v>
      </c>
      <c r="AB33" s="52"/>
    </row>
    <row r="34" spans="1:28" s="5" customFormat="1" ht="18.75" customHeight="1">
      <c r="A34" s="53">
        <v>2</v>
      </c>
      <c r="B34" s="54" t="s">
        <v>53</v>
      </c>
      <c r="C34" s="55">
        <v>353213</v>
      </c>
      <c r="D34" s="56" t="s">
        <v>84</v>
      </c>
      <c r="E34" s="56" t="s">
        <v>80</v>
      </c>
      <c r="F34" s="65">
        <v>6378</v>
      </c>
      <c r="G34" s="57">
        <v>6441</v>
      </c>
      <c r="H34" s="117">
        <f>F34-G34</f>
        <v>-63</v>
      </c>
      <c r="I34" s="45">
        <f t="shared" si="1"/>
        <v>-0.9781089892873778</v>
      </c>
      <c r="J34" s="57">
        <v>6476</v>
      </c>
      <c r="K34" s="91">
        <v>10.56</v>
      </c>
      <c r="L34" s="62">
        <f t="shared" si="0"/>
        <v>603.9772727272727</v>
      </c>
      <c r="M34" s="67"/>
      <c r="N34" s="68"/>
      <c r="O34" s="49">
        <v>0.8</v>
      </c>
      <c r="P34" s="49">
        <v>39.7</v>
      </c>
      <c r="Q34" s="59">
        <v>58.1</v>
      </c>
      <c r="S34" s="2">
        <v>2908</v>
      </c>
      <c r="T34" s="2">
        <v>22</v>
      </c>
      <c r="U34" s="2">
        <v>1154</v>
      </c>
      <c r="V34" s="2">
        <v>1690</v>
      </c>
      <c r="W34" s="6">
        <f aca="true" t="shared" si="5" ref="W34:W40">ROUND(T34/S34*100,1)</f>
        <v>0.8</v>
      </c>
      <c r="X34" s="5">
        <f aca="true" t="shared" si="6" ref="X34:X40">ROUND(U34/S34*100,1)</f>
        <v>39.7</v>
      </c>
      <c r="Y34" s="6">
        <f t="shared" si="2"/>
        <v>58.115543328748274</v>
      </c>
      <c r="Z34" s="6">
        <f t="shared" si="3"/>
        <v>2844</v>
      </c>
      <c r="AA34" s="51">
        <f t="shared" si="4"/>
        <v>97.79917469050893</v>
      </c>
      <c r="AB34" s="52"/>
    </row>
    <row r="35" spans="1:28" s="5" customFormat="1" ht="18.75" customHeight="1">
      <c r="A35" s="53">
        <v>3</v>
      </c>
      <c r="B35" s="54" t="s">
        <v>54</v>
      </c>
      <c r="C35" s="55">
        <v>353418</v>
      </c>
      <c r="D35" s="56" t="s">
        <v>83</v>
      </c>
      <c r="E35" s="56" t="s">
        <v>92</v>
      </c>
      <c r="F35" s="65">
        <v>3332</v>
      </c>
      <c r="G35" s="57">
        <v>3706</v>
      </c>
      <c r="H35" s="117">
        <f aca="true" t="shared" si="7" ref="H35:H40">F35-G35</f>
        <v>-374</v>
      </c>
      <c r="I35" s="45">
        <f t="shared" si="1"/>
        <v>-10.091743119266056</v>
      </c>
      <c r="J35" s="57">
        <v>3239</v>
      </c>
      <c r="K35" s="91">
        <v>34.81</v>
      </c>
      <c r="L35" s="62">
        <f t="shared" si="0"/>
        <v>95.71962079862108</v>
      </c>
      <c r="M35" s="67"/>
      <c r="N35" s="68"/>
      <c r="O35" s="49">
        <v>19.4</v>
      </c>
      <c r="P35" s="49">
        <v>19.8</v>
      </c>
      <c r="Q35" s="59">
        <v>60.7</v>
      </c>
      <c r="S35" s="2">
        <v>1363</v>
      </c>
      <c r="T35" s="2">
        <v>264</v>
      </c>
      <c r="U35" s="2">
        <v>270</v>
      </c>
      <c r="V35" s="2">
        <v>828</v>
      </c>
      <c r="W35" s="6">
        <f t="shared" si="5"/>
        <v>19.4</v>
      </c>
      <c r="X35" s="5">
        <f t="shared" si="6"/>
        <v>19.8</v>
      </c>
      <c r="Y35" s="6">
        <f t="shared" si="2"/>
        <v>60.748349229640496</v>
      </c>
      <c r="Z35" s="6">
        <f t="shared" si="3"/>
        <v>1098</v>
      </c>
      <c r="AA35" s="51">
        <f t="shared" si="4"/>
        <v>80.55759354365371</v>
      </c>
      <c r="AB35" s="52"/>
    </row>
    <row r="36" spans="1:28" s="5" customFormat="1" ht="18.75" customHeight="1">
      <c r="A36" s="53">
        <v>4</v>
      </c>
      <c r="B36" s="54" t="s">
        <v>55</v>
      </c>
      <c r="C36" s="55">
        <v>353434</v>
      </c>
      <c r="D36" s="56" t="s">
        <v>85</v>
      </c>
      <c r="E36" s="56" t="s">
        <v>86</v>
      </c>
      <c r="F36" s="65">
        <v>15986</v>
      </c>
      <c r="G36" s="57">
        <v>16287</v>
      </c>
      <c r="H36" s="117">
        <f t="shared" si="7"/>
        <v>-301</v>
      </c>
      <c r="I36" s="45">
        <f>(F36-G36)/G36*100</f>
        <v>-1.8480997114262911</v>
      </c>
      <c r="J36" s="57">
        <v>15950</v>
      </c>
      <c r="K36" s="91">
        <v>50.35</v>
      </c>
      <c r="L36" s="62">
        <f t="shared" si="0"/>
        <v>317.4975173783515</v>
      </c>
      <c r="M36" s="67"/>
      <c r="N36" s="68"/>
      <c r="O36" s="49">
        <v>6.8</v>
      </c>
      <c r="P36" s="49">
        <v>32.9</v>
      </c>
      <c r="Q36" s="59">
        <v>59.8</v>
      </c>
      <c r="S36" s="2">
        <v>7333</v>
      </c>
      <c r="T36" s="2">
        <v>495</v>
      </c>
      <c r="U36" s="2">
        <v>2409</v>
      </c>
      <c r="V36" s="2">
        <v>4385</v>
      </c>
      <c r="W36" s="6">
        <f t="shared" si="5"/>
        <v>6.8</v>
      </c>
      <c r="X36" s="5">
        <f t="shared" si="6"/>
        <v>32.9</v>
      </c>
      <c r="Y36" s="6">
        <f t="shared" si="2"/>
        <v>59.7981726442111</v>
      </c>
      <c r="Z36" s="6">
        <f t="shared" si="3"/>
        <v>6794</v>
      </c>
      <c r="AA36" s="51">
        <f t="shared" si="4"/>
        <v>92.64966589390427</v>
      </c>
      <c r="AB36" s="52"/>
    </row>
    <row r="37" spans="1:28" s="5" customFormat="1" ht="18.75" customHeight="1">
      <c r="A37" s="53">
        <v>5</v>
      </c>
      <c r="B37" s="54" t="s">
        <v>56</v>
      </c>
      <c r="C37" s="55">
        <v>353442</v>
      </c>
      <c r="D37" s="56" t="s">
        <v>85</v>
      </c>
      <c r="E37" s="56" t="s">
        <v>87</v>
      </c>
      <c r="F37" s="65">
        <v>13491</v>
      </c>
      <c r="G37" s="57">
        <v>14203</v>
      </c>
      <c r="H37" s="117">
        <f t="shared" si="7"/>
        <v>-712</v>
      </c>
      <c r="I37" s="45">
        <f t="shared" si="1"/>
        <v>-5.013025417165387</v>
      </c>
      <c r="J37" s="57">
        <v>12753</v>
      </c>
      <c r="K37" s="91">
        <v>34.47</v>
      </c>
      <c r="L37" s="62">
        <f t="shared" si="0"/>
        <v>391.3838120104439</v>
      </c>
      <c r="M37" s="67"/>
      <c r="N37" s="68"/>
      <c r="O37" s="49">
        <v>5.8</v>
      </c>
      <c r="P37" s="49">
        <v>29.9</v>
      </c>
      <c r="Q37" s="59">
        <v>62.7</v>
      </c>
      <c r="S37" s="2">
        <v>5699</v>
      </c>
      <c r="T37" s="2">
        <v>329</v>
      </c>
      <c r="U37" s="2">
        <v>1706</v>
      </c>
      <c r="V37" s="2">
        <v>3576</v>
      </c>
      <c r="W37" s="6">
        <f t="shared" si="5"/>
        <v>5.8</v>
      </c>
      <c r="X37" s="5">
        <f t="shared" si="6"/>
        <v>29.9</v>
      </c>
      <c r="Y37" s="6">
        <f t="shared" si="2"/>
        <v>62.74785050008773</v>
      </c>
      <c r="Z37" s="6">
        <f t="shared" si="3"/>
        <v>5282</v>
      </c>
      <c r="AA37" s="51">
        <f t="shared" si="4"/>
        <v>92.6829268292683</v>
      </c>
      <c r="AB37" s="52"/>
    </row>
    <row r="38" spans="1:28" s="5" customFormat="1" ht="18.75" customHeight="1">
      <c r="A38" s="53">
        <v>6</v>
      </c>
      <c r="B38" s="54" t="s">
        <v>57</v>
      </c>
      <c r="C38" s="55">
        <v>355020</v>
      </c>
      <c r="D38" s="56" t="s">
        <v>83</v>
      </c>
      <c r="E38" s="56" t="s">
        <v>88</v>
      </c>
      <c r="F38" s="65">
        <v>3743</v>
      </c>
      <c r="G38" s="57">
        <v>4101</v>
      </c>
      <c r="H38" s="117">
        <f t="shared" si="7"/>
        <v>-358</v>
      </c>
      <c r="I38" s="45">
        <f t="shared" si="1"/>
        <v>-8.729578151670324</v>
      </c>
      <c r="J38" s="57">
        <v>3681</v>
      </c>
      <c r="K38" s="91">
        <v>116.11</v>
      </c>
      <c r="L38" s="62">
        <f>IF(K38="－","－",F38/K38)</f>
        <v>32.23667212126432</v>
      </c>
      <c r="M38" s="67"/>
      <c r="N38" s="68"/>
      <c r="O38" s="49">
        <v>27.6</v>
      </c>
      <c r="P38" s="49">
        <v>22.6</v>
      </c>
      <c r="Q38" s="59">
        <v>49.6</v>
      </c>
      <c r="S38" s="2">
        <v>1798</v>
      </c>
      <c r="T38" s="2">
        <v>496</v>
      </c>
      <c r="U38" s="2">
        <v>407</v>
      </c>
      <c r="V38" s="2">
        <v>891</v>
      </c>
      <c r="W38" s="6">
        <f t="shared" si="5"/>
        <v>27.6</v>
      </c>
      <c r="X38" s="5">
        <f t="shared" si="6"/>
        <v>22.6</v>
      </c>
      <c r="Y38" s="6">
        <f t="shared" si="2"/>
        <v>49.55506117908788</v>
      </c>
      <c r="Z38" s="6">
        <f t="shared" si="3"/>
        <v>1298</v>
      </c>
      <c r="AA38" s="51">
        <f t="shared" si="4"/>
        <v>72.19132369299221</v>
      </c>
      <c r="AB38" s="52"/>
    </row>
    <row r="39" spans="1:28" s="5" customFormat="1" ht="18.75" customHeight="1">
      <c r="A39" s="126" t="s">
        <v>33</v>
      </c>
      <c r="B39" s="127"/>
      <c r="C39" s="92"/>
      <c r="D39" s="80"/>
      <c r="E39" s="80"/>
      <c r="F39" s="81">
        <f>SUM(F33:F38)</f>
        <v>62014</v>
      </c>
      <c r="G39" s="82">
        <f>SUM(G33:G38)</f>
        <v>66130</v>
      </c>
      <c r="H39" s="117">
        <f t="shared" si="7"/>
        <v>-4116</v>
      </c>
      <c r="I39" s="83">
        <f>(F39-G39)/G39*100</f>
        <v>-6.22410403750189</v>
      </c>
      <c r="J39" s="82">
        <f>SUM(J33:J38)</f>
        <v>60433</v>
      </c>
      <c r="K39" s="84">
        <v>384.47</v>
      </c>
      <c r="L39" s="93">
        <f>IF(K39="－","－",F39/K39)</f>
        <v>161.29737040601347</v>
      </c>
      <c r="M39" s="86">
        <f>SUM(M33:M38)</f>
        <v>0</v>
      </c>
      <c r="N39" s="86">
        <f>SUM(N33:N38)</f>
        <v>0</v>
      </c>
      <c r="O39" s="87">
        <v>13.1</v>
      </c>
      <c r="P39" s="87">
        <v>26.6</v>
      </c>
      <c r="Q39" s="88">
        <v>59.5</v>
      </c>
      <c r="S39" s="2">
        <f>SUM(S33:S38)</f>
        <v>26831</v>
      </c>
      <c r="T39" s="2">
        <f>SUM(T33:T38)</f>
        <v>3523</v>
      </c>
      <c r="U39" s="2">
        <f>SUM(U33:U38)</f>
        <v>7136</v>
      </c>
      <c r="V39" s="2">
        <f>SUM(V33:V38)</f>
        <v>15966</v>
      </c>
      <c r="W39" s="6">
        <f>ROUND(T39/S39*100,1)</f>
        <v>13.1</v>
      </c>
      <c r="X39" s="5">
        <f>ROUND(U39/S39*100,1)</f>
        <v>26.6</v>
      </c>
      <c r="Y39" s="6">
        <f>V39/S39*100</f>
        <v>59.50579553501547</v>
      </c>
      <c r="Z39" s="6">
        <f>U39+V39</f>
        <v>23102</v>
      </c>
      <c r="AA39" s="51">
        <f>Z39/S39*100</f>
        <v>86.10189705937162</v>
      </c>
      <c r="AB39" s="52"/>
    </row>
    <row r="40" spans="1:28" s="5" customFormat="1" ht="18.75" customHeight="1">
      <c r="A40" s="126" t="s">
        <v>18</v>
      </c>
      <c r="B40" s="127"/>
      <c r="C40" s="31"/>
      <c r="D40" s="32"/>
      <c r="E40" s="32"/>
      <c r="F40" s="94">
        <f>F32+F39</f>
        <v>1451338</v>
      </c>
      <c r="G40" s="95">
        <f>G32+G39</f>
        <v>1492606</v>
      </c>
      <c r="H40" s="117">
        <f t="shared" si="7"/>
        <v>-41268</v>
      </c>
      <c r="I40" s="96">
        <f>(F40-G40)/G40*100</f>
        <v>-2.764828762580346</v>
      </c>
      <c r="J40" s="95">
        <f>J32+J39</f>
        <v>1436108</v>
      </c>
      <c r="K40" s="97">
        <v>6114.14</v>
      </c>
      <c r="L40" s="98">
        <f>IF(K40="－","－",F40/K40)</f>
        <v>237.37402153041964</v>
      </c>
      <c r="M40" s="99">
        <f>M32+M39</f>
        <v>699104</v>
      </c>
      <c r="N40" s="95">
        <f>N32+N39</f>
        <v>708213</v>
      </c>
      <c r="O40" s="100">
        <v>5.4</v>
      </c>
      <c r="P40" s="100">
        <v>26.2</v>
      </c>
      <c r="Q40" s="101">
        <v>66.3</v>
      </c>
      <c r="S40" s="2">
        <f>S32+S39</f>
        <v>665489</v>
      </c>
      <c r="T40" s="2">
        <f>T32+T39</f>
        <v>35975</v>
      </c>
      <c r="U40" s="2">
        <f>U32+U39</f>
        <v>174457</v>
      </c>
      <c r="V40" s="2">
        <f>V32+V39</f>
        <v>441050</v>
      </c>
      <c r="W40" s="6">
        <f t="shared" si="5"/>
        <v>5.4</v>
      </c>
      <c r="X40" s="5">
        <f t="shared" si="6"/>
        <v>26.2</v>
      </c>
      <c r="Y40" s="6">
        <f>V40/S40*100</f>
        <v>66.27457403503288</v>
      </c>
      <c r="Z40" s="6">
        <f>U40+V40</f>
        <v>615507</v>
      </c>
      <c r="AA40" s="51">
        <f>Z40/S40*100</f>
        <v>92.48943258265726</v>
      </c>
      <c r="AB40" s="52"/>
    </row>
    <row r="41" spans="1:27" s="5" customFormat="1" ht="7.5" customHeight="1">
      <c r="A41" s="102"/>
      <c r="B41" s="102"/>
      <c r="C41" s="103"/>
      <c r="D41" s="102"/>
      <c r="E41" s="102"/>
      <c r="F41" s="104"/>
      <c r="G41" s="105"/>
      <c r="H41" s="120"/>
      <c r="I41" s="106"/>
      <c r="J41" s="105"/>
      <c r="K41" s="107"/>
      <c r="L41" s="108"/>
      <c r="M41" s="105"/>
      <c r="N41" s="105"/>
      <c r="O41" s="109"/>
      <c r="P41" s="109"/>
      <c r="Q41" s="109"/>
      <c r="S41" s="2"/>
      <c r="T41" s="2"/>
      <c r="U41" s="2"/>
      <c r="Y41" s="6"/>
      <c r="Z41" s="6"/>
      <c r="AA41" s="6"/>
    </row>
    <row r="42" spans="1:27" s="5" customFormat="1" ht="15" customHeight="1">
      <c r="A42" s="5" t="s">
        <v>95</v>
      </c>
      <c r="F42" s="110"/>
      <c r="G42" s="111"/>
      <c r="H42" s="121"/>
      <c r="O42" s="112"/>
      <c r="P42" s="112"/>
      <c r="Q42" s="112"/>
      <c r="S42" s="2"/>
      <c r="T42" s="2"/>
      <c r="U42" s="2"/>
      <c r="Y42" s="6"/>
      <c r="Z42" s="6"/>
      <c r="AA42" s="6"/>
    </row>
    <row r="43" spans="1:27" s="5" customFormat="1" ht="15" customHeight="1">
      <c r="A43" s="5" t="s">
        <v>20</v>
      </c>
      <c r="F43" s="110"/>
      <c r="H43" s="121"/>
      <c r="O43" s="112"/>
      <c r="P43" s="112"/>
      <c r="Q43" s="112"/>
      <c r="S43" s="2"/>
      <c r="T43" s="2"/>
      <c r="U43" s="2"/>
      <c r="Y43" s="6"/>
      <c r="Z43" s="6"/>
      <c r="AA43" s="6"/>
    </row>
    <row r="44" spans="1:27" s="5" customFormat="1" ht="15" customHeight="1">
      <c r="A44" s="5" t="s">
        <v>65</v>
      </c>
      <c r="F44" s="110"/>
      <c r="H44" s="121"/>
      <c r="O44" s="112"/>
      <c r="P44" s="112"/>
      <c r="Q44" s="112"/>
      <c r="S44" s="2"/>
      <c r="T44" s="2"/>
      <c r="U44" s="2"/>
      <c r="Y44" s="6"/>
      <c r="Z44" s="6"/>
      <c r="AA44" s="6"/>
    </row>
    <row r="45" spans="2:27" s="5" customFormat="1" ht="15" customHeight="1">
      <c r="B45" s="113" t="s">
        <v>89</v>
      </c>
      <c r="F45" s="110"/>
      <c r="H45" s="121"/>
      <c r="O45" s="112"/>
      <c r="P45" s="112"/>
      <c r="Q45" s="112"/>
      <c r="S45" s="2"/>
      <c r="T45" s="2"/>
      <c r="U45" s="2"/>
      <c r="Y45" s="6"/>
      <c r="Z45" s="6"/>
      <c r="AA45" s="6"/>
    </row>
    <row r="46" spans="6:27" s="9" customFormat="1" ht="12">
      <c r="F46" s="10"/>
      <c r="H46" s="122"/>
      <c r="O46" s="11"/>
      <c r="P46" s="11"/>
      <c r="Q46" s="11"/>
      <c r="S46" s="12"/>
      <c r="T46" s="12"/>
      <c r="U46" s="12"/>
      <c r="V46" s="13"/>
      <c r="W46" s="13"/>
      <c r="X46" s="13"/>
      <c r="Y46" s="14"/>
      <c r="Z46" s="14"/>
      <c r="AA46" s="14"/>
    </row>
    <row r="47" spans="6:27" s="9" customFormat="1" ht="12">
      <c r="F47" s="10"/>
      <c r="H47" s="122"/>
      <c r="O47" s="11"/>
      <c r="P47" s="11"/>
      <c r="Q47" s="11"/>
      <c r="S47" s="12"/>
      <c r="T47" s="12"/>
      <c r="U47" s="12"/>
      <c r="V47" s="13"/>
      <c r="W47" s="13"/>
      <c r="X47" s="13"/>
      <c r="Y47" s="14"/>
      <c r="Z47" s="14"/>
      <c r="AA47" s="14"/>
    </row>
    <row r="48" spans="25:27" ht="12">
      <c r="Y48" s="6"/>
      <c r="Z48" s="6"/>
      <c r="AA48" s="6"/>
    </row>
    <row r="49" spans="25:27" ht="12">
      <c r="Y49" s="6"/>
      <c r="Z49" s="6"/>
      <c r="AA49" s="6"/>
    </row>
    <row r="50" spans="25:27" ht="12">
      <c r="Y50" s="6"/>
      <c r="Z50" s="6"/>
      <c r="AA50" s="6"/>
    </row>
    <row r="51" spans="25:27" ht="12">
      <c r="Y51" s="6"/>
      <c r="Z51" s="6"/>
      <c r="AA51" s="6"/>
    </row>
    <row r="52" spans="25:27" ht="12">
      <c r="Y52" s="6"/>
      <c r="Z52" s="6"/>
      <c r="AA52" s="6"/>
    </row>
    <row r="53" spans="25:27" ht="12">
      <c r="Y53" s="6"/>
      <c r="Z53" s="6"/>
      <c r="AA53" s="6"/>
    </row>
    <row r="54" spans="25:27" ht="12">
      <c r="Y54" s="6"/>
      <c r="Z54" s="6"/>
      <c r="AA54" s="6"/>
    </row>
    <row r="55" spans="25:27" ht="12">
      <c r="Y55" s="6"/>
      <c r="Z55" s="6"/>
      <c r="AA55" s="6"/>
    </row>
    <row r="56" spans="25:27" ht="12">
      <c r="Y56" s="6"/>
      <c r="Z56" s="6"/>
      <c r="AA56" s="6"/>
    </row>
    <row r="57" spans="25:27" ht="12">
      <c r="Y57" s="6"/>
      <c r="Z57" s="6"/>
      <c r="AA57" s="6"/>
    </row>
    <row r="58" spans="25:27" ht="12">
      <c r="Y58" s="6"/>
      <c r="Z58" s="6"/>
      <c r="AA58" s="6"/>
    </row>
    <row r="59" spans="25:27" ht="12">
      <c r="Y59" s="6"/>
      <c r="Z59" s="6"/>
      <c r="AA59" s="6"/>
    </row>
    <row r="60" spans="25:27" ht="12">
      <c r="Y60" s="6"/>
      <c r="Z60" s="6"/>
      <c r="AA60" s="6"/>
    </row>
    <row r="61" spans="25:27" ht="12">
      <c r="Y61" s="6"/>
      <c r="Z61" s="6"/>
      <c r="AA61" s="6"/>
    </row>
    <row r="62" spans="25:27" ht="12">
      <c r="Y62" s="6"/>
      <c r="Z62" s="6"/>
      <c r="AA62" s="6"/>
    </row>
    <row r="63" spans="25:27" ht="12">
      <c r="Y63" s="6"/>
      <c r="Z63" s="6"/>
      <c r="AA63" s="6"/>
    </row>
    <row r="64" spans="25:27" ht="12">
      <c r="Y64" s="6"/>
      <c r="Z64" s="6"/>
      <c r="AA64" s="6"/>
    </row>
    <row r="65" spans="25:27" ht="12">
      <c r="Y65" s="6"/>
      <c r="Z65" s="6"/>
      <c r="AA65" s="6"/>
    </row>
    <row r="66" spans="25:27" ht="12">
      <c r="Y66" s="6"/>
      <c r="Z66" s="6"/>
      <c r="AA66" s="6"/>
    </row>
    <row r="67" spans="25:27" ht="12">
      <c r="Y67" s="6"/>
      <c r="Z67" s="6"/>
      <c r="AA67" s="6"/>
    </row>
    <row r="68" spans="25:27" ht="12">
      <c r="Y68" s="6"/>
      <c r="Z68" s="6"/>
      <c r="AA68" s="6"/>
    </row>
    <row r="69" spans="25:27" ht="12">
      <c r="Y69" s="6"/>
      <c r="Z69" s="6"/>
      <c r="AA69" s="6"/>
    </row>
    <row r="70" spans="25:27" ht="12">
      <c r="Y70" s="6"/>
      <c r="Z70" s="6"/>
      <c r="AA70" s="6"/>
    </row>
    <row r="71" spans="25:27" ht="12">
      <c r="Y71" s="6"/>
      <c r="Z71" s="6"/>
      <c r="AA71" s="6"/>
    </row>
    <row r="72" spans="25:27" ht="12">
      <c r="Y72" s="6"/>
      <c r="Z72" s="6"/>
      <c r="AA72" s="6"/>
    </row>
    <row r="73" spans="25:27" ht="12">
      <c r="Y73" s="6"/>
      <c r="Z73" s="6"/>
      <c r="AA73" s="6"/>
    </row>
    <row r="74" spans="25:27" ht="12">
      <c r="Y74" s="6"/>
      <c r="Z74" s="6"/>
      <c r="AA74" s="6"/>
    </row>
    <row r="75" spans="25:27" ht="12">
      <c r="Y75" s="6"/>
      <c r="Z75" s="6"/>
      <c r="AA75" s="6"/>
    </row>
    <row r="76" spans="25:27" ht="12">
      <c r="Y76" s="6"/>
      <c r="Z76" s="6"/>
      <c r="AA76" s="6"/>
    </row>
    <row r="77" spans="25:27" ht="12">
      <c r="Y77" s="6"/>
      <c r="Z77" s="6"/>
      <c r="AA77" s="6"/>
    </row>
    <row r="78" spans="25:27" ht="12">
      <c r="Y78" s="6"/>
      <c r="Z78" s="6"/>
      <c r="AA78" s="6"/>
    </row>
    <row r="79" spans="25:27" ht="12">
      <c r="Y79" s="6"/>
      <c r="Z79" s="6"/>
      <c r="AA79" s="6"/>
    </row>
    <row r="80" spans="25:27" ht="12">
      <c r="Y80" s="6"/>
      <c r="Z80" s="6"/>
      <c r="AA80" s="6"/>
    </row>
    <row r="81" spans="25:27" ht="12">
      <c r="Y81" s="6"/>
      <c r="Z81" s="6"/>
      <c r="AA81" s="6"/>
    </row>
    <row r="82" spans="25:27" ht="12">
      <c r="Y82" s="6"/>
      <c r="Z82" s="6"/>
      <c r="AA82" s="6"/>
    </row>
    <row r="83" spans="25:27" ht="12">
      <c r="Y83" s="6"/>
      <c r="Z83" s="6"/>
      <c r="AA83" s="6"/>
    </row>
    <row r="84" spans="25:27" ht="12">
      <c r="Y84" s="6"/>
      <c r="Z84" s="6"/>
      <c r="AA84" s="6"/>
    </row>
    <row r="85" spans="25:27" ht="12">
      <c r="Y85" s="6"/>
      <c r="Z85" s="6"/>
      <c r="AA85" s="6"/>
    </row>
    <row r="86" spans="25:27" ht="12">
      <c r="Y86" s="6"/>
      <c r="Z86" s="6"/>
      <c r="AA86" s="6"/>
    </row>
    <row r="87" spans="25:27" ht="12">
      <c r="Y87" s="6"/>
      <c r="Z87" s="6"/>
      <c r="AA87" s="6"/>
    </row>
    <row r="88" spans="25:27" ht="12">
      <c r="Y88" s="6"/>
      <c r="Z88" s="6"/>
      <c r="AA88" s="6"/>
    </row>
    <row r="89" spans="25:27" ht="12">
      <c r="Y89" s="6"/>
      <c r="Z89" s="6"/>
      <c r="AA89" s="6"/>
    </row>
    <row r="90" spans="25:27" ht="12">
      <c r="Y90" s="6"/>
      <c r="Z90" s="6"/>
      <c r="AA90" s="6"/>
    </row>
    <row r="91" spans="25:27" ht="12">
      <c r="Y91" s="6"/>
      <c r="Z91" s="6"/>
      <c r="AA91" s="6"/>
    </row>
    <row r="92" spans="25:27" ht="12">
      <c r="Y92" s="6"/>
      <c r="Z92" s="6"/>
      <c r="AA92" s="6"/>
    </row>
    <row r="93" spans="25:27" ht="12">
      <c r="Y93" s="6"/>
      <c r="Z93" s="6"/>
      <c r="AA93" s="6"/>
    </row>
    <row r="94" spans="25:27" ht="12">
      <c r="Y94" s="6"/>
      <c r="Z94" s="6"/>
      <c r="AA94" s="6"/>
    </row>
    <row r="95" spans="25:27" ht="12">
      <c r="Y95" s="6"/>
      <c r="Z95" s="6"/>
      <c r="AA95" s="6"/>
    </row>
    <row r="96" spans="25:27" ht="12">
      <c r="Y96" s="6"/>
      <c r="Z96" s="6"/>
      <c r="AA96" s="6"/>
    </row>
    <row r="97" spans="25:27" ht="12">
      <c r="Y97" s="6"/>
      <c r="Z97" s="6"/>
      <c r="AA97" s="6"/>
    </row>
    <row r="98" spans="25:27" ht="12">
      <c r="Y98" s="6"/>
      <c r="Z98" s="6"/>
      <c r="AA98" s="6"/>
    </row>
    <row r="99" spans="25:27" ht="12">
      <c r="Y99" s="6"/>
      <c r="Z99" s="6"/>
      <c r="AA99" s="6"/>
    </row>
    <row r="100" spans="25:27" ht="12">
      <c r="Y100" s="6"/>
      <c r="Z100" s="6"/>
      <c r="AA100" s="6"/>
    </row>
    <row r="101" spans="25:27" ht="12">
      <c r="Y101" s="6"/>
      <c r="Z101" s="6"/>
      <c r="AA101" s="6"/>
    </row>
    <row r="102" spans="25:27" ht="12">
      <c r="Y102" s="6"/>
      <c r="Z102" s="6"/>
      <c r="AA102" s="6"/>
    </row>
    <row r="103" spans="25:27" ht="12">
      <c r="Y103" s="6"/>
      <c r="Z103" s="6"/>
      <c r="AA103" s="6"/>
    </row>
    <row r="104" spans="25:27" ht="12">
      <c r="Y104" s="6"/>
      <c r="Z104" s="6"/>
      <c r="AA104" s="6"/>
    </row>
    <row r="105" spans="25:27" ht="12">
      <c r="Y105" s="6"/>
      <c r="Z105" s="6"/>
      <c r="AA105" s="6"/>
    </row>
    <row r="106" spans="25:27" ht="12">
      <c r="Y106" s="6"/>
      <c r="Z106" s="6"/>
      <c r="AA106" s="6"/>
    </row>
    <row r="107" spans="25:27" ht="12">
      <c r="Y107" s="6"/>
      <c r="Z107" s="6"/>
      <c r="AA107" s="6"/>
    </row>
    <row r="108" spans="25:27" ht="12">
      <c r="Y108" s="6"/>
      <c r="Z108" s="6"/>
      <c r="AA108" s="6"/>
    </row>
    <row r="109" spans="25:27" ht="12">
      <c r="Y109" s="6"/>
      <c r="Z109" s="6"/>
      <c r="AA109" s="6"/>
    </row>
    <row r="110" spans="25:27" ht="12">
      <c r="Y110" s="6"/>
      <c r="Z110" s="6"/>
      <c r="AA110" s="6"/>
    </row>
    <row r="111" spans="25:27" ht="12">
      <c r="Y111" s="6"/>
      <c r="Z111" s="6"/>
      <c r="AA111" s="6"/>
    </row>
    <row r="112" spans="25:27" ht="12">
      <c r="Y112" s="6"/>
      <c r="Z112" s="6"/>
      <c r="AA112" s="6"/>
    </row>
    <row r="113" spans="25:27" ht="12">
      <c r="Y113" s="6"/>
      <c r="Z113" s="6"/>
      <c r="AA113" s="6"/>
    </row>
    <row r="114" spans="25:27" ht="12">
      <c r="Y114" s="6"/>
      <c r="Z114" s="6"/>
      <c r="AA114" s="6"/>
    </row>
    <row r="115" spans="25:27" ht="12">
      <c r="Y115" s="6"/>
      <c r="Z115" s="6"/>
      <c r="AA115" s="6"/>
    </row>
    <row r="116" spans="25:27" ht="12">
      <c r="Y116" s="6"/>
      <c r="Z116" s="6"/>
      <c r="AA116" s="6"/>
    </row>
    <row r="117" spans="25:27" ht="12">
      <c r="Y117" s="6"/>
      <c r="Z117" s="6"/>
      <c r="AA117" s="6"/>
    </row>
    <row r="118" spans="25:27" ht="12">
      <c r="Y118" s="6"/>
      <c r="Z118" s="6"/>
      <c r="AA118" s="6"/>
    </row>
    <row r="119" spans="25:27" ht="12">
      <c r="Y119" s="6"/>
      <c r="Z119" s="6"/>
      <c r="AA119" s="6"/>
    </row>
    <row r="120" spans="25:27" ht="12">
      <c r="Y120" s="6"/>
      <c r="Z120" s="6"/>
      <c r="AA120" s="6"/>
    </row>
    <row r="121" spans="25:27" ht="12">
      <c r="Y121" s="6"/>
      <c r="Z121" s="6"/>
      <c r="AA121" s="6"/>
    </row>
    <row r="122" spans="25:27" ht="12">
      <c r="Y122" s="6"/>
      <c r="Z122" s="6"/>
      <c r="AA122" s="6"/>
    </row>
    <row r="123" spans="25:27" ht="12">
      <c r="Y123" s="6"/>
      <c r="Z123" s="6"/>
      <c r="AA123" s="6"/>
    </row>
    <row r="124" spans="25:27" ht="12">
      <c r="Y124" s="6"/>
      <c r="Z124" s="6"/>
      <c r="AA124" s="6"/>
    </row>
    <row r="125" spans="25:27" ht="12">
      <c r="Y125" s="6"/>
      <c r="Z125" s="6"/>
      <c r="AA125" s="6"/>
    </row>
    <row r="126" spans="25:27" ht="12">
      <c r="Y126" s="6"/>
      <c r="Z126" s="6"/>
      <c r="AA126" s="6"/>
    </row>
    <row r="127" spans="25:27" ht="12">
      <c r="Y127" s="6"/>
      <c r="Z127" s="6"/>
      <c r="AA127" s="6"/>
    </row>
    <row r="128" spans="25:27" ht="12">
      <c r="Y128" s="6"/>
      <c r="Z128" s="6"/>
      <c r="AA128" s="6"/>
    </row>
    <row r="129" spans="25:27" ht="12">
      <c r="Y129" s="6"/>
      <c r="Z129" s="6"/>
      <c r="AA129" s="6"/>
    </row>
    <row r="130" spans="25:27" ht="12">
      <c r="Y130" s="6"/>
      <c r="Z130" s="6"/>
      <c r="AA130" s="6"/>
    </row>
    <row r="131" spans="25:27" ht="12">
      <c r="Y131" s="6"/>
      <c r="Z131" s="6"/>
      <c r="AA131" s="6"/>
    </row>
    <row r="132" spans="25:27" ht="12">
      <c r="Y132" s="6"/>
      <c r="Z132" s="6"/>
      <c r="AA132" s="6"/>
    </row>
    <row r="133" spans="25:27" ht="12">
      <c r="Y133" s="6"/>
      <c r="Z133" s="6"/>
      <c r="AA133" s="6"/>
    </row>
    <row r="134" spans="25:27" ht="12">
      <c r="Y134" s="6"/>
      <c r="Z134" s="6"/>
      <c r="AA134" s="6"/>
    </row>
    <row r="135" spans="25:27" ht="12">
      <c r="Y135" s="6"/>
      <c r="Z135" s="6"/>
      <c r="AA135" s="6"/>
    </row>
    <row r="136" spans="25:27" ht="12">
      <c r="Y136" s="6"/>
      <c r="Z136" s="6"/>
      <c r="AA136" s="6"/>
    </row>
    <row r="137" spans="25:27" ht="12">
      <c r="Y137" s="6"/>
      <c r="Z137" s="6"/>
      <c r="AA137" s="6"/>
    </row>
    <row r="138" spans="25:27" ht="12">
      <c r="Y138" s="6"/>
      <c r="Z138" s="6"/>
      <c r="AA138" s="6"/>
    </row>
    <row r="139" spans="25:27" ht="12">
      <c r="Y139" s="6"/>
      <c r="Z139" s="6"/>
      <c r="AA139" s="6"/>
    </row>
  </sheetData>
  <sheetProtection/>
  <mergeCells count="7">
    <mergeCell ref="A40:B40"/>
    <mergeCell ref="M1:N2"/>
    <mergeCell ref="F3:I3"/>
    <mergeCell ref="M3:N3"/>
    <mergeCell ref="O3:Q3"/>
    <mergeCell ref="A32:B32"/>
    <mergeCell ref="A39:B39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2015-03-10T23:50:18Z</cp:lastPrinted>
  <dcterms:created xsi:type="dcterms:W3CDTF">2000-01-14T07:23:13Z</dcterms:created>
  <dcterms:modified xsi:type="dcterms:W3CDTF">2015-03-13T00:54:16Z</dcterms:modified>
  <cp:category/>
  <cp:version/>
  <cp:contentType/>
  <cp:contentStatus/>
</cp:coreProperties>
</file>