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33 1" sheetId="1" r:id="rId1"/>
    <sheet name="233 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M" localSheetId="0">'[10]23300100'!#REF!</definedName>
    <definedName name="\M" localSheetId="1">'[1]23300200'!#REF!</definedName>
    <definedName name="\M">'[2]19900000'!#REF!</definedName>
    <definedName name="\N">'[3]23400000'!#REF!</definedName>
    <definedName name="\U" localSheetId="0">'[10]23300100'!#REF!</definedName>
    <definedName name="\U" localSheetId="1">'[1]23300200'!#REF!</definedName>
    <definedName name="\U">'[2]19900000'!#REF!</definedName>
    <definedName name="UA" localSheetId="0">'[10]23300100'!#REF!</definedName>
    <definedName name="UA" localSheetId="1">'[1]23300200'!#REF!</definedName>
    <definedName name="UA">'[2]19900000'!#REF!</definedName>
    <definedName name="UB" localSheetId="0">'[10]23300100'!#REF!</definedName>
    <definedName name="UB" localSheetId="1">'[1]23300200'!#REF!</definedName>
    <definedName name="UB">'[2]19900000'!#REF!</definedName>
    <definedName name="UC" localSheetId="0">'[10]23300100'!#REF!</definedName>
    <definedName name="UC" localSheetId="1">'[1]23300200'!#REF!</definedName>
    <definedName name="UC">'[2]19900000'!#REF!</definedName>
    <definedName name="UD" localSheetId="0">'[10]23300100'!#REF!</definedName>
    <definedName name="UD" localSheetId="1">'[1]23300200'!#REF!</definedName>
    <definedName name="UD">'[4]20300000'!#REF!</definedName>
    <definedName name="UE">'[4]20300000'!#REF!</definedName>
    <definedName name="web">#REF!,#REF!</definedName>
    <definedName name="web範囲">'[6]21600000'!$A$2:$C$44,'[6]21600000'!$E$2:$L$44,'[6]21600000'!$N$2:$U$44</definedName>
    <definedName name="web範囲1">'[7]20200000'!$A$2:$C$28,'[7]20200000'!$E$2:$J$28</definedName>
    <definedName name="web範囲2">'[7]20200000'!$K$8:$K$28,'[7]20200000'!$M$8:$R$28</definedName>
    <definedName name="web用範囲" localSheetId="0">'[10]23300100'!$A$2:$A$29,'[10]23300100'!$C$2:$N$29</definedName>
    <definedName name="web用範囲" localSheetId="1">'[1]23300200'!$A$2:$A$28,'[1]23300200'!$C$2:$N$28</definedName>
    <definedName name="web用範囲">'[8]18500000'!$A$3:$C$36,'[8]18500000'!$E$3:$G$36,'[8]18500000'!$I$3:$J$36</definedName>
    <definedName name="web用範囲1">'[7]20200000'!$A$2:$C$28,'[7]20200000'!$E$2:$I$28</definedName>
    <definedName name="Web用範囲2">'[9]20000000'!$A$2:$C$29,'[9]20000000'!$E$2:$G$29,'[9]20000000'!$I$2:$K$29,'[9]20000000'!$M$2:$N$29</definedName>
    <definedName name="Web用範囲3">'[9]20000000'!$A$2:$C$30,'[9]20000000'!$E$2:$F$30,'[9]20000000'!$G$2:$G$30,'[9]20000000'!$I$2:$K$30,'[9]20000000'!$M$2:$N$30</definedName>
    <definedName name="web用範囲4">'[7]20200000'!#REF!</definedName>
    <definedName name="web用範囲5">'[7]20200000'!#REF!</definedName>
  </definedNames>
  <calcPr fullCalcOnLoad="1"/>
</workbook>
</file>

<file path=xl/sharedStrings.xml><?xml version="1.0" encoding="utf-8"?>
<sst xmlns="http://schemas.openxmlformats.org/spreadsheetml/2006/main" count="81" uniqueCount="41">
  <si>
    <t xml:space="preserve">２３３　救     急     活     動     状     況  （ 平成２1年 ） </t>
  </si>
  <si>
    <t>（２）事  故  種  別  救　急　搬  送  人  員</t>
  </si>
  <si>
    <t>県防災危機管理課「消防防災年報」</t>
  </si>
  <si>
    <t>自　然</t>
  </si>
  <si>
    <t>交　通</t>
  </si>
  <si>
    <t>労　働</t>
  </si>
  <si>
    <t>運　動</t>
  </si>
  <si>
    <t>一　般</t>
  </si>
  <si>
    <t>自　損</t>
  </si>
  <si>
    <t xml:space="preserve">  区    分</t>
  </si>
  <si>
    <t>総　数</t>
  </si>
  <si>
    <t>火　災</t>
  </si>
  <si>
    <t>災　害</t>
  </si>
  <si>
    <t>水　難</t>
  </si>
  <si>
    <t>事　故</t>
  </si>
  <si>
    <t>競　技</t>
  </si>
  <si>
    <t>負　傷</t>
  </si>
  <si>
    <t>加　害</t>
  </si>
  <si>
    <t>行　為</t>
  </si>
  <si>
    <t>急　病</t>
  </si>
  <si>
    <t>その他</t>
  </si>
  <si>
    <t>総        数</t>
  </si>
  <si>
    <t>下　 関   市</t>
  </si>
  <si>
    <t>宇   部   市</t>
  </si>
  <si>
    <t>山   口   市</t>
  </si>
  <si>
    <t>萩　　　　 市</t>
  </si>
  <si>
    <t>防   府   市</t>
  </si>
  <si>
    <t>下   松   市</t>
  </si>
  <si>
    <t>長   門   市</t>
  </si>
  <si>
    <t>美   祢   市</t>
  </si>
  <si>
    <t>周 　南　 市</t>
  </si>
  <si>
    <t>山陽小野田市</t>
  </si>
  <si>
    <t>柳井地区広域</t>
  </si>
  <si>
    <t>消 防 組 合</t>
  </si>
  <si>
    <t>光   地   区</t>
  </si>
  <si>
    <t>岩 国 地 区</t>
  </si>
  <si>
    <t>－</t>
  </si>
  <si>
    <t xml:space="preserve">２３３　救     急     活     動     状     況  （ 平成21年 ） </t>
  </si>
  <si>
    <t>（１）事 故 種 別 救 急 出 場 件 数</t>
  </si>
  <si>
    <t>1)</t>
  </si>
  <si>
    <t>注　1) 転院搬送，医師搬送，資機材等輸送を含む。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</si>
</sst>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0;;&quot;－&quot;"/>
    <numFmt numFmtId="178" formatCode="###\ ###\ ###\ ##0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3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3" fontId="0" fillId="0" borderId="0" xfId="0" applyAlignment="1">
      <alignment/>
    </xf>
    <xf numFmtId="176" fontId="18" fillId="0" borderId="0" xfId="0" applyNumberFormat="1" applyFont="1" applyAlignment="1" applyProtection="1">
      <alignment horizontal="right"/>
      <protection locked="0"/>
    </xf>
    <xf numFmtId="3" fontId="20" fillId="0" borderId="0" xfId="0" applyNumberFormat="1" applyFont="1" applyAlignment="1" applyProtection="1">
      <alignment/>
      <protection locked="0"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Font="1" applyAlignment="1">
      <alignment/>
    </xf>
    <xf numFmtId="3" fontId="18" fillId="0" borderId="0" xfId="0" applyNumberFormat="1" applyFont="1" applyAlignment="1" applyProtection="1" quotePrefix="1">
      <alignment horizontal="left"/>
      <protection locked="0"/>
    </xf>
    <xf numFmtId="3" fontId="0" fillId="0" borderId="0" xfId="0" applyBorder="1" applyAlignment="1">
      <alignment/>
    </xf>
    <xf numFmtId="3" fontId="18" fillId="0" borderId="10" xfId="0" applyNumberFormat="1" applyFont="1" applyBorder="1" applyAlignment="1" applyProtection="1">
      <alignment/>
      <protection locked="0"/>
    </xf>
    <xf numFmtId="3" fontId="18" fillId="0" borderId="10" xfId="0" applyFont="1" applyBorder="1" applyAlignment="1">
      <alignment/>
    </xf>
    <xf numFmtId="3" fontId="18" fillId="0" borderId="10" xfId="0" applyNumberFormat="1" applyFont="1" applyBorder="1" applyAlignment="1" applyProtection="1">
      <alignment horizontal="right"/>
      <protection locked="0"/>
    </xf>
    <xf numFmtId="3" fontId="18" fillId="33" borderId="0" xfId="0" applyNumberFormat="1" applyFont="1" applyFill="1" applyBorder="1" applyAlignment="1" applyProtection="1">
      <alignment horizontal="center"/>
      <protection locked="0"/>
    </xf>
    <xf numFmtId="3" fontId="18" fillId="33" borderId="11" xfId="0" applyNumberFormat="1" applyFont="1" applyFill="1" applyBorder="1" applyAlignment="1" applyProtection="1">
      <alignment horizontal="center"/>
      <protection locked="0"/>
    </xf>
    <xf numFmtId="3" fontId="18" fillId="33" borderId="11" xfId="0" applyFont="1" applyFill="1" applyBorder="1" applyAlignment="1">
      <alignment horizontal="center"/>
    </xf>
    <xf numFmtId="3" fontId="18" fillId="33" borderId="11" xfId="0" applyNumberFormat="1" applyFont="1" applyFill="1" applyBorder="1" applyAlignment="1" applyProtection="1">
      <alignment horizontal="right"/>
      <protection locked="0"/>
    </xf>
    <xf numFmtId="3" fontId="18" fillId="33" borderId="12" xfId="0" applyNumberFormat="1" applyFont="1" applyFill="1" applyBorder="1" applyAlignment="1" applyProtection="1">
      <alignment horizontal="center"/>
      <protection locked="0"/>
    </xf>
    <xf numFmtId="3" fontId="18" fillId="33" borderId="13" xfId="0" applyNumberFormat="1" applyFont="1" applyFill="1" applyBorder="1" applyAlignment="1" applyProtection="1">
      <alignment horizontal="center"/>
      <protection locked="0"/>
    </xf>
    <xf numFmtId="3" fontId="18" fillId="33" borderId="14" xfId="0" applyNumberFormat="1" applyFont="1" applyFill="1" applyBorder="1" applyAlignment="1" applyProtection="1">
      <alignment horizontal="center"/>
      <protection locked="0"/>
    </xf>
    <xf numFmtId="3" fontId="18" fillId="33" borderId="15" xfId="0" applyNumberFormat="1" applyFont="1" applyFill="1" applyBorder="1" applyAlignment="1" applyProtection="1">
      <alignment horizontal="center"/>
      <protection locked="0"/>
    </xf>
    <xf numFmtId="176" fontId="21" fillId="33" borderId="16" xfId="0" applyNumberFormat="1" applyFont="1" applyFill="1" applyBorder="1" applyAlignment="1" applyProtection="1">
      <alignment horizontal="right"/>
      <protection locked="0"/>
    </xf>
    <xf numFmtId="177" fontId="21" fillId="0" borderId="17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6" fontId="22" fillId="33" borderId="16" xfId="0" applyNumberFormat="1" applyFont="1" applyFill="1" applyBorder="1" applyAlignment="1" applyProtection="1">
      <alignment/>
      <protection locked="0"/>
    </xf>
    <xf numFmtId="177" fontId="23" fillId="0" borderId="17" xfId="0" applyNumberFormat="1" applyFont="1" applyFill="1" applyBorder="1" applyAlignment="1" applyProtection="1">
      <alignment horizontal="right"/>
      <protection locked="0"/>
    </xf>
    <xf numFmtId="177" fontId="23" fillId="0" borderId="0" xfId="0" applyNumberFormat="1" applyFont="1" applyFill="1" applyBorder="1" applyAlignment="1" applyProtection="1">
      <alignment horizontal="right"/>
      <protection locked="0"/>
    </xf>
    <xf numFmtId="3" fontId="24" fillId="0" borderId="0" xfId="0" applyFont="1" applyBorder="1" applyAlignment="1">
      <alignment/>
    </xf>
    <xf numFmtId="176" fontId="18" fillId="33" borderId="16" xfId="0" applyNumberFormat="1" applyFont="1" applyFill="1" applyBorder="1" applyAlignment="1" applyProtection="1">
      <alignment/>
      <protection locked="0"/>
    </xf>
    <xf numFmtId="177" fontId="21" fillId="0" borderId="17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Border="1" applyAlignment="1" applyProtection="1">
      <alignment horizontal="right"/>
      <protection locked="0"/>
    </xf>
    <xf numFmtId="176" fontId="18" fillId="33" borderId="16" xfId="0" applyNumberFormat="1" applyFont="1" applyFill="1" applyBorder="1" applyAlignment="1" applyProtection="1">
      <alignment horizontal="distributed"/>
      <protection locked="0"/>
    </xf>
    <xf numFmtId="177" fontId="21" fillId="0" borderId="0" xfId="0" applyNumberFormat="1" applyFont="1" applyBorder="1" applyAlignment="1" applyProtection="1" quotePrefix="1">
      <alignment horizontal="right"/>
      <protection locked="0"/>
    </xf>
    <xf numFmtId="177" fontId="21" fillId="0" borderId="0" xfId="0" applyNumberFormat="1" applyFont="1" applyFill="1" applyBorder="1" applyAlignment="1" applyProtection="1">
      <alignment horizontal="right"/>
      <protection locked="0"/>
    </xf>
    <xf numFmtId="176" fontId="18" fillId="33" borderId="16" xfId="0" applyNumberFormat="1" applyFont="1" applyFill="1" applyBorder="1" applyAlignment="1" applyProtection="1">
      <alignment horizontal="right"/>
      <protection locked="0"/>
    </xf>
    <xf numFmtId="176" fontId="21" fillId="33" borderId="16" xfId="0" applyNumberFormat="1" applyFont="1" applyFill="1" applyBorder="1" applyAlignment="1" applyProtection="1">
      <alignment/>
      <protection locked="0"/>
    </xf>
    <xf numFmtId="3" fontId="21" fillId="0" borderId="18" xfId="0" applyNumberFormat="1" applyFont="1" applyBorder="1" applyAlignment="1" applyProtection="1">
      <alignment/>
      <protection locked="0"/>
    </xf>
    <xf numFmtId="3" fontId="0" fillId="0" borderId="18" xfId="0" applyBorder="1" applyAlignment="1">
      <alignment/>
    </xf>
    <xf numFmtId="3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3" fontId="21" fillId="33" borderId="16" xfId="0" applyNumberFormat="1" applyFont="1" applyFill="1" applyBorder="1" applyAlignment="1" applyProtection="1">
      <alignment/>
      <protection locked="0"/>
    </xf>
    <xf numFmtId="3" fontId="22" fillId="33" borderId="16" xfId="0" applyNumberFormat="1" applyFont="1" applyFill="1" applyBorder="1" applyAlignment="1" applyProtection="1">
      <alignment/>
      <protection locked="0"/>
    </xf>
    <xf numFmtId="3" fontId="18" fillId="33" borderId="16" xfId="0" applyNumberFormat="1" applyFont="1" applyFill="1" applyBorder="1" applyAlignment="1" applyProtection="1">
      <alignment/>
      <protection locked="0"/>
    </xf>
    <xf numFmtId="177" fontId="23" fillId="0" borderId="17" xfId="0" applyNumberFormat="1" applyFont="1" applyBorder="1" applyAlignment="1" applyProtection="1">
      <alignment horizontal="right"/>
      <protection locked="0"/>
    </xf>
    <xf numFmtId="3" fontId="18" fillId="33" borderId="16" xfId="0" applyNumberFormat="1" applyFont="1" applyFill="1" applyBorder="1" applyAlignment="1" applyProtection="1">
      <alignment horizontal="distributed"/>
      <protection locked="0"/>
    </xf>
    <xf numFmtId="3" fontId="18" fillId="33" borderId="16" xfId="0" applyNumberFormat="1" applyFont="1" applyFill="1" applyBorder="1" applyAlignment="1" applyProtection="1">
      <alignment horizontal="right"/>
      <protection locked="0"/>
    </xf>
    <xf numFmtId="3" fontId="18" fillId="33" borderId="12" xfId="0" applyNumberFormat="1" applyFont="1" applyFill="1" applyBorder="1" applyAlignment="1" applyProtection="1">
      <alignment/>
      <protection locked="0"/>
    </xf>
    <xf numFmtId="177" fontId="21" fillId="0" borderId="13" xfId="0" applyNumberFormat="1" applyFont="1" applyBorder="1" applyAlignment="1" applyProtection="1">
      <alignment horizontal="right"/>
      <protection locked="0"/>
    </xf>
    <xf numFmtId="177" fontId="21" fillId="0" borderId="15" xfId="0" applyNumberFormat="1" applyFont="1" applyBorder="1" applyAlignment="1" applyProtection="1">
      <alignment horizontal="right"/>
      <protection locked="0"/>
    </xf>
    <xf numFmtId="177" fontId="21" fillId="0" borderId="15" xfId="0" applyNumberFormat="1" applyFont="1" applyBorder="1" applyAlignment="1" applyProtection="1" quotePrefix="1">
      <alignment horizontal="right"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>
      <alignment horizontal="right"/>
    </xf>
    <xf numFmtId="3" fontId="21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3002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300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61\&#36039;&#26009;&#29677;\&#9315;&#24180;&#37969;&#12456;&#12463;&#12475;&#12523;&#29256;\H23\318-3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300200"/>
      <sheetName val="233-2"/>
      <sheetName val="233_2"/>
    </sheetNames>
    <sheetDataSet>
      <sheetData sheetId="0">
        <row r="2">
          <cell r="C2" t="str">
            <v>  ２３３　救     急     活     動     状     況  （ 平成17年 ） </v>
          </cell>
        </row>
        <row r="3">
          <cell r="D3" t="str">
            <v>（２）事  故  種  別  搬  送  人  員</v>
          </cell>
        </row>
        <row r="4">
          <cell r="N4" t="str">
            <v>県防災危機管理課「消防防災年報」</v>
          </cell>
        </row>
        <row r="5">
          <cell r="A5" t="str">
            <v>  区    分</v>
          </cell>
          <cell r="C5" t="str">
            <v>総数</v>
          </cell>
          <cell r="D5" t="str">
            <v>火災</v>
          </cell>
          <cell r="E5" t="str">
            <v>自然災害</v>
          </cell>
          <cell r="F5" t="str">
            <v>水難</v>
          </cell>
          <cell r="G5" t="str">
            <v>交通事故</v>
          </cell>
          <cell r="H5" t="str">
            <v>労働災害</v>
          </cell>
          <cell r="I5" t="str">
            <v>運動競技</v>
          </cell>
          <cell r="J5" t="str">
            <v>一般負傷</v>
          </cell>
          <cell r="K5" t="str">
            <v>加害</v>
          </cell>
          <cell r="L5" t="str">
            <v>自損行為</v>
          </cell>
          <cell r="M5" t="str">
            <v>急病</v>
          </cell>
          <cell r="N5" t="str">
            <v>その他　1)</v>
          </cell>
        </row>
        <row r="7">
          <cell r="A7" t="str">
            <v>総        数</v>
          </cell>
          <cell r="C7">
            <v>60311</v>
          </cell>
          <cell r="D7">
            <v>84</v>
          </cell>
          <cell r="E7">
            <v>13</v>
          </cell>
          <cell r="F7">
            <v>44</v>
          </cell>
          <cell r="G7">
            <v>7404</v>
          </cell>
          <cell r="H7">
            <v>584</v>
          </cell>
          <cell r="I7">
            <v>455</v>
          </cell>
          <cell r="J7">
            <v>8150</v>
          </cell>
          <cell r="K7">
            <v>332</v>
          </cell>
          <cell r="L7">
            <v>528</v>
          </cell>
          <cell r="M7">
            <v>34865</v>
          </cell>
          <cell r="N7">
            <v>7852</v>
          </cell>
        </row>
        <row r="9">
          <cell r="A9" t="str">
            <v>下　 関   市</v>
          </cell>
          <cell r="C9">
            <v>13536</v>
          </cell>
          <cell r="D9">
            <v>13</v>
          </cell>
          <cell r="E9">
            <v>3</v>
          </cell>
          <cell r="F9">
            <v>8</v>
          </cell>
          <cell r="G9">
            <v>1320</v>
          </cell>
          <cell r="H9">
            <v>93</v>
          </cell>
          <cell r="I9">
            <v>59</v>
          </cell>
          <cell r="J9">
            <v>1732</v>
          </cell>
          <cell r="K9">
            <v>80</v>
          </cell>
          <cell r="L9">
            <v>105</v>
          </cell>
          <cell r="M9">
            <v>7766</v>
          </cell>
          <cell r="N9">
            <v>2357</v>
          </cell>
        </row>
        <row r="10">
          <cell r="A10" t="str">
            <v>宇   部   市</v>
          </cell>
          <cell r="C10">
            <v>6623</v>
          </cell>
          <cell r="D10">
            <v>26</v>
          </cell>
          <cell r="E10">
            <v>3</v>
          </cell>
          <cell r="F10">
            <v>3</v>
          </cell>
          <cell r="G10">
            <v>984</v>
          </cell>
          <cell r="H10">
            <v>78</v>
          </cell>
          <cell r="I10">
            <v>60</v>
          </cell>
          <cell r="J10">
            <v>853</v>
          </cell>
          <cell r="K10">
            <v>37</v>
          </cell>
          <cell r="L10">
            <v>88</v>
          </cell>
          <cell r="M10">
            <v>3637</v>
          </cell>
          <cell r="N10">
            <v>854</v>
          </cell>
        </row>
        <row r="11">
          <cell r="A11" t="str">
            <v>山   口   市</v>
          </cell>
          <cell r="C11">
            <v>5924</v>
          </cell>
          <cell r="D11">
            <v>7</v>
          </cell>
          <cell r="E11">
            <v>1</v>
          </cell>
          <cell r="F11">
            <v>3</v>
          </cell>
          <cell r="G11">
            <v>835</v>
          </cell>
          <cell r="H11">
            <v>50</v>
          </cell>
          <cell r="I11">
            <v>56</v>
          </cell>
          <cell r="J11">
            <v>791</v>
          </cell>
          <cell r="K11">
            <v>26</v>
          </cell>
          <cell r="L11">
            <v>71</v>
          </cell>
          <cell r="M11">
            <v>3404</v>
          </cell>
          <cell r="N11">
            <v>680</v>
          </cell>
        </row>
        <row r="12">
          <cell r="A12" t="str">
            <v>萩　　　　 市</v>
          </cell>
          <cell r="C12">
            <v>2427</v>
          </cell>
          <cell r="D12">
            <v>1</v>
          </cell>
          <cell r="E12">
            <v>0</v>
          </cell>
          <cell r="F12">
            <v>2</v>
          </cell>
          <cell r="G12">
            <v>256</v>
          </cell>
          <cell r="H12">
            <v>29</v>
          </cell>
          <cell r="I12">
            <v>23</v>
          </cell>
          <cell r="J12">
            <v>323</v>
          </cell>
          <cell r="K12">
            <v>5</v>
          </cell>
          <cell r="L12">
            <v>16</v>
          </cell>
          <cell r="M12">
            <v>1360</v>
          </cell>
          <cell r="N12">
            <v>412</v>
          </cell>
        </row>
        <row r="13">
          <cell r="A13" t="str">
            <v>防   府   市</v>
          </cell>
          <cell r="C13">
            <v>4509</v>
          </cell>
          <cell r="D13">
            <v>4</v>
          </cell>
          <cell r="E13">
            <v>1</v>
          </cell>
          <cell r="F13">
            <v>3</v>
          </cell>
          <cell r="G13">
            <v>645</v>
          </cell>
          <cell r="H13">
            <v>51</v>
          </cell>
          <cell r="I13">
            <v>63</v>
          </cell>
          <cell r="J13">
            <v>659</v>
          </cell>
          <cell r="K13">
            <v>32</v>
          </cell>
          <cell r="L13">
            <v>54</v>
          </cell>
          <cell r="M13">
            <v>2673</v>
          </cell>
          <cell r="N13">
            <v>324</v>
          </cell>
        </row>
        <row r="14">
          <cell r="A14" t="str">
            <v>下   松   市</v>
          </cell>
          <cell r="C14">
            <v>1932</v>
          </cell>
          <cell r="D14">
            <v>2</v>
          </cell>
          <cell r="E14">
            <v>2</v>
          </cell>
          <cell r="F14">
            <v>1</v>
          </cell>
          <cell r="G14">
            <v>269</v>
          </cell>
          <cell r="H14">
            <v>24</v>
          </cell>
          <cell r="I14">
            <v>16</v>
          </cell>
          <cell r="J14">
            <v>299</v>
          </cell>
          <cell r="K14">
            <v>9</v>
          </cell>
          <cell r="L14">
            <v>13</v>
          </cell>
          <cell r="M14">
            <v>1143</v>
          </cell>
          <cell r="N14">
            <v>154</v>
          </cell>
        </row>
        <row r="15">
          <cell r="A15" t="str">
            <v>長   門   市</v>
          </cell>
          <cell r="C15">
            <v>1713</v>
          </cell>
          <cell r="D15">
            <v>2</v>
          </cell>
          <cell r="E15">
            <v>0</v>
          </cell>
          <cell r="F15">
            <v>9</v>
          </cell>
          <cell r="G15">
            <v>174</v>
          </cell>
          <cell r="H15">
            <v>18</v>
          </cell>
          <cell r="I15">
            <v>24</v>
          </cell>
          <cell r="J15">
            <v>228</v>
          </cell>
          <cell r="K15">
            <v>3</v>
          </cell>
          <cell r="L15">
            <v>10</v>
          </cell>
          <cell r="M15">
            <v>1094</v>
          </cell>
          <cell r="N15">
            <v>151</v>
          </cell>
        </row>
        <row r="16">
          <cell r="A16" t="str">
            <v>周 　南　 市</v>
          </cell>
          <cell r="C16">
            <v>5422</v>
          </cell>
          <cell r="D16">
            <v>7</v>
          </cell>
          <cell r="E16">
            <v>0</v>
          </cell>
          <cell r="F16">
            <v>0</v>
          </cell>
          <cell r="G16">
            <v>758</v>
          </cell>
          <cell r="H16">
            <v>42</v>
          </cell>
          <cell r="I16">
            <v>31</v>
          </cell>
          <cell r="J16">
            <v>773</v>
          </cell>
          <cell r="K16">
            <v>32</v>
          </cell>
          <cell r="L16">
            <v>46</v>
          </cell>
          <cell r="M16">
            <v>3231</v>
          </cell>
          <cell r="N16">
            <v>502</v>
          </cell>
        </row>
        <row r="17">
          <cell r="A17" t="str">
            <v>山陽小野田市</v>
          </cell>
          <cell r="C17">
            <v>2618</v>
          </cell>
          <cell r="D17">
            <v>4</v>
          </cell>
          <cell r="E17">
            <v>0</v>
          </cell>
          <cell r="F17">
            <v>1</v>
          </cell>
          <cell r="G17">
            <v>346</v>
          </cell>
          <cell r="H17">
            <v>23</v>
          </cell>
          <cell r="I17">
            <v>26</v>
          </cell>
          <cell r="J17">
            <v>344</v>
          </cell>
          <cell r="K17">
            <v>11</v>
          </cell>
          <cell r="L17">
            <v>28</v>
          </cell>
          <cell r="M17">
            <v>1412</v>
          </cell>
          <cell r="N17">
            <v>423</v>
          </cell>
        </row>
        <row r="19">
          <cell r="A19" t="str">
            <v>柳井地区広域</v>
          </cell>
          <cell r="C19">
            <v>3455</v>
          </cell>
          <cell r="D19">
            <v>4</v>
          </cell>
          <cell r="E19">
            <v>2</v>
          </cell>
          <cell r="F19">
            <v>2</v>
          </cell>
          <cell r="G19">
            <v>383</v>
          </cell>
          <cell r="H19">
            <v>32</v>
          </cell>
          <cell r="I19">
            <v>16</v>
          </cell>
          <cell r="J19">
            <v>522</v>
          </cell>
          <cell r="K19">
            <v>6</v>
          </cell>
          <cell r="L19">
            <v>22</v>
          </cell>
          <cell r="M19">
            <v>2061</v>
          </cell>
          <cell r="N19">
            <v>405</v>
          </cell>
        </row>
        <row r="20">
          <cell r="A20" t="str">
            <v>消 防 組 合</v>
          </cell>
        </row>
        <row r="21">
          <cell r="A21" t="str">
            <v>光   地   区</v>
          </cell>
          <cell r="C21">
            <v>3439</v>
          </cell>
          <cell r="D21">
            <v>4</v>
          </cell>
          <cell r="E21">
            <v>0</v>
          </cell>
          <cell r="F21">
            <v>2</v>
          </cell>
          <cell r="G21">
            <v>404</v>
          </cell>
          <cell r="H21">
            <v>74</v>
          </cell>
          <cell r="I21">
            <v>28</v>
          </cell>
          <cell r="J21">
            <v>471</v>
          </cell>
          <cell r="K21">
            <v>69</v>
          </cell>
          <cell r="L21">
            <v>19</v>
          </cell>
          <cell r="M21">
            <v>1964</v>
          </cell>
          <cell r="N21">
            <v>404</v>
          </cell>
        </row>
        <row r="22">
          <cell r="A22" t="str">
            <v>消 防 組 合</v>
          </cell>
        </row>
        <row r="23">
          <cell r="A23" t="str">
            <v>岩 国 地 区</v>
          </cell>
          <cell r="C23">
            <v>7265</v>
          </cell>
          <cell r="D23">
            <v>8</v>
          </cell>
          <cell r="E23">
            <v>1</v>
          </cell>
          <cell r="F23">
            <v>10</v>
          </cell>
          <cell r="G23">
            <v>840</v>
          </cell>
          <cell r="H23">
            <v>56</v>
          </cell>
          <cell r="I23">
            <v>34</v>
          </cell>
          <cell r="J23">
            <v>972</v>
          </cell>
          <cell r="K23">
            <v>21</v>
          </cell>
          <cell r="L23">
            <v>42</v>
          </cell>
          <cell r="M23">
            <v>4248</v>
          </cell>
          <cell r="N23">
            <v>1033</v>
          </cell>
        </row>
        <row r="24">
          <cell r="A24" t="str">
            <v>消 防 組 合</v>
          </cell>
        </row>
        <row r="25">
          <cell r="A25" t="str">
            <v>美 祢 地 区</v>
          </cell>
          <cell r="C25">
            <v>1448</v>
          </cell>
          <cell r="D25">
            <v>2</v>
          </cell>
          <cell r="E25">
            <v>0</v>
          </cell>
          <cell r="F25">
            <v>0</v>
          </cell>
          <cell r="G25">
            <v>190</v>
          </cell>
          <cell r="H25">
            <v>14</v>
          </cell>
          <cell r="I25">
            <v>19</v>
          </cell>
          <cell r="J25">
            <v>183</v>
          </cell>
          <cell r="K25">
            <v>1</v>
          </cell>
          <cell r="L25">
            <v>14</v>
          </cell>
          <cell r="M25">
            <v>872</v>
          </cell>
          <cell r="N25">
            <v>153</v>
          </cell>
        </row>
        <row r="26">
          <cell r="A26" t="str">
            <v>消 防 組 合</v>
          </cell>
        </row>
        <row r="28">
          <cell r="A28" t="str">
            <v>注　1) 転院搬送，医師搬送，資機材等輸送を含む。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300100"/>
      <sheetName val="233-1"/>
      <sheetName val="233_1"/>
    </sheetNames>
    <sheetDataSet>
      <sheetData sheetId="0">
        <row r="2">
          <cell r="C2" t="str">
            <v>  ２３３　救     急     活     動     状     況  （ 平成17年 ） </v>
          </cell>
        </row>
        <row r="3">
          <cell r="D3" t="str">
            <v>（１）事 故 種 別 救 急 出 場 件 数</v>
          </cell>
        </row>
        <row r="4">
          <cell r="N4" t="str">
            <v>県防災危機管理課「消防防災年報」</v>
          </cell>
        </row>
        <row r="5">
          <cell r="A5" t="str">
            <v>  区    分</v>
          </cell>
          <cell r="C5" t="str">
            <v>総数</v>
          </cell>
          <cell r="D5" t="str">
            <v>火災</v>
          </cell>
          <cell r="E5" t="str">
            <v>自然災害</v>
          </cell>
          <cell r="F5" t="str">
            <v>水難</v>
          </cell>
          <cell r="G5" t="str">
            <v>交通事故</v>
          </cell>
          <cell r="H5" t="str">
            <v>労働災害</v>
          </cell>
          <cell r="I5" t="str">
            <v>運動競技</v>
          </cell>
          <cell r="J5" t="str">
            <v>一般負傷</v>
          </cell>
          <cell r="K5" t="str">
            <v>加害</v>
          </cell>
          <cell r="L5" t="str">
            <v>自損行為</v>
          </cell>
          <cell r="M5" t="str">
            <v>急病</v>
          </cell>
          <cell r="N5" t="str">
            <v>その他　1)</v>
          </cell>
        </row>
        <row r="7">
          <cell r="A7" t="str">
            <v>総        数</v>
          </cell>
          <cell r="C7">
            <v>63501</v>
          </cell>
          <cell r="D7">
            <v>277</v>
          </cell>
          <cell r="E7">
            <v>15</v>
          </cell>
          <cell r="F7">
            <v>58</v>
          </cell>
          <cell r="G7">
            <v>6974</v>
          </cell>
          <cell r="H7">
            <v>601</v>
          </cell>
          <cell r="I7">
            <v>435</v>
          </cell>
          <cell r="J7">
            <v>8557</v>
          </cell>
          <cell r="K7">
            <v>324</v>
          </cell>
          <cell r="L7">
            <v>743</v>
          </cell>
          <cell r="M7">
            <v>36946</v>
          </cell>
          <cell r="N7">
            <v>8571</v>
          </cell>
        </row>
        <row r="9">
          <cell r="A9" t="str">
            <v>下　 関   市</v>
          </cell>
          <cell r="C9">
            <v>14218</v>
          </cell>
          <cell r="D9">
            <v>55</v>
          </cell>
          <cell r="E9">
            <v>3</v>
          </cell>
          <cell r="F9">
            <v>10</v>
          </cell>
          <cell r="G9">
            <v>1232</v>
          </cell>
          <cell r="H9">
            <v>97</v>
          </cell>
          <cell r="I9">
            <v>60</v>
          </cell>
          <cell r="J9">
            <v>1820</v>
          </cell>
          <cell r="K9">
            <v>97</v>
          </cell>
          <cell r="L9">
            <v>147</v>
          </cell>
          <cell r="M9">
            <v>8223</v>
          </cell>
          <cell r="N9">
            <v>2474</v>
          </cell>
        </row>
        <row r="10">
          <cell r="A10" t="str">
            <v>宇   部   市</v>
          </cell>
          <cell r="C10">
            <v>7228</v>
          </cell>
          <cell r="D10">
            <v>58</v>
          </cell>
          <cell r="E10">
            <v>3</v>
          </cell>
          <cell r="F10">
            <v>5</v>
          </cell>
          <cell r="G10">
            <v>951</v>
          </cell>
          <cell r="H10">
            <v>84</v>
          </cell>
          <cell r="I10">
            <v>60</v>
          </cell>
          <cell r="J10">
            <v>931</v>
          </cell>
          <cell r="K10">
            <v>42</v>
          </cell>
          <cell r="L10">
            <v>124</v>
          </cell>
          <cell r="M10">
            <v>3918</v>
          </cell>
          <cell r="N10">
            <v>1052</v>
          </cell>
        </row>
        <row r="11">
          <cell r="A11" t="str">
            <v>山   口   市</v>
          </cell>
          <cell r="C11">
            <v>6217</v>
          </cell>
          <cell r="D11">
            <v>39</v>
          </cell>
          <cell r="E11">
            <v>1</v>
          </cell>
          <cell r="F11">
            <v>3</v>
          </cell>
          <cell r="G11">
            <v>807</v>
          </cell>
          <cell r="H11">
            <v>52</v>
          </cell>
          <cell r="I11">
            <v>55</v>
          </cell>
          <cell r="J11">
            <v>819</v>
          </cell>
          <cell r="K11">
            <v>23</v>
          </cell>
          <cell r="L11">
            <v>94</v>
          </cell>
          <cell r="M11">
            <v>3582</v>
          </cell>
          <cell r="N11">
            <v>742</v>
          </cell>
        </row>
        <row r="12">
          <cell r="A12" t="str">
            <v>萩　　　　 市</v>
          </cell>
          <cell r="C12">
            <v>2521</v>
          </cell>
          <cell r="D12">
            <v>3</v>
          </cell>
          <cell r="E12">
            <v>0</v>
          </cell>
          <cell r="F12">
            <v>3</v>
          </cell>
          <cell r="G12">
            <v>228</v>
          </cell>
          <cell r="H12">
            <v>29</v>
          </cell>
          <cell r="I12">
            <v>22</v>
          </cell>
          <cell r="J12">
            <v>336</v>
          </cell>
          <cell r="K12">
            <v>5</v>
          </cell>
          <cell r="L12">
            <v>20</v>
          </cell>
          <cell r="M12">
            <v>1423</v>
          </cell>
          <cell r="N12">
            <v>452</v>
          </cell>
        </row>
        <row r="13">
          <cell r="A13" t="str">
            <v>防   府   市</v>
          </cell>
          <cell r="C13">
            <v>4752</v>
          </cell>
          <cell r="D13">
            <v>4</v>
          </cell>
          <cell r="E13">
            <v>1</v>
          </cell>
          <cell r="F13">
            <v>6</v>
          </cell>
          <cell r="G13">
            <v>622</v>
          </cell>
          <cell r="H13">
            <v>51</v>
          </cell>
          <cell r="I13">
            <v>52</v>
          </cell>
          <cell r="J13">
            <v>680</v>
          </cell>
          <cell r="K13">
            <v>36</v>
          </cell>
          <cell r="L13">
            <v>76</v>
          </cell>
          <cell r="M13">
            <v>2840</v>
          </cell>
          <cell r="N13">
            <v>384</v>
          </cell>
        </row>
        <row r="14">
          <cell r="A14" t="str">
            <v>下   松   市</v>
          </cell>
          <cell r="C14">
            <v>2018</v>
          </cell>
          <cell r="D14">
            <v>2</v>
          </cell>
          <cell r="E14">
            <v>2</v>
          </cell>
          <cell r="F14">
            <v>1</v>
          </cell>
          <cell r="G14">
            <v>249</v>
          </cell>
          <cell r="H14">
            <v>24</v>
          </cell>
          <cell r="I14">
            <v>15</v>
          </cell>
          <cell r="J14">
            <v>315</v>
          </cell>
          <cell r="K14">
            <v>12</v>
          </cell>
          <cell r="L14">
            <v>19</v>
          </cell>
          <cell r="M14">
            <v>1207</v>
          </cell>
          <cell r="N14">
            <v>172</v>
          </cell>
        </row>
        <row r="15">
          <cell r="A15" t="str">
            <v>長   門   市</v>
          </cell>
          <cell r="C15">
            <v>1764</v>
          </cell>
          <cell r="D15">
            <v>3</v>
          </cell>
          <cell r="E15">
            <v>0</v>
          </cell>
          <cell r="F15">
            <v>10</v>
          </cell>
          <cell r="G15">
            <v>159</v>
          </cell>
          <cell r="H15">
            <v>19</v>
          </cell>
          <cell r="I15">
            <v>23</v>
          </cell>
          <cell r="J15">
            <v>235</v>
          </cell>
          <cell r="K15">
            <v>3</v>
          </cell>
          <cell r="L15">
            <v>17</v>
          </cell>
          <cell r="M15">
            <v>1136</v>
          </cell>
          <cell r="N15">
            <v>159</v>
          </cell>
        </row>
        <row r="16">
          <cell r="A16" t="str">
            <v>周 　南　 市</v>
          </cell>
          <cell r="C16">
            <v>5916</v>
          </cell>
          <cell r="D16">
            <v>37</v>
          </cell>
          <cell r="E16">
            <v>0</v>
          </cell>
          <cell r="F16">
            <v>0</v>
          </cell>
          <cell r="G16">
            <v>763</v>
          </cell>
          <cell r="H16">
            <v>43</v>
          </cell>
          <cell r="I16">
            <v>31</v>
          </cell>
          <cell r="J16">
            <v>840</v>
          </cell>
          <cell r="K16">
            <v>36</v>
          </cell>
          <cell r="L16">
            <v>71</v>
          </cell>
          <cell r="M16">
            <v>3571</v>
          </cell>
          <cell r="N16">
            <v>524</v>
          </cell>
        </row>
        <row r="17">
          <cell r="A17" t="str">
            <v>山陽小野田市</v>
          </cell>
          <cell r="C17">
            <v>2793</v>
          </cell>
          <cell r="D17">
            <v>4</v>
          </cell>
          <cell r="E17">
            <v>0</v>
          </cell>
          <cell r="F17">
            <v>2</v>
          </cell>
          <cell r="G17">
            <v>333</v>
          </cell>
          <cell r="H17">
            <v>23</v>
          </cell>
          <cell r="I17">
            <v>27</v>
          </cell>
          <cell r="J17">
            <v>374</v>
          </cell>
          <cell r="K17">
            <v>14</v>
          </cell>
          <cell r="L17">
            <v>42</v>
          </cell>
          <cell r="M17">
            <v>1521</v>
          </cell>
          <cell r="N17">
            <v>453</v>
          </cell>
        </row>
        <row r="19">
          <cell r="A19" t="str">
            <v>柳井地区広域</v>
          </cell>
          <cell r="C19">
            <v>3509</v>
          </cell>
          <cell r="D19">
            <v>17</v>
          </cell>
          <cell r="E19">
            <v>3</v>
          </cell>
          <cell r="F19">
            <v>3</v>
          </cell>
          <cell r="G19">
            <v>318</v>
          </cell>
          <cell r="H19">
            <v>32</v>
          </cell>
          <cell r="I19">
            <v>15</v>
          </cell>
          <cell r="J19">
            <v>526</v>
          </cell>
          <cell r="K19">
            <v>6</v>
          </cell>
          <cell r="L19">
            <v>26</v>
          </cell>
          <cell r="M19">
            <v>2122</v>
          </cell>
          <cell r="N19">
            <v>441</v>
          </cell>
        </row>
        <row r="20">
          <cell r="A20" t="str">
            <v>消 防 組 合</v>
          </cell>
        </row>
        <row r="21">
          <cell r="A21" t="str">
            <v>光   地   区</v>
          </cell>
          <cell r="C21">
            <v>3474</v>
          </cell>
          <cell r="D21">
            <v>6</v>
          </cell>
          <cell r="E21">
            <v>0</v>
          </cell>
          <cell r="F21">
            <v>1</v>
          </cell>
          <cell r="G21">
            <v>360</v>
          </cell>
          <cell r="H21">
            <v>74</v>
          </cell>
          <cell r="I21">
            <v>27</v>
          </cell>
          <cell r="J21">
            <v>478</v>
          </cell>
          <cell r="K21">
            <v>26</v>
          </cell>
          <cell r="L21">
            <v>31</v>
          </cell>
          <cell r="M21">
            <v>2035</v>
          </cell>
          <cell r="N21">
            <v>436</v>
          </cell>
        </row>
        <row r="22">
          <cell r="A22" t="str">
            <v>消 防 組 合</v>
          </cell>
        </row>
        <row r="23">
          <cell r="A23" t="str">
            <v>岩 国 地 区</v>
          </cell>
          <cell r="C23">
            <v>7597</v>
          </cell>
          <cell r="D23">
            <v>47</v>
          </cell>
          <cell r="E23">
            <v>2</v>
          </cell>
          <cell r="F23">
            <v>14</v>
          </cell>
          <cell r="G23">
            <v>782</v>
          </cell>
          <cell r="H23">
            <v>59</v>
          </cell>
          <cell r="I23">
            <v>30</v>
          </cell>
          <cell r="J23">
            <v>1008</v>
          </cell>
          <cell r="K23">
            <v>22</v>
          </cell>
          <cell r="L23">
            <v>61</v>
          </cell>
          <cell r="M23">
            <v>4455</v>
          </cell>
          <cell r="N23">
            <v>1117</v>
          </cell>
        </row>
        <row r="24">
          <cell r="A24" t="str">
            <v>消 防 組 合</v>
          </cell>
        </row>
        <row r="25">
          <cell r="A25" t="str">
            <v>美 祢 地 区</v>
          </cell>
          <cell r="C25">
            <v>1494</v>
          </cell>
          <cell r="D25">
            <v>2</v>
          </cell>
          <cell r="E25">
            <v>0</v>
          </cell>
          <cell r="F25">
            <v>0</v>
          </cell>
          <cell r="G25">
            <v>170</v>
          </cell>
          <cell r="H25">
            <v>14</v>
          </cell>
          <cell r="I25">
            <v>18</v>
          </cell>
          <cell r="J25">
            <v>195</v>
          </cell>
          <cell r="K25">
            <v>2</v>
          </cell>
          <cell r="L25">
            <v>15</v>
          </cell>
          <cell r="M25">
            <v>913</v>
          </cell>
          <cell r="N25">
            <v>165</v>
          </cell>
        </row>
        <row r="26">
          <cell r="A26" t="str">
            <v>消 防 組 合</v>
          </cell>
        </row>
        <row r="29">
          <cell r="A29" t="str">
            <v>注　1) 転院搬送，医師搬送，資機材等輸送を含む。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18-320"/>
      <sheetName val="228"/>
      <sheetName val="229_1"/>
      <sheetName val="229_2"/>
      <sheetName val="2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zoomScalePageLayoutView="0" workbookViewId="0" topLeftCell="A1">
      <selection activeCell="B20" sqref="B20"/>
    </sheetView>
  </sheetViews>
  <sheetFormatPr defaultColWidth="9.00390625" defaultRowHeight="14.25"/>
  <cols>
    <col min="1" max="1" width="11.875" style="6" customWidth="1"/>
    <col min="2" max="13" width="7.375" style="6" customWidth="1"/>
    <col min="14" max="16384" width="9.00390625" style="6" customWidth="1"/>
  </cols>
  <sheetData>
    <row r="1" spans="1:13" ht="17.25">
      <c r="A1" s="3"/>
      <c r="B1" s="2" t="s">
        <v>37</v>
      </c>
      <c r="C1" s="3"/>
      <c r="D1" s="3"/>
      <c r="E1" s="3"/>
      <c r="F1" s="3"/>
      <c r="G1" s="3"/>
      <c r="H1" s="5"/>
      <c r="I1" s="3"/>
      <c r="J1" s="3"/>
      <c r="K1" s="4"/>
      <c r="L1" s="3"/>
      <c r="M1" s="3"/>
    </row>
    <row r="2" spans="1:13" ht="14.25">
      <c r="A2" s="3"/>
      <c r="B2" s="3"/>
      <c r="C2" s="3" t="s">
        <v>38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 thickBot="1">
      <c r="A3" s="7"/>
      <c r="B3" s="7"/>
      <c r="C3" s="7"/>
      <c r="D3" s="7"/>
      <c r="E3" s="7"/>
      <c r="F3" s="7"/>
      <c r="G3" s="7"/>
      <c r="H3" s="7"/>
      <c r="I3" s="7"/>
      <c r="J3" s="7"/>
      <c r="K3" s="8"/>
      <c r="L3" s="7"/>
      <c r="M3" s="9" t="s">
        <v>2</v>
      </c>
    </row>
    <row r="4" spans="1:13" ht="15" thickTop="1">
      <c r="A4" s="10"/>
      <c r="B4" s="11"/>
      <c r="C4" s="11"/>
      <c r="D4" s="11" t="s">
        <v>3</v>
      </c>
      <c r="E4" s="11"/>
      <c r="F4" s="11" t="s">
        <v>4</v>
      </c>
      <c r="G4" s="11" t="s">
        <v>5</v>
      </c>
      <c r="H4" s="11" t="s">
        <v>6</v>
      </c>
      <c r="I4" s="11" t="s">
        <v>7</v>
      </c>
      <c r="J4" s="11"/>
      <c r="K4" s="12" t="s">
        <v>8</v>
      </c>
      <c r="L4" s="11"/>
      <c r="M4" s="13" t="s">
        <v>39</v>
      </c>
    </row>
    <row r="5" spans="1:13" ht="14.25">
      <c r="A5" s="14" t="s">
        <v>9</v>
      </c>
      <c r="B5" s="15" t="s">
        <v>10</v>
      </c>
      <c r="C5" s="16" t="s">
        <v>11</v>
      </c>
      <c r="D5" s="17" t="s">
        <v>12</v>
      </c>
      <c r="E5" s="16" t="s">
        <v>13</v>
      </c>
      <c r="F5" s="17" t="s">
        <v>14</v>
      </c>
      <c r="G5" s="16" t="s">
        <v>12</v>
      </c>
      <c r="H5" s="17" t="s">
        <v>15</v>
      </c>
      <c r="I5" s="16" t="s">
        <v>16</v>
      </c>
      <c r="J5" s="17" t="s">
        <v>17</v>
      </c>
      <c r="K5" s="16" t="s">
        <v>18</v>
      </c>
      <c r="L5" s="16" t="s">
        <v>19</v>
      </c>
      <c r="M5" s="17" t="s">
        <v>20</v>
      </c>
    </row>
    <row r="6" spans="1:13" ht="6" customHeight="1">
      <c r="A6" s="38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s="24" customFormat="1" ht="14.25">
      <c r="A7" s="39" t="s">
        <v>21</v>
      </c>
      <c r="B7" s="22">
        <f>SUM(C7:M7)</f>
        <v>60043</v>
      </c>
      <c r="C7" s="23">
        <f>SUM(C9:C25)</f>
        <v>279</v>
      </c>
      <c r="D7" s="23">
        <f aca="true" t="shared" si="0" ref="D7:M7">SUM(D9:D25)</f>
        <v>37</v>
      </c>
      <c r="E7" s="23">
        <f t="shared" si="0"/>
        <v>63</v>
      </c>
      <c r="F7" s="23">
        <f t="shared" si="0"/>
        <v>5679</v>
      </c>
      <c r="G7" s="23">
        <f t="shared" si="0"/>
        <v>468</v>
      </c>
      <c r="H7" s="23">
        <f t="shared" si="0"/>
        <v>377</v>
      </c>
      <c r="I7" s="23">
        <f t="shared" si="0"/>
        <v>8602</v>
      </c>
      <c r="J7" s="23">
        <f t="shared" si="0"/>
        <v>286</v>
      </c>
      <c r="K7" s="23">
        <f t="shared" si="0"/>
        <v>819</v>
      </c>
      <c r="L7" s="23">
        <f t="shared" si="0"/>
        <v>35395</v>
      </c>
      <c r="M7" s="23">
        <f t="shared" si="0"/>
        <v>8038</v>
      </c>
    </row>
    <row r="8" spans="1:13" ht="6" customHeight="1">
      <c r="A8" s="40"/>
      <c r="B8" s="41">
        <f aca="true" t="shared" si="1" ref="B8:B25">SUM(C8:M8)</f>
        <v>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4.25">
      <c r="A9" s="42" t="s">
        <v>22</v>
      </c>
      <c r="B9" s="26">
        <f t="shared" si="1"/>
        <v>13339</v>
      </c>
      <c r="C9" s="27">
        <v>72</v>
      </c>
      <c r="D9" s="27">
        <v>1</v>
      </c>
      <c r="E9" s="29">
        <v>9</v>
      </c>
      <c r="F9" s="27">
        <v>1023</v>
      </c>
      <c r="G9" s="27">
        <v>76</v>
      </c>
      <c r="H9" s="27">
        <v>71</v>
      </c>
      <c r="I9" s="27">
        <v>1839</v>
      </c>
      <c r="J9" s="27">
        <v>54</v>
      </c>
      <c r="K9" s="27">
        <v>160</v>
      </c>
      <c r="L9" s="27">
        <v>7863</v>
      </c>
      <c r="M9" s="27">
        <f>2016+1+12+142</f>
        <v>2171</v>
      </c>
    </row>
    <row r="10" spans="1:13" ht="14.25">
      <c r="A10" s="42" t="s">
        <v>23</v>
      </c>
      <c r="B10" s="26">
        <f t="shared" si="1"/>
        <v>6823</v>
      </c>
      <c r="C10" s="27">
        <v>48</v>
      </c>
      <c r="D10" s="27">
        <v>4</v>
      </c>
      <c r="E10" s="29">
        <v>13</v>
      </c>
      <c r="F10" s="27">
        <v>715</v>
      </c>
      <c r="G10" s="27">
        <v>42</v>
      </c>
      <c r="H10" s="27">
        <v>37</v>
      </c>
      <c r="I10" s="27">
        <v>1005</v>
      </c>
      <c r="J10" s="27">
        <v>36</v>
      </c>
      <c r="K10" s="27">
        <v>134</v>
      </c>
      <c r="L10" s="27">
        <v>3929</v>
      </c>
      <c r="M10" s="27">
        <f>644+93+123</f>
        <v>860</v>
      </c>
    </row>
    <row r="11" spans="1:13" ht="14.25">
      <c r="A11" s="42" t="s">
        <v>24</v>
      </c>
      <c r="B11" s="26">
        <f t="shared" si="1"/>
        <v>5893</v>
      </c>
      <c r="C11" s="27">
        <v>41</v>
      </c>
      <c r="D11" s="27">
        <v>6</v>
      </c>
      <c r="E11" s="27">
        <v>4</v>
      </c>
      <c r="F11" s="27">
        <v>669</v>
      </c>
      <c r="G11" s="27">
        <v>57</v>
      </c>
      <c r="H11" s="27">
        <v>42</v>
      </c>
      <c r="I11" s="27">
        <v>853</v>
      </c>
      <c r="J11" s="27">
        <v>36</v>
      </c>
      <c r="K11" s="27">
        <v>79</v>
      </c>
      <c r="L11" s="27">
        <v>3326</v>
      </c>
      <c r="M11" s="27">
        <f>735+45</f>
        <v>780</v>
      </c>
    </row>
    <row r="12" spans="1:13" ht="14.25">
      <c r="A12" s="42" t="s">
        <v>25</v>
      </c>
      <c r="B12" s="26">
        <f t="shared" si="1"/>
        <v>2562</v>
      </c>
      <c r="C12" s="27">
        <v>4</v>
      </c>
      <c r="D12" s="27">
        <v>1</v>
      </c>
      <c r="E12" s="27">
        <v>4</v>
      </c>
      <c r="F12" s="27">
        <v>206</v>
      </c>
      <c r="G12" s="27">
        <v>18</v>
      </c>
      <c r="H12" s="27">
        <v>15</v>
      </c>
      <c r="I12" s="27">
        <v>353</v>
      </c>
      <c r="J12" s="27">
        <v>14</v>
      </c>
      <c r="K12" s="27">
        <v>36</v>
      </c>
      <c r="L12" s="27">
        <v>1401</v>
      </c>
      <c r="M12" s="27">
        <f>465+7+2+36</f>
        <v>510</v>
      </c>
    </row>
    <row r="13" spans="1:13" ht="14.25">
      <c r="A13" s="42" t="s">
        <v>26</v>
      </c>
      <c r="B13" s="26">
        <f t="shared" si="1"/>
        <v>4408</v>
      </c>
      <c r="C13" s="29">
        <v>6</v>
      </c>
      <c r="D13" s="27">
        <v>22</v>
      </c>
      <c r="E13" s="27">
        <v>4</v>
      </c>
      <c r="F13" s="27">
        <v>481</v>
      </c>
      <c r="G13" s="27">
        <v>38</v>
      </c>
      <c r="H13" s="27">
        <v>55</v>
      </c>
      <c r="I13" s="27">
        <v>636</v>
      </c>
      <c r="J13" s="27">
        <v>18</v>
      </c>
      <c r="K13" s="27">
        <v>67</v>
      </c>
      <c r="L13" s="27">
        <v>2659</v>
      </c>
      <c r="M13" s="27">
        <f>307+4+111</f>
        <v>422</v>
      </c>
    </row>
    <row r="14" spans="1:13" ht="14.25">
      <c r="A14" s="42" t="s">
        <v>27</v>
      </c>
      <c r="B14" s="26">
        <f t="shared" si="1"/>
        <v>1933</v>
      </c>
      <c r="C14" s="27">
        <v>2</v>
      </c>
      <c r="D14" s="27">
        <v>0</v>
      </c>
      <c r="E14" s="27">
        <v>0</v>
      </c>
      <c r="F14" s="27">
        <v>208</v>
      </c>
      <c r="G14" s="27">
        <v>27</v>
      </c>
      <c r="H14" s="27">
        <v>17</v>
      </c>
      <c r="I14" s="27">
        <v>284</v>
      </c>
      <c r="J14" s="27">
        <v>7</v>
      </c>
      <c r="K14" s="27">
        <v>18</v>
      </c>
      <c r="L14" s="27">
        <v>1210</v>
      </c>
      <c r="M14" s="27">
        <f>143+1+16</f>
        <v>160</v>
      </c>
    </row>
    <row r="15" spans="1:13" ht="14.25">
      <c r="A15" s="42" t="s">
        <v>28</v>
      </c>
      <c r="B15" s="26">
        <f t="shared" si="1"/>
        <v>1821</v>
      </c>
      <c r="C15" s="29">
        <v>0</v>
      </c>
      <c r="D15" s="29">
        <v>1</v>
      </c>
      <c r="E15" s="27">
        <v>3</v>
      </c>
      <c r="F15" s="27">
        <v>131</v>
      </c>
      <c r="G15" s="29">
        <v>21</v>
      </c>
      <c r="H15" s="27">
        <v>19</v>
      </c>
      <c r="I15" s="27">
        <v>275</v>
      </c>
      <c r="J15" s="27">
        <v>3</v>
      </c>
      <c r="K15" s="27">
        <v>21</v>
      </c>
      <c r="L15" s="27">
        <v>1181</v>
      </c>
      <c r="M15" s="27">
        <f>142+24</f>
        <v>166</v>
      </c>
    </row>
    <row r="16" spans="1:13" ht="14.25">
      <c r="A16" s="42" t="s">
        <v>29</v>
      </c>
      <c r="B16" s="26">
        <f t="shared" si="1"/>
        <v>1398</v>
      </c>
      <c r="C16" s="27">
        <v>4</v>
      </c>
      <c r="D16" s="27">
        <v>0</v>
      </c>
      <c r="E16" s="27">
        <v>0</v>
      </c>
      <c r="F16" s="27">
        <v>160</v>
      </c>
      <c r="G16" s="27">
        <v>21</v>
      </c>
      <c r="H16" s="27">
        <v>6</v>
      </c>
      <c r="I16" s="27">
        <v>216</v>
      </c>
      <c r="J16" s="27">
        <v>5</v>
      </c>
      <c r="K16" s="27">
        <v>7</v>
      </c>
      <c r="L16" s="27">
        <v>802</v>
      </c>
      <c r="M16" s="27">
        <f>169+1+7</f>
        <v>177</v>
      </c>
    </row>
    <row r="17" spans="1:13" ht="14.25">
      <c r="A17" s="42" t="s">
        <v>30</v>
      </c>
      <c r="B17" s="26">
        <f t="shared" si="1"/>
        <v>5640</v>
      </c>
      <c r="C17" s="27">
        <v>30</v>
      </c>
      <c r="D17" s="27">
        <v>2</v>
      </c>
      <c r="E17" s="27">
        <v>1</v>
      </c>
      <c r="F17" s="27">
        <v>650</v>
      </c>
      <c r="G17" s="27">
        <v>50</v>
      </c>
      <c r="H17" s="27">
        <v>34</v>
      </c>
      <c r="I17" s="27">
        <v>816</v>
      </c>
      <c r="J17" s="27">
        <v>31</v>
      </c>
      <c r="K17" s="27">
        <v>73</v>
      </c>
      <c r="L17" s="27">
        <v>3449</v>
      </c>
      <c r="M17" s="27">
        <f>480+24</f>
        <v>504</v>
      </c>
    </row>
    <row r="18" spans="1:13" ht="14.25">
      <c r="A18" s="42" t="s">
        <v>31</v>
      </c>
      <c r="B18" s="26">
        <f t="shared" si="1"/>
        <v>2747</v>
      </c>
      <c r="C18" s="27">
        <v>15</v>
      </c>
      <c r="D18" s="27">
        <v>0</v>
      </c>
      <c r="E18" s="27">
        <v>3</v>
      </c>
      <c r="F18" s="27">
        <v>225</v>
      </c>
      <c r="G18" s="27">
        <v>20</v>
      </c>
      <c r="H18" s="27">
        <v>26</v>
      </c>
      <c r="I18" s="27">
        <v>417</v>
      </c>
      <c r="J18" s="27">
        <v>17</v>
      </c>
      <c r="K18" s="27">
        <v>44</v>
      </c>
      <c r="L18" s="27">
        <v>1594</v>
      </c>
      <c r="M18" s="27">
        <f>373+13</f>
        <v>386</v>
      </c>
    </row>
    <row r="19" spans="1:13" ht="6" customHeight="1">
      <c r="A19" s="40"/>
      <c r="B19" s="26">
        <f t="shared" si="1"/>
        <v>0</v>
      </c>
      <c r="C19" s="27"/>
      <c r="D19" s="29"/>
      <c r="E19" s="27"/>
      <c r="F19" s="27"/>
      <c r="G19" s="27"/>
      <c r="H19" s="27"/>
      <c r="I19" s="27"/>
      <c r="J19" s="27"/>
      <c r="K19" s="27"/>
      <c r="L19" s="27"/>
      <c r="M19" s="27"/>
    </row>
    <row r="20" spans="1:2" ht="14.25">
      <c r="A20" s="40" t="s">
        <v>32</v>
      </c>
      <c r="B20" s="26"/>
    </row>
    <row r="21" spans="1:13" ht="14.25">
      <c r="A21" s="43" t="s">
        <v>33</v>
      </c>
      <c r="B21" s="26">
        <f t="shared" si="1"/>
        <v>3125</v>
      </c>
      <c r="C21" s="27">
        <v>15</v>
      </c>
      <c r="D21" s="27">
        <v>0</v>
      </c>
      <c r="E21" s="27">
        <v>10</v>
      </c>
      <c r="F21" s="27">
        <v>264</v>
      </c>
      <c r="G21" s="27">
        <v>11</v>
      </c>
      <c r="H21" s="27">
        <v>10</v>
      </c>
      <c r="I21" s="27">
        <v>472</v>
      </c>
      <c r="J21" s="27">
        <v>12</v>
      </c>
      <c r="K21" s="27">
        <v>41</v>
      </c>
      <c r="L21" s="27">
        <v>1866</v>
      </c>
      <c r="M21" s="27">
        <f>403+21</f>
        <v>424</v>
      </c>
    </row>
    <row r="22" spans="1:13" ht="14.25">
      <c r="A22" s="40" t="s">
        <v>34</v>
      </c>
      <c r="B22" s="26">
        <f t="shared" si="1"/>
        <v>0</v>
      </c>
      <c r="C22" s="27"/>
      <c r="D22" s="29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4.25">
      <c r="A23" s="43" t="s">
        <v>33</v>
      </c>
      <c r="B23" s="26">
        <f t="shared" si="1"/>
        <v>3322</v>
      </c>
      <c r="C23" s="27">
        <v>8</v>
      </c>
      <c r="D23" s="27">
        <v>0</v>
      </c>
      <c r="E23" s="27">
        <v>8</v>
      </c>
      <c r="F23" s="27">
        <v>296</v>
      </c>
      <c r="G23" s="27">
        <v>43</v>
      </c>
      <c r="H23" s="27">
        <v>23</v>
      </c>
      <c r="I23" s="27">
        <v>482</v>
      </c>
      <c r="J23" s="27">
        <v>15</v>
      </c>
      <c r="K23" s="27">
        <v>47</v>
      </c>
      <c r="L23" s="27">
        <v>1942</v>
      </c>
      <c r="M23" s="27">
        <f>443+15</f>
        <v>458</v>
      </c>
    </row>
    <row r="24" spans="1:13" ht="14.25">
      <c r="A24" s="40" t="s">
        <v>35</v>
      </c>
      <c r="B24" s="26">
        <f t="shared" si="1"/>
        <v>0</v>
      </c>
      <c r="C24" s="27"/>
      <c r="D24" s="29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14.25">
      <c r="A25" s="43" t="s">
        <v>33</v>
      </c>
      <c r="B25" s="26">
        <f t="shared" si="1"/>
        <v>7032</v>
      </c>
      <c r="C25" s="27">
        <v>34</v>
      </c>
      <c r="D25" s="27">
        <v>0</v>
      </c>
      <c r="E25" s="27">
        <v>4</v>
      </c>
      <c r="F25" s="27">
        <v>651</v>
      </c>
      <c r="G25" s="27">
        <v>44</v>
      </c>
      <c r="H25" s="27">
        <v>22</v>
      </c>
      <c r="I25" s="27">
        <v>954</v>
      </c>
      <c r="J25" s="27">
        <v>38</v>
      </c>
      <c r="K25" s="27">
        <v>92</v>
      </c>
      <c r="L25" s="27">
        <v>4173</v>
      </c>
      <c r="M25" s="27">
        <f>937+7+76</f>
        <v>1020</v>
      </c>
    </row>
    <row r="26" spans="1:13" ht="6" customHeight="1">
      <c r="A26" s="44"/>
      <c r="B26" s="45"/>
      <c r="C26" s="46"/>
      <c r="D26" s="46"/>
      <c r="E26" s="47"/>
      <c r="F26" s="46"/>
      <c r="G26" s="46"/>
      <c r="H26" s="46"/>
      <c r="I26" s="46"/>
      <c r="J26" s="46"/>
      <c r="K26" s="46"/>
      <c r="L26" s="46"/>
      <c r="M26" s="46"/>
    </row>
    <row r="27" spans="1:13" ht="14.25">
      <c r="A27" s="48" t="s">
        <v>40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14.25">
      <c r="A28" s="35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  <row r="29" spans="1:13" ht="14.25">
      <c r="A29" s="35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ht="14.25">
      <c r="A30" s="35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</sheetData>
  <sheetProtection/>
  <printOptions/>
  <pageMargins left="0.787" right="0.787" top="0.984" bottom="0.984" header="0.512" footer="0.51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PageLayoutView="0" workbookViewId="0" topLeftCell="A1">
      <selection activeCell="B20" sqref="B20"/>
    </sheetView>
  </sheetViews>
  <sheetFormatPr defaultColWidth="9.00390625" defaultRowHeight="14.25"/>
  <cols>
    <col min="1" max="1" width="12.125" style="6" customWidth="1"/>
    <col min="2" max="2" width="8.375" style="6" customWidth="1"/>
    <col min="3" max="11" width="7.125" style="6" customWidth="1"/>
    <col min="12" max="12" width="7.50390625" style="6" customWidth="1"/>
    <col min="13" max="13" width="7.125" style="6" customWidth="1"/>
    <col min="14" max="16384" width="9.00390625" style="6" customWidth="1"/>
  </cols>
  <sheetData>
    <row r="1" spans="1:13" ht="17.25">
      <c r="A1" s="1"/>
      <c r="B1" s="2" t="s">
        <v>0</v>
      </c>
      <c r="C1" s="3"/>
      <c r="D1" s="3"/>
      <c r="E1" s="4"/>
      <c r="F1" s="3"/>
      <c r="G1" s="3"/>
      <c r="H1" s="5"/>
      <c r="I1" s="3"/>
      <c r="J1" s="3"/>
      <c r="K1" s="3"/>
      <c r="L1" s="3"/>
      <c r="M1" s="3"/>
    </row>
    <row r="2" spans="1:13" ht="14.25">
      <c r="A2" s="1"/>
      <c r="B2" s="3"/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 thickBot="1">
      <c r="A3" s="7"/>
      <c r="B3" s="7"/>
      <c r="C3" s="7"/>
      <c r="D3" s="7"/>
      <c r="E3" s="7"/>
      <c r="F3" s="7"/>
      <c r="G3" s="7"/>
      <c r="H3" s="7"/>
      <c r="I3" s="7"/>
      <c r="J3" s="7"/>
      <c r="K3" s="8"/>
      <c r="L3" s="7"/>
      <c r="M3" s="9" t="s">
        <v>2</v>
      </c>
    </row>
    <row r="4" spans="1:13" ht="15" thickTop="1">
      <c r="A4" s="10"/>
      <c r="B4" s="11"/>
      <c r="C4" s="11"/>
      <c r="D4" s="11" t="s">
        <v>3</v>
      </c>
      <c r="E4" s="11"/>
      <c r="F4" s="11" t="s">
        <v>4</v>
      </c>
      <c r="G4" s="11" t="s">
        <v>5</v>
      </c>
      <c r="H4" s="11" t="s">
        <v>6</v>
      </c>
      <c r="I4" s="11" t="s">
        <v>7</v>
      </c>
      <c r="J4" s="11"/>
      <c r="K4" s="12" t="s">
        <v>8</v>
      </c>
      <c r="L4" s="11"/>
      <c r="M4" s="13"/>
    </row>
    <row r="5" spans="1:13" ht="14.25">
      <c r="A5" s="14" t="s">
        <v>9</v>
      </c>
      <c r="B5" s="15" t="s">
        <v>10</v>
      </c>
      <c r="C5" s="16" t="s">
        <v>11</v>
      </c>
      <c r="D5" s="17" t="s">
        <v>12</v>
      </c>
      <c r="E5" s="16" t="s">
        <v>13</v>
      </c>
      <c r="F5" s="17" t="s">
        <v>14</v>
      </c>
      <c r="G5" s="16" t="s">
        <v>12</v>
      </c>
      <c r="H5" s="17" t="s">
        <v>15</v>
      </c>
      <c r="I5" s="16" t="s">
        <v>16</v>
      </c>
      <c r="J5" s="17" t="s">
        <v>17</v>
      </c>
      <c r="K5" s="16" t="s">
        <v>18</v>
      </c>
      <c r="L5" s="16" t="s">
        <v>19</v>
      </c>
      <c r="M5" s="17" t="s">
        <v>20</v>
      </c>
    </row>
    <row r="6" spans="1:13" ht="6" customHeight="1">
      <c r="A6" s="18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s="24" customFormat="1" ht="14.25">
      <c r="A7" s="21" t="s">
        <v>21</v>
      </c>
      <c r="B7" s="22">
        <f>SUM(C7:M7)</f>
        <v>55526</v>
      </c>
      <c r="C7" s="23">
        <f>SUM(C9:C25)</f>
        <v>74</v>
      </c>
      <c r="D7" s="23">
        <f aca="true" t="shared" si="0" ref="D7:M7">SUM(D9:D25)</f>
        <v>26</v>
      </c>
      <c r="E7" s="23">
        <f t="shared" si="0"/>
        <v>39</v>
      </c>
      <c r="F7" s="23">
        <f t="shared" si="0"/>
        <v>5763</v>
      </c>
      <c r="G7" s="23">
        <f t="shared" si="0"/>
        <v>463</v>
      </c>
      <c r="H7" s="23">
        <f t="shared" si="0"/>
        <v>392</v>
      </c>
      <c r="I7" s="23">
        <f t="shared" si="0"/>
        <v>8062</v>
      </c>
      <c r="J7" s="23">
        <f t="shared" si="0"/>
        <v>225</v>
      </c>
      <c r="K7" s="23">
        <f t="shared" si="0"/>
        <v>518</v>
      </c>
      <c r="L7" s="23">
        <f t="shared" si="0"/>
        <v>32675</v>
      </c>
      <c r="M7" s="23">
        <f t="shared" si="0"/>
        <v>7289</v>
      </c>
    </row>
    <row r="8" spans="1:13" ht="6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4.25">
      <c r="A9" s="28" t="s">
        <v>22</v>
      </c>
      <c r="B9" s="26">
        <f>SUM(C9:M9)</f>
        <v>12477</v>
      </c>
      <c r="C9" s="27">
        <v>20</v>
      </c>
      <c r="D9" s="27">
        <v>0</v>
      </c>
      <c r="E9" s="29">
        <v>7</v>
      </c>
      <c r="F9" s="27">
        <v>1072</v>
      </c>
      <c r="G9" s="27">
        <v>76</v>
      </c>
      <c r="H9" s="27">
        <v>69</v>
      </c>
      <c r="I9" s="27">
        <v>1749</v>
      </c>
      <c r="J9" s="27">
        <v>43</v>
      </c>
      <c r="K9" s="27">
        <v>111</v>
      </c>
      <c r="L9" s="27">
        <v>7313</v>
      </c>
      <c r="M9" s="27">
        <v>2017</v>
      </c>
    </row>
    <row r="10" spans="1:13" ht="14.25">
      <c r="A10" s="28" t="s">
        <v>23</v>
      </c>
      <c r="B10" s="26">
        <f aca="true" t="shared" si="1" ref="B10:B26">SUM(C10:M10)</f>
        <v>6061</v>
      </c>
      <c r="C10" s="27">
        <v>13</v>
      </c>
      <c r="D10" s="27">
        <v>3</v>
      </c>
      <c r="E10" s="29">
        <v>4</v>
      </c>
      <c r="F10" s="27">
        <v>724</v>
      </c>
      <c r="G10" s="27">
        <v>42</v>
      </c>
      <c r="H10" s="27">
        <v>38</v>
      </c>
      <c r="I10" s="27">
        <v>910</v>
      </c>
      <c r="J10" s="27">
        <v>34</v>
      </c>
      <c r="K10" s="27">
        <v>86</v>
      </c>
      <c r="L10" s="27">
        <v>3557</v>
      </c>
      <c r="M10" s="27">
        <v>650</v>
      </c>
    </row>
    <row r="11" spans="1:13" ht="14.25">
      <c r="A11" s="28" t="s">
        <v>24</v>
      </c>
      <c r="B11" s="26">
        <f t="shared" si="1"/>
        <v>5468</v>
      </c>
      <c r="C11" s="27">
        <v>6</v>
      </c>
      <c r="D11" s="27">
        <v>1</v>
      </c>
      <c r="E11" s="27">
        <v>2</v>
      </c>
      <c r="F11" s="27">
        <v>693</v>
      </c>
      <c r="G11" s="27">
        <v>58</v>
      </c>
      <c r="H11" s="27">
        <v>42</v>
      </c>
      <c r="I11" s="27">
        <v>802</v>
      </c>
      <c r="J11" s="27">
        <v>22</v>
      </c>
      <c r="K11" s="27">
        <v>53</v>
      </c>
      <c r="L11" s="27">
        <v>3051</v>
      </c>
      <c r="M11" s="27">
        <v>738</v>
      </c>
    </row>
    <row r="12" spans="1:13" ht="14.25">
      <c r="A12" s="28" t="s">
        <v>25</v>
      </c>
      <c r="B12" s="26">
        <f t="shared" si="1"/>
        <v>2402</v>
      </c>
      <c r="C12" s="27">
        <v>3</v>
      </c>
      <c r="D12" s="27">
        <v>1</v>
      </c>
      <c r="E12" s="27">
        <v>3</v>
      </c>
      <c r="F12" s="27">
        <v>223</v>
      </c>
      <c r="G12" s="27">
        <v>17</v>
      </c>
      <c r="H12" s="27">
        <v>15</v>
      </c>
      <c r="I12" s="27">
        <v>340</v>
      </c>
      <c r="J12" s="27">
        <v>10</v>
      </c>
      <c r="K12" s="27">
        <v>18</v>
      </c>
      <c r="L12" s="27">
        <v>1308</v>
      </c>
      <c r="M12" s="27">
        <v>464</v>
      </c>
    </row>
    <row r="13" spans="1:13" ht="14.25">
      <c r="A13" s="28" t="s">
        <v>26</v>
      </c>
      <c r="B13" s="26">
        <f t="shared" si="1"/>
        <v>4003</v>
      </c>
      <c r="C13" s="29">
        <v>5</v>
      </c>
      <c r="D13" s="27">
        <v>19</v>
      </c>
      <c r="E13" s="27">
        <v>4</v>
      </c>
      <c r="F13" s="27">
        <v>466</v>
      </c>
      <c r="G13" s="27">
        <v>38</v>
      </c>
      <c r="H13" s="27">
        <v>64</v>
      </c>
      <c r="I13" s="27">
        <v>591</v>
      </c>
      <c r="J13" s="27">
        <v>15</v>
      </c>
      <c r="K13" s="27">
        <v>42</v>
      </c>
      <c r="L13" s="27">
        <v>2452</v>
      </c>
      <c r="M13" s="27">
        <v>307</v>
      </c>
    </row>
    <row r="14" spans="1:13" ht="14.25">
      <c r="A14" s="28" t="s">
        <v>27</v>
      </c>
      <c r="B14" s="26">
        <f t="shared" si="1"/>
        <v>1829</v>
      </c>
      <c r="C14" s="27">
        <v>2</v>
      </c>
      <c r="D14" s="27">
        <v>0</v>
      </c>
      <c r="E14" s="27">
        <v>0</v>
      </c>
      <c r="F14" s="27">
        <v>213</v>
      </c>
      <c r="G14" s="27">
        <v>27</v>
      </c>
      <c r="H14" s="27">
        <v>18</v>
      </c>
      <c r="I14" s="27">
        <v>266</v>
      </c>
      <c r="J14" s="27">
        <v>5</v>
      </c>
      <c r="K14" s="27">
        <v>10</v>
      </c>
      <c r="L14" s="27">
        <v>1146</v>
      </c>
      <c r="M14" s="27">
        <v>142</v>
      </c>
    </row>
    <row r="15" spans="1:13" ht="14.25">
      <c r="A15" s="28" t="s">
        <v>28</v>
      </c>
      <c r="B15" s="26">
        <f t="shared" si="1"/>
        <v>1719</v>
      </c>
      <c r="C15" s="29">
        <v>0</v>
      </c>
      <c r="D15" s="29">
        <v>1</v>
      </c>
      <c r="E15" s="27">
        <v>3</v>
      </c>
      <c r="F15" s="27">
        <v>147</v>
      </c>
      <c r="G15" s="27">
        <v>20</v>
      </c>
      <c r="H15" s="27">
        <v>19</v>
      </c>
      <c r="I15" s="27">
        <v>265</v>
      </c>
      <c r="J15" s="27">
        <v>0</v>
      </c>
      <c r="K15" s="29">
        <v>12</v>
      </c>
      <c r="L15" s="27">
        <v>1110</v>
      </c>
      <c r="M15" s="27">
        <v>142</v>
      </c>
    </row>
    <row r="16" spans="1:13" ht="14.25">
      <c r="A16" s="28" t="s">
        <v>29</v>
      </c>
      <c r="B16" s="26">
        <f t="shared" si="1"/>
        <v>1363</v>
      </c>
      <c r="C16" s="27">
        <v>2</v>
      </c>
      <c r="D16" s="27">
        <v>0</v>
      </c>
      <c r="E16" s="27">
        <v>0</v>
      </c>
      <c r="F16" s="27">
        <v>181</v>
      </c>
      <c r="G16" s="27">
        <v>21</v>
      </c>
      <c r="H16" s="27">
        <v>6</v>
      </c>
      <c r="I16" s="27">
        <v>213</v>
      </c>
      <c r="J16" s="27">
        <v>3</v>
      </c>
      <c r="K16" s="27">
        <v>4</v>
      </c>
      <c r="L16" s="27">
        <v>763</v>
      </c>
      <c r="M16" s="27">
        <v>170</v>
      </c>
    </row>
    <row r="17" spans="1:13" ht="14.25">
      <c r="A17" s="28" t="s">
        <v>30</v>
      </c>
      <c r="B17" s="26">
        <f t="shared" si="1"/>
        <v>4855</v>
      </c>
      <c r="C17" s="27">
        <v>2</v>
      </c>
      <c r="D17" s="27">
        <v>1</v>
      </c>
      <c r="E17" s="27">
        <v>1</v>
      </c>
      <c r="F17" s="27">
        <v>556</v>
      </c>
      <c r="G17" s="27">
        <v>48</v>
      </c>
      <c r="H17" s="27">
        <v>34</v>
      </c>
      <c r="I17" s="27">
        <v>717</v>
      </c>
      <c r="J17" s="27">
        <v>22</v>
      </c>
      <c r="K17" s="27">
        <v>35</v>
      </c>
      <c r="L17" s="27">
        <v>2960</v>
      </c>
      <c r="M17" s="27">
        <v>479</v>
      </c>
    </row>
    <row r="18" spans="1:13" ht="14.25">
      <c r="A18" s="28" t="s">
        <v>31</v>
      </c>
      <c r="B18" s="26">
        <f t="shared" si="1"/>
        <v>2528</v>
      </c>
      <c r="C18" s="27">
        <v>3</v>
      </c>
      <c r="D18" s="27">
        <v>0</v>
      </c>
      <c r="E18" s="27">
        <v>1</v>
      </c>
      <c r="F18" s="27">
        <v>218</v>
      </c>
      <c r="G18" s="27">
        <v>20</v>
      </c>
      <c r="H18" s="27">
        <v>28</v>
      </c>
      <c r="I18" s="27">
        <v>384</v>
      </c>
      <c r="J18" s="27">
        <v>11</v>
      </c>
      <c r="K18" s="27">
        <v>31</v>
      </c>
      <c r="L18" s="27">
        <v>1452</v>
      </c>
      <c r="M18" s="27">
        <v>380</v>
      </c>
    </row>
    <row r="19" spans="1:13" ht="6" customHeight="1">
      <c r="A19" s="25"/>
      <c r="B19" s="26">
        <f t="shared" si="1"/>
        <v>0</v>
      </c>
      <c r="C19" s="27"/>
      <c r="D19" s="29"/>
      <c r="E19" s="27"/>
      <c r="F19" s="27"/>
      <c r="G19" s="27"/>
      <c r="H19" s="27"/>
      <c r="I19" s="27"/>
      <c r="J19" s="27"/>
      <c r="K19" s="27"/>
      <c r="L19" s="27"/>
      <c r="M19" s="27"/>
    </row>
    <row r="20" spans="1:3" ht="14.25">
      <c r="A20" s="25" t="s">
        <v>32</v>
      </c>
      <c r="B20" s="26"/>
      <c r="C20" s="30"/>
    </row>
    <row r="21" spans="1:13" ht="14.25">
      <c r="A21" s="31" t="s">
        <v>33</v>
      </c>
      <c r="B21" s="26">
        <f t="shared" si="1"/>
        <v>2986</v>
      </c>
      <c r="C21" s="27">
        <v>5</v>
      </c>
      <c r="D21" s="27">
        <v>0</v>
      </c>
      <c r="E21" s="27">
        <v>6</v>
      </c>
      <c r="F21" s="27">
        <v>278</v>
      </c>
      <c r="G21" s="27">
        <v>11</v>
      </c>
      <c r="H21" s="27">
        <v>10</v>
      </c>
      <c r="I21" s="27">
        <v>457</v>
      </c>
      <c r="J21" s="27">
        <v>12</v>
      </c>
      <c r="K21" s="27">
        <v>27</v>
      </c>
      <c r="L21" s="27">
        <v>1778</v>
      </c>
      <c r="M21" s="27">
        <v>402</v>
      </c>
    </row>
    <row r="22" spans="1:13" ht="14.25">
      <c r="A22" s="25" t="s">
        <v>34</v>
      </c>
      <c r="B22" s="26"/>
      <c r="C22" s="27"/>
      <c r="D22" s="29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4.25">
      <c r="A23" s="31" t="s">
        <v>33</v>
      </c>
      <c r="B23" s="26">
        <f t="shared" si="1"/>
        <v>3133</v>
      </c>
      <c r="C23" s="27">
        <v>4</v>
      </c>
      <c r="D23" s="27">
        <v>0</v>
      </c>
      <c r="E23" s="27">
        <v>6</v>
      </c>
      <c r="F23" s="27">
        <v>293</v>
      </c>
      <c r="G23" s="27">
        <v>41</v>
      </c>
      <c r="H23" s="27">
        <v>24</v>
      </c>
      <c r="I23" s="27">
        <v>460</v>
      </c>
      <c r="J23" s="27">
        <v>12</v>
      </c>
      <c r="K23" s="27">
        <v>33</v>
      </c>
      <c r="L23" s="27">
        <v>1815</v>
      </c>
      <c r="M23" s="27">
        <v>445</v>
      </c>
    </row>
    <row r="24" spans="1:13" ht="14.25">
      <c r="A24" s="25" t="s">
        <v>35</v>
      </c>
      <c r="B24" s="26"/>
      <c r="C24" s="29"/>
      <c r="D24" s="29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14.25">
      <c r="A25" s="31" t="s">
        <v>33</v>
      </c>
      <c r="B25" s="26">
        <f t="shared" si="1"/>
        <v>6702</v>
      </c>
      <c r="C25" s="27">
        <v>9</v>
      </c>
      <c r="D25" s="27" t="s">
        <v>36</v>
      </c>
      <c r="E25" s="27">
        <v>2</v>
      </c>
      <c r="F25" s="27">
        <v>699</v>
      </c>
      <c r="G25" s="27">
        <v>44</v>
      </c>
      <c r="H25" s="27">
        <v>25</v>
      </c>
      <c r="I25" s="27">
        <v>908</v>
      </c>
      <c r="J25" s="27">
        <v>36</v>
      </c>
      <c r="K25" s="27">
        <v>56</v>
      </c>
      <c r="L25" s="27">
        <v>3970</v>
      </c>
      <c r="M25" s="27">
        <v>953</v>
      </c>
    </row>
    <row r="26" spans="1:13" ht="6" customHeight="1">
      <c r="A26" s="32"/>
      <c r="B26" s="26">
        <f t="shared" si="1"/>
        <v>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s="34" customFormat="1" ht="14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4.2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2:13" ht="14.25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</sheetData>
  <sheetProtection/>
  <printOptions/>
  <pageMargins left="0.787" right="0.787" top="0.984" bottom="0.984" header="0.512" footer="0.51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2011-12-19T05:47:12Z</dcterms:created>
  <dcterms:modified xsi:type="dcterms:W3CDTF">2011-12-19T05:49:36Z</dcterms:modified>
  <cp:category/>
  <cp:version/>
  <cp:contentType/>
  <cp:contentStatus/>
</cp:coreProperties>
</file>