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485" activeTab="4"/>
  </bookViews>
  <sheets>
    <sheet name="178-1" sheetId="1" r:id="rId1"/>
    <sheet name="178-2ア" sheetId="2" r:id="rId2"/>
    <sheet name="178-2イ" sheetId="3" r:id="rId3"/>
    <sheet name="178-3" sheetId="4" r:id="rId4"/>
    <sheet name="178-4" sheetId="5" r:id="rId5"/>
  </sheets>
  <definedNames/>
  <calcPr fullCalcOnLoad="1"/>
</workbook>
</file>

<file path=xl/sharedStrings.xml><?xml version="1.0" encoding="utf-8"?>
<sst xmlns="http://schemas.openxmlformats.org/spreadsheetml/2006/main" count="223" uniqueCount="102">
  <si>
    <t>　</t>
  </si>
  <si>
    <t>－</t>
  </si>
  <si>
    <t>（単位　1000円）</t>
  </si>
  <si>
    <t>県教育庁教育政策課</t>
  </si>
  <si>
    <t>年    度</t>
  </si>
  <si>
    <t>地 方 債 ，寄 付 金 以 外 の 公 費</t>
  </si>
  <si>
    <t>公費組入</t>
  </si>
  <si>
    <t>総    額</t>
  </si>
  <si>
    <t>国    庫</t>
  </si>
  <si>
    <t>市 町 村</t>
  </si>
  <si>
    <t>地 方 債</t>
  </si>
  <si>
    <t/>
  </si>
  <si>
    <t xml:space="preserve"> Ｐ Ｔ Ａ</t>
  </si>
  <si>
    <t xml:space="preserve"> その他の</t>
  </si>
  <si>
    <t>費    目</t>
  </si>
  <si>
    <t>計</t>
  </si>
  <si>
    <t>補 助 金</t>
  </si>
  <si>
    <t>県支出金</t>
  </si>
  <si>
    <t>支 出 金</t>
  </si>
  <si>
    <t>れ寄付金</t>
  </si>
  <si>
    <t xml:space="preserve"> 寄 付 金</t>
  </si>
  <si>
    <t>平成</t>
  </si>
  <si>
    <t>年度</t>
  </si>
  <si>
    <t>学校教育費</t>
  </si>
  <si>
    <t>社会教育費</t>
  </si>
  <si>
    <t>教育行政費</t>
  </si>
  <si>
    <t xml:space="preserve">    （２）  　公    立    学    校    教    育    費</t>
  </si>
  <si>
    <t xml:space="preserve">        ア　校     種  ， 支     出     項     目     別</t>
  </si>
  <si>
    <t>県教育庁教育政策課</t>
  </si>
  <si>
    <t>消         費         的         支         出</t>
  </si>
  <si>
    <t>資  本  的  支  出</t>
  </si>
  <si>
    <t>年      度</t>
  </si>
  <si>
    <t>その他の</t>
  </si>
  <si>
    <t>校      種</t>
  </si>
  <si>
    <t>人　件　費</t>
  </si>
  <si>
    <t>教育活動費</t>
  </si>
  <si>
    <t>管　理　費</t>
  </si>
  <si>
    <t>資 本 的</t>
  </si>
  <si>
    <t>償 還 費</t>
  </si>
  <si>
    <t>活 動 費</t>
  </si>
  <si>
    <t>支 払 金</t>
  </si>
  <si>
    <t>建 築 費</t>
  </si>
  <si>
    <t>支    出</t>
  </si>
  <si>
    <t>幼    稚    園</t>
  </si>
  <si>
    <t>小    学    校</t>
  </si>
  <si>
    <t>中    学    校</t>
  </si>
  <si>
    <t>高  等  学  校</t>
  </si>
  <si>
    <t xml:space="preserve">  全日制　県立</t>
  </si>
  <si>
    <t xml:space="preserve"> 　　　　  　市立</t>
  </si>
  <si>
    <t xml:space="preserve">  定時制　県立</t>
  </si>
  <si>
    <t xml:space="preserve"> 　　　　　  市立</t>
  </si>
  <si>
    <t xml:space="preserve">  通信制課程</t>
  </si>
  <si>
    <t>中等教育学校</t>
  </si>
  <si>
    <t>専  修  学  校</t>
  </si>
  <si>
    <t xml:space="preserve">       イ　校    種   ，  財   源    別</t>
  </si>
  <si>
    <t>地  方  債 ，寄  付  金  以  外  の  公  費</t>
  </si>
  <si>
    <t>公 費 組 入</t>
  </si>
  <si>
    <t>れ 寄 付 金</t>
  </si>
  <si>
    <t>寄 付 金</t>
  </si>
  <si>
    <t>全日制</t>
  </si>
  <si>
    <t>県立</t>
  </si>
  <si>
    <t>市立</t>
  </si>
  <si>
    <t>定時制</t>
  </si>
  <si>
    <t>中等教育学校</t>
  </si>
  <si>
    <t>（単位 1000円）</t>
  </si>
  <si>
    <t>公費に組み</t>
  </si>
  <si>
    <t>入れられない</t>
  </si>
  <si>
    <t>区    分</t>
  </si>
  <si>
    <t>国庫補助金</t>
  </si>
  <si>
    <t>寄   付   金</t>
  </si>
  <si>
    <t>県</t>
  </si>
  <si>
    <t>寄  付  金</t>
  </si>
  <si>
    <t xml:space="preserve">  　　（１）   総    教    育     費</t>
  </si>
  <si>
    <t>年度</t>
  </si>
  <si>
    <t xml:space="preserve"> </t>
  </si>
  <si>
    <t>補     助</t>
  </si>
  <si>
    <t>所     定</t>
  </si>
  <si>
    <t>土     地</t>
  </si>
  <si>
    <t>債     務</t>
  </si>
  <si>
    <t>国     庫</t>
  </si>
  <si>
    <t>Ｐ  Ｔ  Ａ</t>
  </si>
  <si>
    <t xml:space="preserve"> 市 町 </t>
  </si>
  <si>
    <t xml:space="preserve"> </t>
  </si>
  <si>
    <t xml:space="preserve">   （２）  　公    立    学    校    教    育    費</t>
  </si>
  <si>
    <t>特別支援学校</t>
  </si>
  <si>
    <t xml:space="preserve">   （３）   社       会       教       育       費</t>
  </si>
  <si>
    <t xml:space="preserve">   （４）   教       育       行       政       費</t>
  </si>
  <si>
    <t>ＰＴＡ寄付金及びその他の寄付金  1)</t>
  </si>
  <si>
    <t>注　　1)平成20年度から調査対象外</t>
  </si>
  <si>
    <t>-</t>
  </si>
  <si>
    <t xml:space="preserve">     　      公立</t>
  </si>
  <si>
    <t>公立</t>
  </si>
  <si>
    <t>ＰＴＡ寄付金及びその他の寄付金 1)</t>
  </si>
  <si>
    <t>　 通信制課程</t>
  </si>
  <si>
    <t>注　1）平成20年度から調査対象外</t>
  </si>
  <si>
    <t>県</t>
  </si>
  <si>
    <t>市　町</t>
  </si>
  <si>
    <t>１７８　  教　　　　　　 育 　　　　     費</t>
  </si>
  <si>
    <t>-</t>
  </si>
  <si>
    <t>-</t>
  </si>
  <si>
    <t xml:space="preserve">  １７8　　  教                     育                     費</t>
  </si>
  <si>
    <t xml:space="preserve">  １７８　　  教                     育                     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</si>
</sst>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#\ ##0"/>
    <numFmt numFmtId="178" formatCode="_ * #,##0_ ;_ * \-#,##0_ ;_ * &quot;－&quot;_ ;_ @_ "/>
    <numFmt numFmtId="179" formatCode="###\ ###\ 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centerContinuous"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7" fontId="2" fillId="0" borderId="11" xfId="0" applyNumberFormat="1" applyFont="1" applyBorder="1" applyAlignment="1" applyProtection="1">
      <alignment/>
      <protection locked="0"/>
    </xf>
    <xf numFmtId="178" fontId="2" fillId="0" borderId="11" xfId="0" applyNumberFormat="1" applyFont="1" applyBorder="1" applyAlignment="1" applyProtection="1">
      <alignment horizontal="right"/>
      <protection locked="0"/>
    </xf>
    <xf numFmtId="177" fontId="2" fillId="0" borderId="11" xfId="0" applyNumberFormat="1" applyFont="1" applyBorder="1" applyAlignment="1" applyProtection="1">
      <alignment horizontal="right"/>
      <protection locked="0"/>
    </xf>
    <xf numFmtId="3" fontId="2" fillId="33" borderId="0" xfId="0" applyNumberFormat="1" applyFont="1" applyFill="1" applyBorder="1" applyAlignment="1" applyProtection="1">
      <alignment horizontal="centerContinuous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>
      <alignment/>
    </xf>
    <xf numFmtId="177" fontId="2" fillId="0" borderId="14" xfId="0" applyNumberFormat="1" applyFont="1" applyBorder="1" applyAlignment="1" applyProtection="1">
      <alignment/>
      <protection locked="0"/>
    </xf>
    <xf numFmtId="177" fontId="2" fillId="0" borderId="13" xfId="0" applyNumberFormat="1" applyFont="1" applyBorder="1" applyAlignment="1" applyProtection="1">
      <alignment/>
      <protection locked="0"/>
    </xf>
    <xf numFmtId="3" fontId="2" fillId="33" borderId="0" xfId="0" applyNumberFormat="1" applyFont="1" applyFill="1" applyAlignment="1" applyProtection="1">
      <alignment/>
      <protection locked="0"/>
    </xf>
    <xf numFmtId="177" fontId="2" fillId="0" borderId="15" xfId="0" applyNumberFormat="1" applyFont="1" applyBorder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3" fontId="2" fillId="33" borderId="0" xfId="0" applyNumberFormat="1" applyFont="1" applyFill="1" applyAlignment="1">
      <alignment/>
    </xf>
    <xf numFmtId="177" fontId="2" fillId="0" borderId="0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Border="1" applyAlignment="1">
      <alignment horizontal="right"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2" fillId="0" borderId="11" xfId="0" applyNumberFormat="1" applyFont="1" applyBorder="1" applyAlignment="1">
      <alignment horizontal="right"/>
    </xf>
    <xf numFmtId="179" fontId="2" fillId="0" borderId="15" xfId="0" applyNumberFormat="1" applyFont="1" applyBorder="1" applyAlignment="1" applyProtection="1">
      <alignment/>
      <protection locked="0"/>
    </xf>
    <xf numFmtId="179" fontId="2" fillId="0" borderId="0" xfId="0" applyNumberFormat="1" applyFont="1" applyBorder="1" applyAlignment="1" applyProtection="1">
      <alignment/>
      <protection locked="0"/>
    </xf>
    <xf numFmtId="179" fontId="2" fillId="0" borderId="0" xfId="0" applyNumberFormat="1" applyFont="1" applyBorder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 horizontal="centerContinuous"/>
      <protection locked="0"/>
    </xf>
    <xf numFmtId="3" fontId="2" fillId="0" borderId="16" xfId="0" applyNumberFormat="1" applyFont="1" applyBorder="1" applyAlignment="1" applyProtection="1">
      <alignment/>
      <protection locked="0"/>
    </xf>
    <xf numFmtId="3" fontId="2" fillId="0" borderId="11" xfId="0" applyNumberFormat="1" applyFont="1" applyBorder="1" applyAlignment="1" applyProtection="1">
      <alignment/>
      <protection locked="0"/>
    </xf>
    <xf numFmtId="177" fontId="2" fillId="0" borderId="15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Alignment="1" applyProtection="1">
      <alignment horizontal="right"/>
      <protection locked="0"/>
    </xf>
    <xf numFmtId="177" fontId="2" fillId="0" borderId="16" xfId="0" applyNumberFormat="1" applyFont="1" applyBorder="1" applyAlignment="1" applyProtection="1">
      <alignment horizontal="right"/>
      <protection locked="0"/>
    </xf>
    <xf numFmtId="177" fontId="2" fillId="0" borderId="16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3" fontId="4" fillId="33" borderId="0" xfId="0" applyNumberFormat="1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177" fontId="4" fillId="0" borderId="15" xfId="0" applyNumberFormat="1" applyFont="1" applyBorder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3" fontId="4" fillId="33" borderId="0" xfId="0" applyNumberFormat="1" applyFont="1" applyFill="1" applyAlignment="1">
      <alignment/>
    </xf>
    <xf numFmtId="179" fontId="4" fillId="0" borderId="15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 horizontal="right"/>
      <protection locked="0"/>
    </xf>
    <xf numFmtId="177" fontId="4" fillId="0" borderId="15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2" fillId="0" borderId="0" xfId="48" applyNumberFormat="1" applyFont="1" applyBorder="1" applyAlignment="1">
      <alignment/>
    </xf>
    <xf numFmtId="177" fontId="2" fillId="0" borderId="0" xfId="48" applyNumberFormat="1" applyFont="1" applyBorder="1" applyAlignment="1">
      <alignment horizontal="right"/>
    </xf>
    <xf numFmtId="177" fontId="2" fillId="0" borderId="11" xfId="48" applyNumberFormat="1" applyFont="1" applyBorder="1" applyAlignment="1">
      <alignment/>
    </xf>
    <xf numFmtId="177" fontId="2" fillId="0" borderId="11" xfId="48" applyNumberFormat="1" applyFont="1" applyBorder="1" applyAlignment="1">
      <alignment horizontal="right"/>
    </xf>
    <xf numFmtId="178" fontId="4" fillId="0" borderId="0" xfId="0" applyNumberFormat="1" applyFont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178" fontId="2" fillId="0" borderId="11" xfId="0" applyNumberFormat="1" applyFont="1" applyBorder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41" fillId="0" borderId="0" xfId="0" applyFont="1" applyAlignment="1">
      <alignment vertical="center"/>
    </xf>
    <xf numFmtId="3" fontId="5" fillId="33" borderId="17" xfId="0" applyNumberFormat="1" applyFont="1" applyFill="1" applyBorder="1" applyAlignment="1">
      <alignment horizontal="centerContinuous"/>
    </xf>
    <xf numFmtId="3" fontId="5" fillId="33" borderId="0" xfId="0" applyNumberFormat="1" applyFont="1" applyFill="1" applyBorder="1" applyAlignment="1">
      <alignment horizontal="centerContinuous"/>
    </xf>
    <xf numFmtId="3" fontId="5" fillId="33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33" borderId="17" xfId="0" applyNumberFormat="1" applyFont="1" applyFill="1" applyBorder="1" applyAlignment="1" applyProtection="1">
      <alignment horizontal="centerContinuous"/>
      <protection locked="0"/>
    </xf>
    <xf numFmtId="3" fontId="5" fillId="33" borderId="18" xfId="0" applyNumberFormat="1" applyFont="1" applyFill="1" applyBorder="1" applyAlignment="1">
      <alignment horizontal="centerContinuous"/>
    </xf>
    <xf numFmtId="3" fontId="5" fillId="33" borderId="18" xfId="0" applyNumberFormat="1" applyFont="1" applyFill="1" applyBorder="1" applyAlignment="1" applyProtection="1">
      <alignment/>
      <protection locked="0"/>
    </xf>
    <xf numFmtId="3" fontId="5" fillId="33" borderId="19" xfId="0" applyNumberFormat="1" applyFont="1" applyFill="1" applyBorder="1" applyAlignment="1" applyProtection="1">
      <alignment horizontal="centerContinuous"/>
      <protection locked="0"/>
    </xf>
    <xf numFmtId="3" fontId="5" fillId="33" borderId="20" xfId="0" applyNumberFormat="1" applyFont="1" applyFill="1" applyBorder="1" applyAlignment="1" applyProtection="1">
      <alignment horizontal="centerContinuous"/>
      <protection locked="0"/>
    </xf>
    <xf numFmtId="3" fontId="5" fillId="33" borderId="18" xfId="0" applyNumberFormat="1" applyFont="1" applyFill="1" applyBorder="1" applyAlignment="1" applyProtection="1">
      <alignment horizontal="centerContinuous"/>
      <protection locked="0"/>
    </xf>
    <xf numFmtId="3" fontId="5" fillId="33" borderId="17" xfId="0" applyNumberFormat="1" applyFont="1" applyFill="1" applyBorder="1" applyAlignment="1" applyProtection="1">
      <alignment/>
      <protection locked="0"/>
    </xf>
    <xf numFmtId="3" fontId="5" fillId="33" borderId="21" xfId="0" applyNumberFormat="1" applyFont="1" applyFill="1" applyBorder="1" applyAlignment="1" applyProtection="1">
      <alignment horizontal="center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10" xfId="0" applyNumberFormat="1" applyFont="1" applyFill="1" applyBorder="1" applyAlignment="1" applyProtection="1">
      <alignment horizontal="center"/>
      <protection locked="0"/>
    </xf>
    <xf numFmtId="3" fontId="5" fillId="33" borderId="15" xfId="0" applyNumberFormat="1" applyFont="1" applyFill="1" applyBorder="1" applyAlignment="1" applyProtection="1">
      <alignment horizontal="center"/>
      <protection locked="0"/>
    </xf>
    <xf numFmtId="3" fontId="5" fillId="33" borderId="22" xfId="0" applyNumberFormat="1" applyFont="1" applyFill="1" applyBorder="1" applyAlignment="1" applyProtection="1">
      <alignment/>
      <protection locked="0"/>
    </xf>
    <xf numFmtId="3" fontId="5" fillId="33" borderId="23" xfId="0" applyNumberFormat="1" applyFont="1" applyFill="1" applyBorder="1" applyAlignment="1" applyProtection="1">
      <alignment horizontal="center"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3" fontId="5" fillId="33" borderId="22" xfId="0" applyNumberFormat="1" applyFont="1" applyFill="1" applyBorder="1" applyAlignment="1" applyProtection="1">
      <alignment horizontal="center"/>
      <protection locked="0"/>
    </xf>
    <xf numFmtId="3" fontId="5" fillId="33" borderId="23" xfId="0" applyNumberFormat="1" applyFont="1" applyFill="1" applyBorder="1" applyAlignment="1" applyProtection="1">
      <alignment/>
      <protection locked="0"/>
    </xf>
    <xf numFmtId="3" fontId="5" fillId="33" borderId="24" xfId="0" applyNumberFormat="1" applyFont="1" applyFill="1" applyBorder="1" applyAlignment="1" applyProtection="1">
      <alignment horizontal="center"/>
      <protection locked="0"/>
    </xf>
    <xf numFmtId="3" fontId="5" fillId="33" borderId="11" xfId="0" applyNumberFormat="1" applyFont="1" applyFill="1" applyBorder="1" applyAlignment="1" applyProtection="1">
      <alignment horizontal="centerContinuous"/>
      <protection locked="0"/>
    </xf>
    <xf numFmtId="3" fontId="5" fillId="33" borderId="11" xfId="0" applyNumberFormat="1" applyFont="1" applyFill="1" applyBorder="1" applyAlignment="1">
      <alignment horizontal="centerContinuous"/>
    </xf>
    <xf numFmtId="3" fontId="5" fillId="33" borderId="12" xfId="0" applyNumberFormat="1" applyFont="1" applyFill="1" applyBorder="1" applyAlignment="1">
      <alignment horizontal="centerContinuous"/>
    </xf>
    <xf numFmtId="3" fontId="5" fillId="33" borderId="12" xfId="0" applyNumberFormat="1" applyFont="1" applyFill="1" applyBorder="1" applyAlignment="1" applyProtection="1">
      <alignment/>
      <protection locked="0"/>
    </xf>
    <xf numFmtId="3" fontId="5" fillId="33" borderId="11" xfId="0" applyNumberFormat="1" applyFont="1" applyFill="1" applyBorder="1" applyAlignment="1" applyProtection="1">
      <alignment horizontal="center"/>
      <protection locked="0"/>
    </xf>
    <xf numFmtId="3" fontId="5" fillId="33" borderId="16" xfId="0" applyNumberFormat="1" applyFont="1" applyFill="1" applyBorder="1" applyAlignment="1" applyProtection="1">
      <alignment horizontal="center"/>
      <protection locked="0"/>
    </xf>
    <xf numFmtId="3" fontId="5" fillId="33" borderId="25" xfId="0" applyNumberFormat="1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 applyProtection="1">
      <alignment horizontal="center"/>
      <protection locked="0"/>
    </xf>
    <xf numFmtId="3" fontId="5" fillId="33" borderId="11" xfId="0" applyNumberFormat="1" applyFont="1" applyFill="1" applyBorder="1" applyAlignment="1" applyProtection="1">
      <alignment/>
      <protection locked="0"/>
    </xf>
    <xf numFmtId="3" fontId="5" fillId="33" borderId="1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Alignment="1" applyProtection="1" quotePrefix="1">
      <alignment horizontal="left"/>
      <protection locked="0"/>
    </xf>
    <xf numFmtId="3" fontId="5" fillId="33" borderId="26" xfId="0" applyNumberFormat="1" applyFont="1" applyFill="1" applyBorder="1" applyAlignment="1">
      <alignment/>
    </xf>
    <xf numFmtId="3" fontId="5" fillId="33" borderId="26" xfId="0" applyNumberFormat="1" applyFont="1" applyFill="1" applyBorder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 horizontal="centerContinuous"/>
      <protection locked="0"/>
    </xf>
    <xf numFmtId="3" fontId="5" fillId="33" borderId="28" xfId="0" applyNumberFormat="1" applyFont="1" applyFill="1" applyBorder="1" applyAlignment="1" applyProtection="1">
      <alignment horizontal="centerContinuous"/>
      <protection locked="0"/>
    </xf>
    <xf numFmtId="3" fontId="5" fillId="33" borderId="29" xfId="0" applyNumberFormat="1" applyFont="1" applyFill="1" applyBorder="1" applyAlignment="1" applyProtection="1">
      <alignment horizontal="centerContinuous"/>
      <protection locked="0"/>
    </xf>
    <xf numFmtId="3" fontId="5" fillId="33" borderId="3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Continuous"/>
      <protection locked="0"/>
    </xf>
    <xf numFmtId="3" fontId="5" fillId="33" borderId="15" xfId="0" applyNumberFormat="1" applyFont="1" applyFill="1" applyBorder="1" applyAlignment="1" applyProtection="1">
      <alignment/>
      <protection locked="0"/>
    </xf>
    <xf numFmtId="3" fontId="5" fillId="33" borderId="31" xfId="0" applyNumberFormat="1" applyFont="1" applyFill="1" applyBorder="1" applyAlignment="1" applyProtection="1">
      <alignment/>
      <protection locked="0"/>
    </xf>
    <xf numFmtId="3" fontId="5" fillId="33" borderId="31" xfId="0" applyNumberFormat="1" applyFont="1" applyFill="1" applyBorder="1" applyAlignment="1">
      <alignment/>
    </xf>
    <xf numFmtId="3" fontId="5" fillId="33" borderId="32" xfId="0" applyNumberFormat="1" applyFont="1" applyFill="1" applyBorder="1" applyAlignment="1" applyProtection="1">
      <alignment/>
      <protection locked="0"/>
    </xf>
    <xf numFmtId="3" fontId="5" fillId="33" borderId="32" xfId="0" applyNumberFormat="1" applyFont="1" applyFill="1" applyBorder="1" applyAlignment="1" applyProtection="1">
      <alignment horizontal="center"/>
      <protection locked="0"/>
    </xf>
    <xf numFmtId="3" fontId="5" fillId="33" borderId="33" xfId="0" applyNumberFormat="1" applyFont="1" applyFill="1" applyBorder="1" applyAlignment="1" applyProtection="1">
      <alignment horizontal="center"/>
      <protection locked="0"/>
    </xf>
    <xf numFmtId="3" fontId="5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>
      <alignment/>
    </xf>
    <xf numFmtId="3" fontId="41" fillId="33" borderId="0" xfId="0" applyNumberFormat="1" applyFont="1" applyFill="1" applyBorder="1" applyAlignment="1">
      <alignment/>
    </xf>
    <xf numFmtId="3" fontId="41" fillId="33" borderId="10" xfId="0" applyNumberFormat="1" applyFont="1" applyFill="1" applyBorder="1" applyAlignment="1">
      <alignment/>
    </xf>
    <xf numFmtId="3" fontId="5" fillId="0" borderId="0" xfId="0" applyNumberFormat="1" applyFont="1" applyAlignment="1" applyProtection="1" quotePrefix="1">
      <alignment horizontal="left"/>
      <protection locked="0"/>
    </xf>
    <xf numFmtId="3" fontId="5" fillId="33" borderId="26" xfId="0" applyNumberFormat="1" applyFont="1" applyFill="1" applyBorder="1" applyAlignment="1" applyProtection="1">
      <alignment horizontal="centerContinuous"/>
      <protection locked="0"/>
    </xf>
    <xf numFmtId="3" fontId="5" fillId="33" borderId="26" xfId="0" applyNumberFormat="1" applyFont="1" applyFill="1" applyBorder="1" applyAlignment="1">
      <alignment horizontal="centerContinuous"/>
    </xf>
    <xf numFmtId="3" fontId="5" fillId="33" borderId="34" xfId="0" applyNumberFormat="1" applyFont="1" applyFill="1" applyBorder="1" applyAlignment="1" applyProtection="1">
      <alignment/>
      <protection locked="0"/>
    </xf>
    <xf numFmtId="3" fontId="5" fillId="33" borderId="30" xfId="0" applyNumberFormat="1" applyFont="1" applyFill="1" applyBorder="1" applyAlignment="1" applyProtection="1">
      <alignment horizontal="center"/>
      <protection locked="0"/>
    </xf>
    <xf numFmtId="177" fontId="5" fillId="33" borderId="15" xfId="0" applyNumberFormat="1" applyFont="1" applyFill="1" applyBorder="1" applyAlignment="1" applyProtection="1">
      <alignment horizontal="center"/>
      <protection locked="0"/>
    </xf>
    <xf numFmtId="177" fontId="5" fillId="33" borderId="15" xfId="0" applyNumberFormat="1" applyFont="1" applyFill="1" applyBorder="1" applyAlignment="1" applyProtection="1">
      <alignment/>
      <protection locked="0"/>
    </xf>
    <xf numFmtId="177" fontId="5" fillId="33" borderId="23" xfId="0" applyNumberFormat="1" applyFont="1" applyFill="1" applyBorder="1" applyAlignment="1" applyProtection="1">
      <alignment horizontal="center"/>
      <protection locked="0"/>
    </xf>
    <xf numFmtId="177" fontId="5" fillId="33" borderId="23" xfId="0" applyNumberFormat="1" applyFont="1" applyFill="1" applyBorder="1" applyAlignment="1" applyProtection="1">
      <alignment/>
      <protection locked="0"/>
    </xf>
    <xf numFmtId="177" fontId="5" fillId="33" borderId="22" xfId="0" applyNumberFormat="1" applyFont="1" applyFill="1" applyBorder="1" applyAlignment="1" applyProtection="1">
      <alignment horizontal="center"/>
      <protection locked="0"/>
    </xf>
    <xf numFmtId="177" fontId="5" fillId="33" borderId="35" xfId="0" applyNumberFormat="1" applyFont="1" applyFill="1" applyBorder="1" applyAlignment="1" applyProtection="1">
      <alignment horizontal="center"/>
      <protection locked="0"/>
    </xf>
    <xf numFmtId="3" fontId="5" fillId="33" borderId="31" xfId="0" applyNumberFormat="1" applyFont="1" applyFill="1" applyBorder="1" applyAlignment="1" applyProtection="1">
      <alignment horizontal="centerContinuous"/>
      <protection locked="0"/>
    </xf>
    <xf numFmtId="3" fontId="5" fillId="33" borderId="31" xfId="0" applyNumberFormat="1" applyFont="1" applyFill="1" applyBorder="1" applyAlignment="1">
      <alignment horizontal="centerContinuous"/>
    </xf>
    <xf numFmtId="177" fontId="5" fillId="33" borderId="32" xfId="0" applyNumberFormat="1" applyFont="1" applyFill="1" applyBorder="1" applyAlignment="1" applyProtection="1">
      <alignment/>
      <protection locked="0"/>
    </xf>
    <xf numFmtId="177" fontId="5" fillId="33" borderId="32" xfId="0" applyNumberFormat="1" applyFont="1" applyFill="1" applyBorder="1" applyAlignment="1" applyProtection="1">
      <alignment horizontal="center"/>
      <protection locked="0"/>
    </xf>
    <xf numFmtId="177" fontId="5" fillId="33" borderId="33" xfId="0" applyNumberFormat="1" applyFont="1" applyFill="1" applyBorder="1" applyAlignment="1" applyProtection="1">
      <alignment horizontal="center"/>
      <protection locked="0"/>
    </xf>
    <xf numFmtId="177" fontId="5" fillId="33" borderId="33" xfId="0" applyNumberFormat="1" applyFont="1" applyFill="1" applyBorder="1" applyAlignment="1" applyProtection="1">
      <alignment/>
      <protection locked="0"/>
    </xf>
    <xf numFmtId="177" fontId="5" fillId="33" borderId="25" xfId="0" applyNumberFormat="1" applyFont="1" applyFill="1" applyBorder="1" applyAlignment="1" applyProtection="1">
      <alignment horizontal="center"/>
      <protection locked="0"/>
    </xf>
    <xf numFmtId="177" fontId="5" fillId="33" borderId="36" xfId="0" applyNumberFormat="1" applyFont="1" applyFill="1" applyBorder="1" applyAlignment="1" applyProtection="1">
      <alignment horizontal="center"/>
      <protection locked="0"/>
    </xf>
    <xf numFmtId="3" fontId="5" fillId="33" borderId="0" xfId="0" applyNumberFormat="1" applyFont="1" applyFill="1" applyAlignment="1" applyProtection="1">
      <alignment horizontal="right"/>
      <protection locked="0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38" xfId="0" applyNumberFormat="1" applyFont="1" applyFill="1" applyBorder="1" applyAlignment="1" applyProtection="1">
      <alignment horizontal="centerContinuous"/>
      <protection locked="0"/>
    </xf>
    <xf numFmtId="3" fontId="5" fillId="33" borderId="37" xfId="0" applyNumberFormat="1" applyFont="1" applyFill="1" applyBorder="1" applyAlignment="1" applyProtection="1">
      <alignment horizontal="center"/>
      <protection locked="0"/>
    </xf>
    <xf numFmtId="3" fontId="5" fillId="33" borderId="16" xfId="0" applyNumberFormat="1" applyFont="1" applyFill="1" applyBorder="1" applyAlignment="1" applyProtection="1">
      <alignment/>
      <protection locked="0"/>
    </xf>
    <xf numFmtId="3" fontId="5" fillId="33" borderId="13" xfId="0" applyNumberFormat="1" applyFont="1" applyFill="1" applyBorder="1" applyAlignment="1" applyProtection="1">
      <alignment/>
      <protection locked="0"/>
    </xf>
    <xf numFmtId="3" fontId="5" fillId="33" borderId="13" xfId="0" applyNumberFormat="1" applyFont="1" applyFill="1" applyBorder="1" applyAlignment="1">
      <alignment/>
    </xf>
    <xf numFmtId="177" fontId="5" fillId="0" borderId="14" xfId="0" applyNumberFormat="1" applyFont="1" applyBorder="1" applyAlignment="1" applyProtection="1">
      <alignment/>
      <protection locked="0"/>
    </xf>
    <xf numFmtId="177" fontId="5" fillId="0" borderId="13" xfId="0" applyNumberFormat="1" applyFont="1" applyBorder="1" applyAlignment="1" applyProtection="1">
      <alignment/>
      <protection locked="0"/>
    </xf>
    <xf numFmtId="3" fontId="2" fillId="33" borderId="0" xfId="0" applyNumberFormat="1" applyFont="1" applyFill="1" applyAlignment="1" applyProtection="1">
      <alignment horizontal="left"/>
      <protection locked="0"/>
    </xf>
    <xf numFmtId="3" fontId="5" fillId="33" borderId="0" xfId="0" applyNumberFormat="1" applyFont="1" applyFill="1" applyAlignment="1">
      <alignment horizontal="center"/>
    </xf>
    <xf numFmtId="3" fontId="2" fillId="33" borderId="0" xfId="0" applyNumberFormat="1" applyFont="1" applyFill="1" applyAlignment="1" applyProtection="1">
      <alignment horizontal="right"/>
      <protection locked="0"/>
    </xf>
    <xf numFmtId="178" fontId="2" fillId="0" borderId="0" xfId="0" applyNumberFormat="1" applyFont="1" applyAlignment="1" applyProtection="1">
      <alignment/>
      <protection locked="0"/>
    </xf>
    <xf numFmtId="49" fontId="6" fillId="34" borderId="0" xfId="0" applyNumberFormat="1" applyFont="1" applyFill="1" applyAlignment="1" applyProtection="1">
      <alignment/>
      <protection locked="0"/>
    </xf>
    <xf numFmtId="49" fontId="5" fillId="34" borderId="0" xfId="0" applyNumberFormat="1" applyFont="1" applyFill="1" applyAlignment="1" applyProtection="1">
      <alignment/>
      <protection locked="0"/>
    </xf>
    <xf numFmtId="3" fontId="5" fillId="34" borderId="0" xfId="0" applyNumberFormat="1" applyFont="1" applyFill="1" applyAlignment="1">
      <alignment/>
    </xf>
    <xf numFmtId="3" fontId="5" fillId="34" borderId="0" xfId="0" applyNumberFormat="1" applyFont="1" applyFill="1" applyAlignment="1" applyProtection="1">
      <alignment/>
      <protection locked="0"/>
    </xf>
    <xf numFmtId="3" fontId="7" fillId="34" borderId="0" xfId="0" applyNumberFormat="1" applyFont="1" applyFill="1" applyAlignment="1" applyProtection="1" quotePrefix="1">
      <alignment horizontal="left" vertical="center"/>
      <protection locked="0"/>
    </xf>
    <xf numFmtId="3" fontId="2" fillId="34" borderId="0" xfId="0" applyNumberFormat="1" applyFont="1" applyFill="1" applyAlignment="1" applyProtection="1">
      <alignment/>
      <protection locked="0"/>
    </xf>
    <xf numFmtId="3" fontId="2" fillId="34" borderId="0" xfId="0" applyNumberFormat="1" applyFont="1" applyFill="1" applyAlignment="1">
      <alignment/>
    </xf>
    <xf numFmtId="3" fontId="5" fillId="33" borderId="34" xfId="0" applyNumberFormat="1" applyFont="1" applyFill="1" applyBorder="1" applyAlignment="1" applyProtection="1">
      <alignment horizontal="center" vertical="center"/>
      <protection locked="0"/>
    </xf>
    <xf numFmtId="3" fontId="5" fillId="33" borderId="22" xfId="0" applyNumberFormat="1" applyFont="1" applyFill="1" applyBorder="1" applyAlignment="1" applyProtection="1">
      <alignment horizontal="center" vertical="center"/>
      <protection locked="0"/>
    </xf>
    <xf numFmtId="3" fontId="5" fillId="33" borderId="3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6"/>
  <sheetViews>
    <sheetView showGridLines="0" zoomScalePageLayoutView="0" workbookViewId="0" topLeftCell="A1">
      <selection activeCell="F34" sqref="F34"/>
    </sheetView>
  </sheetViews>
  <sheetFormatPr defaultColWidth="9.140625" defaultRowHeight="15"/>
  <cols>
    <col min="1" max="1" width="5.28125" style="0" customWidth="1"/>
    <col min="2" max="2" width="3.28125" style="0" customWidth="1"/>
    <col min="3" max="3" width="5.00390625" style="0" customWidth="1"/>
    <col min="4" max="4" width="13.7109375" style="0" customWidth="1"/>
    <col min="5" max="5" width="13.28125" style="0" customWidth="1"/>
    <col min="6" max="6" width="12.421875" style="0" customWidth="1"/>
    <col min="7" max="7" width="13.421875" style="0" customWidth="1"/>
    <col min="8" max="13" width="12.421875" style="0" customWidth="1"/>
  </cols>
  <sheetData>
    <row r="1" spans="1:13" ht="17.25">
      <c r="A1" s="72"/>
      <c r="B1" s="72"/>
      <c r="C1" s="73"/>
      <c r="D1" s="156" t="s">
        <v>97</v>
      </c>
      <c r="E1" s="157"/>
      <c r="F1" s="158"/>
      <c r="G1" s="73"/>
      <c r="H1" s="73"/>
      <c r="I1" s="72"/>
      <c r="J1" s="73"/>
      <c r="K1" s="73"/>
      <c r="L1" s="73"/>
      <c r="M1" s="73"/>
    </row>
    <row r="2" spans="1:13" ht="13.5">
      <c r="A2" s="72"/>
      <c r="B2" s="72"/>
      <c r="C2" s="73"/>
      <c r="D2" s="157" t="s">
        <v>72</v>
      </c>
      <c r="E2" s="158"/>
      <c r="F2" s="158"/>
      <c r="G2" s="73"/>
      <c r="H2" s="73"/>
      <c r="I2" s="73"/>
      <c r="J2" s="73"/>
      <c r="K2" s="73"/>
      <c r="L2" s="73"/>
      <c r="M2" s="73"/>
    </row>
    <row r="3" spans="1:13" ht="14.25" thickBot="1">
      <c r="A3" s="73" t="s">
        <v>2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4" t="s">
        <v>3</v>
      </c>
    </row>
    <row r="4" spans="1:13" ht="14.25" thickTop="1">
      <c r="A4" s="75" t="s">
        <v>4</v>
      </c>
      <c r="B4" s="66"/>
      <c r="C4" s="76"/>
      <c r="D4" s="77"/>
      <c r="E4" s="78" t="s">
        <v>5</v>
      </c>
      <c r="F4" s="79"/>
      <c r="G4" s="79"/>
      <c r="H4" s="80"/>
      <c r="I4" s="81"/>
      <c r="J4" s="82" t="s">
        <v>6</v>
      </c>
      <c r="K4" s="75" t="s">
        <v>87</v>
      </c>
      <c r="L4" s="75"/>
      <c r="M4" s="75"/>
    </row>
    <row r="5" spans="1:13" ht="13.5">
      <c r="A5" s="83"/>
      <c r="B5" s="70"/>
      <c r="C5" s="71"/>
      <c r="D5" s="84" t="s">
        <v>7</v>
      </c>
      <c r="E5" s="83"/>
      <c r="F5" s="85" t="s">
        <v>8</v>
      </c>
      <c r="G5" s="86"/>
      <c r="H5" s="87" t="s">
        <v>9</v>
      </c>
      <c r="I5" s="88" t="s">
        <v>10</v>
      </c>
      <c r="J5" s="89" t="s">
        <v>11</v>
      </c>
      <c r="K5" s="90"/>
      <c r="L5" s="87" t="s">
        <v>12</v>
      </c>
      <c r="M5" s="91" t="s">
        <v>13</v>
      </c>
    </row>
    <row r="6" spans="1:13" ht="13.5">
      <c r="A6" s="92" t="s">
        <v>14</v>
      </c>
      <c r="B6" s="93"/>
      <c r="C6" s="94"/>
      <c r="D6" s="95"/>
      <c r="E6" s="96" t="s">
        <v>15</v>
      </c>
      <c r="F6" s="97" t="s">
        <v>16</v>
      </c>
      <c r="G6" s="98" t="s">
        <v>17</v>
      </c>
      <c r="H6" s="99" t="s">
        <v>18</v>
      </c>
      <c r="I6" s="100"/>
      <c r="J6" s="98" t="s">
        <v>19</v>
      </c>
      <c r="K6" s="98" t="s">
        <v>15</v>
      </c>
      <c r="L6" s="98" t="s">
        <v>20</v>
      </c>
      <c r="M6" s="97" t="s">
        <v>20</v>
      </c>
    </row>
    <row r="7" spans="1:13" ht="13.5">
      <c r="A7" s="8"/>
      <c r="B7" s="5"/>
      <c r="C7" s="6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3.5">
      <c r="A8" s="83" t="s">
        <v>21</v>
      </c>
      <c r="B8" s="83">
        <v>20</v>
      </c>
      <c r="C8" s="101" t="s">
        <v>73</v>
      </c>
      <c r="D8" s="10">
        <v>202332568</v>
      </c>
      <c r="E8" s="10">
        <v>194268789</v>
      </c>
      <c r="F8" s="10">
        <v>25362956</v>
      </c>
      <c r="G8" s="10">
        <v>113022135</v>
      </c>
      <c r="H8" s="10">
        <v>55883698</v>
      </c>
      <c r="I8" s="10">
        <v>7925021</v>
      </c>
      <c r="J8" s="10">
        <v>138751</v>
      </c>
      <c r="K8" s="61">
        <v>0</v>
      </c>
      <c r="L8" s="61">
        <v>0</v>
      </c>
      <c r="M8" s="61">
        <v>0</v>
      </c>
    </row>
    <row r="9" spans="1:13" s="53" customFormat="1" ht="13.5">
      <c r="A9" s="83"/>
      <c r="B9" s="83">
        <v>21</v>
      </c>
      <c r="C9" s="11"/>
      <c r="D9" s="10">
        <v>213373576</v>
      </c>
      <c r="E9" s="10">
        <v>198733931</v>
      </c>
      <c r="F9" s="10">
        <v>32818848</v>
      </c>
      <c r="G9" s="10">
        <v>107416496</v>
      </c>
      <c r="H9" s="10">
        <v>58498587</v>
      </c>
      <c r="I9" s="10">
        <v>14857499</v>
      </c>
      <c r="J9" s="10">
        <v>52146</v>
      </c>
      <c r="K9" s="61">
        <v>0</v>
      </c>
      <c r="L9" s="61">
        <v>0</v>
      </c>
      <c r="M9" s="61">
        <v>0</v>
      </c>
    </row>
    <row r="10" spans="1:13" ht="13.5">
      <c r="A10" s="8"/>
      <c r="B10" s="8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3.5">
      <c r="A11" s="41"/>
      <c r="B11" s="41">
        <v>22</v>
      </c>
      <c r="C11" s="42"/>
      <c r="D11" s="43">
        <f aca="true" t="shared" si="0" ref="D11:J11">SUM(D13:D15)</f>
        <v>201728740</v>
      </c>
      <c r="E11" s="43">
        <f t="shared" si="0"/>
        <v>192303629</v>
      </c>
      <c r="F11" s="43">
        <f t="shared" si="0"/>
        <v>32089181</v>
      </c>
      <c r="G11" s="43">
        <f t="shared" si="0"/>
        <v>106196770</v>
      </c>
      <c r="H11" s="43">
        <f t="shared" si="0"/>
        <v>54017678</v>
      </c>
      <c r="I11" s="43">
        <f t="shared" si="0"/>
        <v>9391605</v>
      </c>
      <c r="J11" s="43">
        <f t="shared" si="0"/>
        <v>33506</v>
      </c>
      <c r="K11" s="60">
        <v>0</v>
      </c>
      <c r="L11" s="60">
        <v>0</v>
      </c>
      <c r="M11" s="60">
        <v>0</v>
      </c>
    </row>
    <row r="12" spans="1:13" ht="13.5">
      <c r="A12" s="8"/>
      <c r="B12" s="8"/>
      <c r="C12" s="11"/>
      <c r="D12" s="10"/>
      <c r="E12" s="10"/>
      <c r="F12" s="10"/>
      <c r="G12" s="10"/>
      <c r="H12" s="10"/>
      <c r="I12" s="10"/>
      <c r="J12" s="10"/>
      <c r="K12" s="61"/>
      <c r="L12" s="61"/>
      <c r="M12" s="61"/>
    </row>
    <row r="13" spans="1:13" ht="13.5">
      <c r="A13" s="83" t="s">
        <v>23</v>
      </c>
      <c r="B13" s="70"/>
      <c r="C13" s="71"/>
      <c r="D13" s="10">
        <f>E13+I13+J13</f>
        <v>169642317</v>
      </c>
      <c r="E13" s="10">
        <f>SUM(F13:H13)</f>
        <v>161821098</v>
      </c>
      <c r="F13" s="10">
        <v>30005928</v>
      </c>
      <c r="G13" s="10">
        <v>100751883</v>
      </c>
      <c r="H13" s="10">
        <v>31063287</v>
      </c>
      <c r="I13" s="10">
        <v>7806505</v>
      </c>
      <c r="J13" s="10">
        <v>14714</v>
      </c>
      <c r="K13" s="61">
        <v>0</v>
      </c>
      <c r="L13" s="61">
        <v>0</v>
      </c>
      <c r="M13" s="61">
        <v>0</v>
      </c>
    </row>
    <row r="14" spans="1:13" ht="13.5">
      <c r="A14" s="83" t="s">
        <v>24</v>
      </c>
      <c r="B14" s="70"/>
      <c r="C14" s="71"/>
      <c r="D14" s="10">
        <f>E14+I14+J14</f>
        <v>21163159</v>
      </c>
      <c r="E14" s="10">
        <f>SUM(F14:H14)</f>
        <v>19561042</v>
      </c>
      <c r="F14" s="10">
        <v>1967891</v>
      </c>
      <c r="G14" s="10">
        <v>1540887</v>
      </c>
      <c r="H14" s="10">
        <v>16052264</v>
      </c>
      <c r="I14" s="10">
        <v>1585100</v>
      </c>
      <c r="J14" s="10">
        <v>17017</v>
      </c>
      <c r="K14" s="12">
        <v>0</v>
      </c>
      <c r="L14" s="12">
        <v>0</v>
      </c>
      <c r="M14" s="12">
        <v>0</v>
      </c>
    </row>
    <row r="15" spans="1:13" ht="13.5">
      <c r="A15" s="100" t="s">
        <v>25</v>
      </c>
      <c r="B15" s="68"/>
      <c r="C15" s="69"/>
      <c r="D15" s="13">
        <f>E15+I15+J15</f>
        <v>10923264</v>
      </c>
      <c r="E15" s="13">
        <f>SUM(F15:H15)</f>
        <v>10921489</v>
      </c>
      <c r="F15" s="13">
        <v>115362</v>
      </c>
      <c r="G15" s="13">
        <v>3904000</v>
      </c>
      <c r="H15" s="13">
        <v>6902127</v>
      </c>
      <c r="I15" s="14">
        <v>0</v>
      </c>
      <c r="J15" s="15">
        <v>1775</v>
      </c>
      <c r="K15" s="14">
        <v>0</v>
      </c>
      <c r="L15" s="14">
        <v>0</v>
      </c>
      <c r="M15" s="14">
        <v>0</v>
      </c>
    </row>
    <row r="16" spans="1:3" ht="13.5">
      <c r="A16" s="102" t="s">
        <v>88</v>
      </c>
      <c r="B16" s="65"/>
      <c r="C16" s="65"/>
    </row>
  </sheetData>
  <sheetProtection password="CCE9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9"/>
  <sheetViews>
    <sheetView showGridLines="0" zoomScalePageLayoutView="0" workbookViewId="0" topLeftCell="A1">
      <selection activeCell="D1" sqref="D1"/>
    </sheetView>
  </sheetViews>
  <sheetFormatPr defaultColWidth="9.140625" defaultRowHeight="15"/>
  <cols>
    <col min="1" max="1" width="4.8515625" style="0" customWidth="1"/>
    <col min="2" max="2" width="4.140625" style="0" customWidth="1"/>
    <col min="3" max="3" width="5.7109375" style="0" customWidth="1"/>
    <col min="4" max="4" width="13.7109375" style="0" customWidth="1"/>
    <col min="5" max="5" width="13.8515625" style="0" customWidth="1"/>
    <col min="6" max="6" width="13.57421875" style="0" customWidth="1"/>
    <col min="7" max="9" width="12.8515625" style="0" customWidth="1"/>
    <col min="10" max="11" width="12.7109375" style="0" customWidth="1"/>
    <col min="12" max="12" width="12.28125" style="0" customWidth="1"/>
    <col min="13" max="13" width="11.421875" style="0" bestFit="1" customWidth="1"/>
  </cols>
  <sheetData>
    <row r="1" spans="1:12" ht="13.5">
      <c r="A1" s="72"/>
      <c r="B1" s="72"/>
      <c r="C1" s="73"/>
      <c r="D1" s="159" t="s">
        <v>100</v>
      </c>
      <c r="E1" s="158"/>
      <c r="F1" s="160"/>
      <c r="G1" s="159"/>
      <c r="H1" s="73"/>
      <c r="I1" s="73"/>
      <c r="J1" s="73"/>
      <c r="K1" s="73"/>
      <c r="L1" s="73"/>
    </row>
    <row r="2" spans="1:12" ht="13.5">
      <c r="A2" s="72"/>
      <c r="B2" s="72"/>
      <c r="C2" s="73"/>
      <c r="D2" s="159" t="s">
        <v>83</v>
      </c>
      <c r="E2" s="158"/>
      <c r="F2" s="158"/>
      <c r="G2" s="159"/>
      <c r="H2" s="73"/>
      <c r="I2" s="73"/>
      <c r="J2" s="73"/>
      <c r="K2" s="73"/>
      <c r="L2" s="73"/>
    </row>
    <row r="3" spans="1:12" ht="13.5">
      <c r="A3" s="72"/>
      <c r="B3" s="72"/>
      <c r="C3" s="73"/>
      <c r="D3" s="73" t="s">
        <v>27</v>
      </c>
      <c r="E3" s="72"/>
      <c r="F3" s="72"/>
      <c r="G3" s="73"/>
      <c r="H3" s="73"/>
      <c r="I3" s="73"/>
      <c r="J3" s="73"/>
      <c r="K3" s="73"/>
      <c r="L3" s="73"/>
    </row>
    <row r="4" spans="1:12" ht="14.25" thickBot="1">
      <c r="A4" s="73" t="s">
        <v>2</v>
      </c>
      <c r="B4" s="72"/>
      <c r="C4" s="73"/>
      <c r="D4" s="103"/>
      <c r="E4" s="73"/>
      <c r="F4" s="73"/>
      <c r="G4" s="73"/>
      <c r="H4" s="73"/>
      <c r="I4" s="73"/>
      <c r="J4" s="73"/>
      <c r="K4" s="73"/>
      <c r="L4" s="74" t="s">
        <v>28</v>
      </c>
    </row>
    <row r="5" spans="1:12" ht="14.25" thickTop="1">
      <c r="A5" s="104"/>
      <c r="B5" s="104"/>
      <c r="C5" s="105"/>
      <c r="D5" s="163" t="s">
        <v>7</v>
      </c>
      <c r="E5" s="106" t="s">
        <v>29</v>
      </c>
      <c r="F5" s="107"/>
      <c r="G5" s="107"/>
      <c r="H5" s="107"/>
      <c r="I5" s="107"/>
      <c r="J5" s="106" t="s">
        <v>30</v>
      </c>
      <c r="K5" s="108"/>
      <c r="L5" s="109"/>
    </row>
    <row r="6" spans="1:12" ht="13.5">
      <c r="A6" s="110" t="s">
        <v>31</v>
      </c>
      <c r="B6" s="67"/>
      <c r="C6" s="67"/>
      <c r="D6" s="164"/>
      <c r="E6" s="111"/>
      <c r="F6" s="111"/>
      <c r="G6" s="111"/>
      <c r="H6" s="85" t="s">
        <v>75</v>
      </c>
      <c r="I6" s="85" t="s">
        <v>76</v>
      </c>
      <c r="J6" s="85" t="s">
        <v>77</v>
      </c>
      <c r="K6" s="89" t="s">
        <v>32</v>
      </c>
      <c r="L6" s="85" t="s">
        <v>78</v>
      </c>
    </row>
    <row r="7" spans="1:12" ht="13.5">
      <c r="A7" s="110" t="s">
        <v>33</v>
      </c>
      <c r="B7" s="67"/>
      <c r="C7" s="67"/>
      <c r="D7" s="164"/>
      <c r="E7" s="85" t="s">
        <v>34</v>
      </c>
      <c r="F7" s="85" t="s">
        <v>35</v>
      </c>
      <c r="G7" s="85" t="s">
        <v>36</v>
      </c>
      <c r="H7" s="111"/>
      <c r="I7" s="111"/>
      <c r="J7" s="111"/>
      <c r="K7" s="89" t="s">
        <v>37</v>
      </c>
      <c r="L7" s="85" t="s">
        <v>38</v>
      </c>
    </row>
    <row r="8" spans="1:12" ht="13.5">
      <c r="A8" s="112"/>
      <c r="B8" s="113"/>
      <c r="C8" s="113"/>
      <c r="D8" s="165"/>
      <c r="E8" s="114"/>
      <c r="F8" s="114"/>
      <c r="G8" s="114"/>
      <c r="H8" s="115" t="s">
        <v>39</v>
      </c>
      <c r="I8" s="115" t="s">
        <v>40</v>
      </c>
      <c r="J8" s="115" t="s">
        <v>41</v>
      </c>
      <c r="K8" s="116" t="s">
        <v>42</v>
      </c>
      <c r="L8" s="114"/>
    </row>
    <row r="9" spans="1:12" ht="13.5">
      <c r="A9" s="17"/>
      <c r="B9" s="18"/>
      <c r="C9" s="18"/>
      <c r="D9" s="19"/>
      <c r="E9" s="20"/>
      <c r="F9" s="20"/>
      <c r="G9" s="20"/>
      <c r="H9" s="20"/>
      <c r="I9" s="20"/>
      <c r="J9" s="20"/>
      <c r="K9" s="20"/>
      <c r="L9" s="20"/>
    </row>
    <row r="10" spans="1:12" ht="13.5">
      <c r="A10" s="117" t="s">
        <v>21</v>
      </c>
      <c r="B10" s="117">
        <v>20</v>
      </c>
      <c r="C10" s="117" t="s">
        <v>22</v>
      </c>
      <c r="D10" s="22">
        <v>167175591</v>
      </c>
      <c r="E10" s="23">
        <v>131302938</v>
      </c>
      <c r="F10" s="23">
        <v>2733404</v>
      </c>
      <c r="G10" s="23">
        <v>5786252</v>
      </c>
      <c r="H10" s="23">
        <v>5159912</v>
      </c>
      <c r="I10" s="23">
        <v>662004</v>
      </c>
      <c r="J10" s="23">
        <v>9601283</v>
      </c>
      <c r="K10" s="23">
        <v>1910449</v>
      </c>
      <c r="L10" s="23">
        <v>10019349</v>
      </c>
    </row>
    <row r="11" spans="1:12" s="53" customFormat="1" ht="13.5">
      <c r="A11" s="117"/>
      <c r="B11" s="117">
        <v>21</v>
      </c>
      <c r="C11" s="21"/>
      <c r="D11" s="22">
        <v>166857275</v>
      </c>
      <c r="E11" s="23">
        <v>126029174</v>
      </c>
      <c r="F11" s="23">
        <v>2516860</v>
      </c>
      <c r="G11" s="23">
        <v>6143934</v>
      </c>
      <c r="H11" s="23">
        <v>5181606</v>
      </c>
      <c r="I11" s="23">
        <v>571834</v>
      </c>
      <c r="J11" s="23">
        <v>12405279</v>
      </c>
      <c r="K11" s="23">
        <v>4080027</v>
      </c>
      <c r="L11" s="23">
        <v>9928561</v>
      </c>
    </row>
    <row r="12" spans="1:12" ht="13.5">
      <c r="A12" s="21"/>
      <c r="B12" s="21"/>
      <c r="C12" s="21"/>
      <c r="D12" s="22"/>
      <c r="E12" s="23"/>
      <c r="F12" s="23"/>
      <c r="G12" s="23"/>
      <c r="H12" s="23"/>
      <c r="I12" s="23"/>
      <c r="J12" s="23"/>
      <c r="K12" s="23"/>
      <c r="L12" s="23"/>
    </row>
    <row r="13" spans="1:12" ht="13.5">
      <c r="A13" s="44"/>
      <c r="B13" s="44">
        <v>22</v>
      </c>
      <c r="C13" s="44"/>
      <c r="D13" s="45">
        <f aca="true" t="shared" si="0" ref="D13:I13">D15+D16+D17+D18+D19+D25+D27</f>
        <v>169642317</v>
      </c>
      <c r="E13" s="46">
        <f>E15+E16+E17+E18+E19+E25+E27</f>
        <v>126894663</v>
      </c>
      <c r="F13" s="46">
        <f t="shared" si="0"/>
        <v>2303755</v>
      </c>
      <c r="G13" s="46">
        <f t="shared" si="0"/>
        <v>5690379</v>
      </c>
      <c r="H13" s="46">
        <f t="shared" si="0"/>
        <v>5486045</v>
      </c>
      <c r="I13" s="46">
        <f t="shared" si="0"/>
        <v>559149</v>
      </c>
      <c r="J13" s="46">
        <f>J15+J16+J17+J18+J19+J25</f>
        <v>15014657</v>
      </c>
      <c r="K13" s="46">
        <f>K15+K16+K17+K18+K19+K25+K27</f>
        <v>5744695</v>
      </c>
      <c r="L13" s="46">
        <f>+L15+L16+L17+L18+L19</f>
        <v>7948974</v>
      </c>
    </row>
    <row r="14" spans="1:12" ht="13.5">
      <c r="A14" s="21"/>
      <c r="B14" s="24"/>
      <c r="C14" s="24"/>
      <c r="D14" s="22"/>
      <c r="E14" s="10"/>
      <c r="F14" s="10"/>
      <c r="G14" s="10"/>
      <c r="H14" s="10"/>
      <c r="I14" s="10"/>
      <c r="J14" s="10"/>
      <c r="K14" s="10"/>
      <c r="L14" s="10"/>
    </row>
    <row r="15" spans="1:12" ht="13.5">
      <c r="A15" s="117" t="s">
        <v>43</v>
      </c>
      <c r="B15" s="118"/>
      <c r="C15" s="118"/>
      <c r="D15" s="22">
        <f>SUM(E15:L15)</f>
        <v>1906444</v>
      </c>
      <c r="E15" s="23">
        <v>1626737</v>
      </c>
      <c r="F15" s="23">
        <v>17842</v>
      </c>
      <c r="G15" s="23">
        <v>119408</v>
      </c>
      <c r="H15" s="23">
        <v>34687</v>
      </c>
      <c r="I15" s="23">
        <v>2470</v>
      </c>
      <c r="J15" s="23">
        <v>65600</v>
      </c>
      <c r="K15" s="23">
        <v>10027</v>
      </c>
      <c r="L15" s="23">
        <v>29673</v>
      </c>
    </row>
    <row r="16" spans="1:12" ht="13.5">
      <c r="A16" s="117" t="s">
        <v>44</v>
      </c>
      <c r="B16" s="118"/>
      <c r="C16" s="118"/>
      <c r="D16" s="22">
        <f>SUM(E16:L16)</f>
        <v>74027952</v>
      </c>
      <c r="E16" s="10">
        <v>54153119</v>
      </c>
      <c r="F16" s="10">
        <v>770896</v>
      </c>
      <c r="G16" s="10">
        <v>2720038</v>
      </c>
      <c r="H16" s="10">
        <v>2772809</v>
      </c>
      <c r="I16" s="10">
        <v>274138</v>
      </c>
      <c r="J16" s="10">
        <v>8403972</v>
      </c>
      <c r="K16" s="23">
        <v>1538030</v>
      </c>
      <c r="L16" s="10">
        <v>3394950</v>
      </c>
    </row>
    <row r="17" spans="1:12" ht="13.5">
      <c r="A17" s="117" t="s">
        <v>45</v>
      </c>
      <c r="B17" s="118"/>
      <c r="C17" s="118"/>
      <c r="D17" s="22">
        <f>SUM(E17:L17)</f>
        <v>45425352</v>
      </c>
      <c r="E17" s="10">
        <v>31607621</v>
      </c>
      <c r="F17" s="10">
        <v>748540</v>
      </c>
      <c r="G17" s="10">
        <v>1449228</v>
      </c>
      <c r="H17" s="10">
        <v>1876152</v>
      </c>
      <c r="I17" s="10">
        <v>201774</v>
      </c>
      <c r="J17" s="10">
        <v>6340442</v>
      </c>
      <c r="K17" s="10">
        <v>915364</v>
      </c>
      <c r="L17" s="10">
        <v>2286231</v>
      </c>
    </row>
    <row r="18" spans="1:12" ht="13.5">
      <c r="A18" s="117" t="s">
        <v>84</v>
      </c>
      <c r="B18" s="118"/>
      <c r="C18" s="118"/>
      <c r="D18" s="22">
        <f>SUM(E18:L18)</f>
        <v>14426965</v>
      </c>
      <c r="E18" s="10">
        <v>12357415</v>
      </c>
      <c r="F18" s="10">
        <v>135168</v>
      </c>
      <c r="G18" s="10">
        <v>275978</v>
      </c>
      <c r="H18" s="10">
        <v>689803</v>
      </c>
      <c r="I18" s="10">
        <v>5780</v>
      </c>
      <c r="J18" s="10">
        <v>37263</v>
      </c>
      <c r="K18" s="10">
        <v>709485</v>
      </c>
      <c r="L18" s="10">
        <v>216073</v>
      </c>
    </row>
    <row r="19" spans="1:13" ht="13.5">
      <c r="A19" s="117" t="s">
        <v>46</v>
      </c>
      <c r="B19" s="118"/>
      <c r="C19" s="118"/>
      <c r="D19" s="22">
        <f aca="true" t="shared" si="1" ref="D19:K19">SUM(D20:D24)</f>
        <v>32482455</v>
      </c>
      <c r="E19" s="10">
        <f>SUM(E20:E24)</f>
        <v>26048870</v>
      </c>
      <c r="F19" s="10">
        <f t="shared" si="1"/>
        <v>559351</v>
      </c>
      <c r="G19" s="10">
        <f t="shared" si="1"/>
        <v>978164</v>
      </c>
      <c r="H19" s="10">
        <f t="shared" si="1"/>
        <v>68120</v>
      </c>
      <c r="I19" s="10">
        <f t="shared" si="1"/>
        <v>72478</v>
      </c>
      <c r="J19" s="10">
        <f t="shared" si="1"/>
        <v>165536</v>
      </c>
      <c r="K19" s="10">
        <f t="shared" si="1"/>
        <v>2567889</v>
      </c>
      <c r="L19" s="10">
        <f>SUM(L20:L22)</f>
        <v>2022047</v>
      </c>
      <c r="M19" s="54"/>
    </row>
    <row r="20" spans="1:12" ht="13.5">
      <c r="A20" s="117" t="s">
        <v>47</v>
      </c>
      <c r="B20" s="118"/>
      <c r="C20" s="118"/>
      <c r="D20" s="22">
        <f>SUM(E20:L20)</f>
        <v>30321337</v>
      </c>
      <c r="E20" s="10">
        <v>24141194</v>
      </c>
      <c r="F20" s="10">
        <v>514615</v>
      </c>
      <c r="G20" s="10">
        <v>928087</v>
      </c>
      <c r="H20" s="10">
        <v>51590</v>
      </c>
      <c r="I20" s="10">
        <v>61558</v>
      </c>
      <c r="J20" s="10">
        <v>114086</v>
      </c>
      <c r="K20" s="10">
        <v>2564498</v>
      </c>
      <c r="L20" s="10">
        <v>1945709</v>
      </c>
    </row>
    <row r="21" spans="1:12" ht="13.5">
      <c r="A21" s="117" t="s">
        <v>48</v>
      </c>
      <c r="B21" s="118"/>
      <c r="C21" s="118"/>
      <c r="D21" s="22">
        <f>SUM(E21:L21)</f>
        <v>804906</v>
      </c>
      <c r="E21" s="10">
        <v>594776</v>
      </c>
      <c r="F21" s="10">
        <v>30490</v>
      </c>
      <c r="G21" s="10">
        <v>38177</v>
      </c>
      <c r="H21" s="10">
        <v>2182</v>
      </c>
      <c r="I21" s="10">
        <v>9655</v>
      </c>
      <c r="J21" s="25">
        <v>51450</v>
      </c>
      <c r="K21" s="10">
        <v>1838</v>
      </c>
      <c r="L21" s="10">
        <v>76338</v>
      </c>
    </row>
    <row r="22" spans="1:12" ht="13.5">
      <c r="A22" s="117" t="s">
        <v>49</v>
      </c>
      <c r="B22" s="118"/>
      <c r="C22" s="118"/>
      <c r="D22" s="22">
        <f>SUM(E22:L22)</f>
        <v>1077174</v>
      </c>
      <c r="E22" s="10">
        <v>1038684</v>
      </c>
      <c r="F22" s="10">
        <v>10448</v>
      </c>
      <c r="G22" s="10">
        <v>11886</v>
      </c>
      <c r="H22" s="10">
        <v>14006</v>
      </c>
      <c r="I22" s="10">
        <v>807</v>
      </c>
      <c r="J22" s="25" t="s">
        <v>89</v>
      </c>
      <c r="K22" s="10">
        <v>1343</v>
      </c>
      <c r="L22" s="25" t="s">
        <v>89</v>
      </c>
    </row>
    <row r="23" spans="1:12" ht="13.5">
      <c r="A23" s="117" t="s">
        <v>50</v>
      </c>
      <c r="B23" s="118"/>
      <c r="C23" s="118"/>
      <c r="D23" s="22">
        <f>SUM(E23:I23)</f>
        <v>71000</v>
      </c>
      <c r="E23" s="10">
        <v>70627</v>
      </c>
      <c r="F23" s="10">
        <v>201</v>
      </c>
      <c r="G23" s="25" t="s">
        <v>89</v>
      </c>
      <c r="H23" s="25" t="s">
        <v>89</v>
      </c>
      <c r="I23" s="10">
        <v>172</v>
      </c>
      <c r="J23" s="25" t="s">
        <v>89</v>
      </c>
      <c r="K23" s="25" t="s">
        <v>89</v>
      </c>
      <c r="L23" s="25" t="s">
        <v>89</v>
      </c>
    </row>
    <row r="24" spans="1:12" ht="13.5">
      <c r="A24" s="117" t="s">
        <v>51</v>
      </c>
      <c r="B24" s="118"/>
      <c r="C24" s="118"/>
      <c r="D24" s="22">
        <f>SUM(E24:L24)</f>
        <v>208038</v>
      </c>
      <c r="E24" s="10">
        <v>203589</v>
      </c>
      <c r="F24" s="10">
        <v>3597</v>
      </c>
      <c r="G24" s="25">
        <v>14</v>
      </c>
      <c r="H24" s="10">
        <v>342</v>
      </c>
      <c r="I24" s="10">
        <v>286</v>
      </c>
      <c r="J24" s="25" t="s">
        <v>89</v>
      </c>
      <c r="K24" s="25">
        <v>210</v>
      </c>
      <c r="L24" s="25" t="s">
        <v>89</v>
      </c>
    </row>
    <row r="25" spans="1:12" ht="13.5">
      <c r="A25" s="83" t="s">
        <v>52</v>
      </c>
      <c r="B25" s="70"/>
      <c r="C25" s="71"/>
      <c r="D25" s="22">
        <f>SUM(E25:K25)</f>
        <v>631587</v>
      </c>
      <c r="E25" s="10">
        <v>560056</v>
      </c>
      <c r="F25" s="25">
        <v>9249</v>
      </c>
      <c r="G25" s="25">
        <v>53816</v>
      </c>
      <c r="H25" s="25">
        <v>3653</v>
      </c>
      <c r="I25" s="25">
        <v>1136</v>
      </c>
      <c r="J25" s="25">
        <v>1844</v>
      </c>
      <c r="K25" s="25">
        <v>1833</v>
      </c>
      <c r="L25" s="25" t="s">
        <v>89</v>
      </c>
    </row>
    <row r="26" spans="1:12" ht="13.5">
      <c r="A26" s="70" t="s">
        <v>53</v>
      </c>
      <c r="B26" s="70"/>
      <c r="C26" s="71"/>
      <c r="D26" s="26"/>
      <c r="E26" s="26"/>
      <c r="F26" s="26"/>
      <c r="G26" s="26"/>
      <c r="H26" s="26"/>
      <c r="I26" s="26"/>
      <c r="J26" s="25"/>
      <c r="K26" s="26"/>
      <c r="L26" s="26"/>
    </row>
    <row r="27" spans="1:12" ht="13.5">
      <c r="A27" s="119" t="s">
        <v>90</v>
      </c>
      <c r="B27" s="119"/>
      <c r="C27" s="120"/>
      <c r="D27" s="26">
        <f>SUM(E27:K27)</f>
        <v>741562</v>
      </c>
      <c r="E27" s="26">
        <v>540845</v>
      </c>
      <c r="F27" s="26">
        <v>62709</v>
      </c>
      <c r="G27" s="26">
        <v>93747</v>
      </c>
      <c r="H27" s="26">
        <v>40821</v>
      </c>
      <c r="I27" s="26">
        <v>1373</v>
      </c>
      <c r="J27" s="25" t="s">
        <v>89</v>
      </c>
      <c r="K27" s="26">
        <v>2067</v>
      </c>
      <c r="L27" s="25" t="s">
        <v>89</v>
      </c>
    </row>
    <row r="28" spans="1:12" ht="13.5">
      <c r="A28" s="27"/>
      <c r="B28" s="27"/>
      <c r="C28" s="28"/>
      <c r="D28" s="39"/>
      <c r="E28" s="40"/>
      <c r="F28" s="40"/>
      <c r="G28" s="40"/>
      <c r="H28" s="40"/>
      <c r="I28" s="40"/>
      <c r="J28" s="15"/>
      <c r="K28" s="40"/>
      <c r="L28" s="40"/>
    </row>
    <row r="29" spans="4:12" ht="13.5">
      <c r="D29" s="54"/>
      <c r="E29" s="54"/>
      <c r="F29" s="54"/>
      <c r="G29" s="54"/>
      <c r="H29" s="54"/>
      <c r="I29" s="54"/>
      <c r="J29" s="54"/>
      <c r="K29" s="54"/>
      <c r="L29" s="54"/>
    </row>
  </sheetData>
  <sheetProtection password="CCE9" sheet="1"/>
  <mergeCells count="1">
    <mergeCell ref="D5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9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32" sqref="G32"/>
    </sheetView>
  </sheetViews>
  <sheetFormatPr defaultColWidth="9.140625" defaultRowHeight="15"/>
  <cols>
    <col min="1" max="1" width="5.140625" style="0" customWidth="1"/>
    <col min="2" max="2" width="3.28125" style="0" customWidth="1"/>
    <col min="3" max="3" width="6.140625" style="0" customWidth="1"/>
    <col min="4" max="4" width="13.421875" style="0" customWidth="1"/>
    <col min="5" max="5" width="13.8515625" style="0" customWidth="1"/>
    <col min="6" max="6" width="12.8515625" style="0" customWidth="1"/>
    <col min="7" max="7" width="13.421875" style="0" customWidth="1"/>
    <col min="8" max="8" width="12.8515625" style="0" customWidth="1"/>
    <col min="9" max="9" width="11.28125" style="0" customWidth="1"/>
    <col min="10" max="10" width="10.8515625" style="0" customWidth="1"/>
    <col min="11" max="12" width="10.140625" style="0" customWidth="1"/>
    <col min="13" max="13" width="10.421875" style="0" customWidth="1"/>
    <col min="14" max="14" width="11.421875" style="0" bestFit="1" customWidth="1"/>
  </cols>
  <sheetData>
    <row r="1" spans="1:13" ht="13.5">
      <c r="A1" s="7"/>
      <c r="B1" s="7"/>
      <c r="C1" s="7"/>
      <c r="D1" s="161" t="s">
        <v>101</v>
      </c>
      <c r="E1" s="162"/>
      <c r="F1" s="162"/>
      <c r="G1" s="162"/>
      <c r="H1" s="7"/>
      <c r="I1" s="7"/>
      <c r="J1" s="7"/>
      <c r="K1" s="7"/>
      <c r="L1" s="7"/>
      <c r="M1" s="7"/>
    </row>
    <row r="2" spans="1:13" ht="13.5">
      <c r="A2" s="72"/>
      <c r="B2" s="72"/>
      <c r="C2" s="73"/>
      <c r="D2" s="73" t="s">
        <v>26</v>
      </c>
      <c r="E2" s="73"/>
      <c r="F2" s="73"/>
      <c r="G2" s="73"/>
      <c r="H2" s="73"/>
      <c r="I2" s="73"/>
      <c r="J2" s="73"/>
      <c r="K2" s="73"/>
      <c r="L2" s="73"/>
      <c r="M2" s="73"/>
    </row>
    <row r="3" spans="1:13" ht="13.5">
      <c r="A3" s="72"/>
      <c r="B3" s="72"/>
      <c r="C3" s="73"/>
      <c r="D3" s="73" t="s">
        <v>54</v>
      </c>
      <c r="E3" s="73"/>
      <c r="F3" s="72"/>
      <c r="G3" s="73"/>
      <c r="H3" s="73"/>
      <c r="I3" s="73"/>
      <c r="J3" s="73"/>
      <c r="K3" s="73"/>
      <c r="L3" s="73"/>
      <c r="M3" s="73"/>
    </row>
    <row r="4" spans="1:13" ht="14.25" thickBot="1">
      <c r="A4" s="73" t="s">
        <v>2</v>
      </c>
      <c r="B4" s="72"/>
      <c r="C4" s="73"/>
      <c r="D4" s="121"/>
      <c r="E4" s="73"/>
      <c r="F4" s="73"/>
      <c r="G4" s="73"/>
      <c r="H4" s="73"/>
      <c r="I4" s="73"/>
      <c r="J4" s="73"/>
      <c r="K4" s="73"/>
      <c r="L4" s="73"/>
      <c r="M4" s="74" t="s">
        <v>28</v>
      </c>
    </row>
    <row r="5" spans="1:13" ht="18.75" customHeight="1" thickTop="1">
      <c r="A5" s="122" t="s">
        <v>31</v>
      </c>
      <c r="B5" s="123"/>
      <c r="C5" s="123"/>
      <c r="D5" s="109"/>
      <c r="E5" s="106" t="s">
        <v>55</v>
      </c>
      <c r="F5" s="107"/>
      <c r="G5" s="107"/>
      <c r="H5" s="107"/>
      <c r="I5" s="124"/>
      <c r="J5" s="125" t="s">
        <v>56</v>
      </c>
      <c r="K5" s="106" t="s">
        <v>92</v>
      </c>
      <c r="L5" s="107"/>
      <c r="M5" s="107"/>
    </row>
    <row r="6" spans="1:13" ht="18.75" customHeight="1">
      <c r="A6" s="83"/>
      <c r="B6" s="70"/>
      <c r="C6" s="70"/>
      <c r="D6" s="126" t="s">
        <v>7</v>
      </c>
      <c r="E6" s="127"/>
      <c r="F6" s="128" t="s">
        <v>79</v>
      </c>
      <c r="G6" s="129"/>
      <c r="H6" s="128" t="s">
        <v>9</v>
      </c>
      <c r="I6" s="130" t="s">
        <v>10</v>
      </c>
      <c r="J6" s="126" t="s">
        <v>11</v>
      </c>
      <c r="K6" s="127"/>
      <c r="L6" s="128" t="s">
        <v>80</v>
      </c>
      <c r="M6" s="131" t="s">
        <v>32</v>
      </c>
    </row>
    <row r="7" spans="1:13" ht="18.75" customHeight="1">
      <c r="A7" s="132" t="s">
        <v>33</v>
      </c>
      <c r="B7" s="133"/>
      <c r="C7" s="133"/>
      <c r="D7" s="134"/>
      <c r="E7" s="135" t="s">
        <v>15</v>
      </c>
      <c r="F7" s="136" t="s">
        <v>16</v>
      </c>
      <c r="G7" s="136" t="s">
        <v>17</v>
      </c>
      <c r="H7" s="136" t="s">
        <v>18</v>
      </c>
      <c r="I7" s="137"/>
      <c r="J7" s="135" t="s">
        <v>57</v>
      </c>
      <c r="K7" s="135" t="s">
        <v>15</v>
      </c>
      <c r="L7" s="138" t="s">
        <v>58</v>
      </c>
      <c r="M7" s="139" t="s">
        <v>58</v>
      </c>
    </row>
    <row r="8" spans="1:13" ht="18.75" customHeight="1">
      <c r="A8" s="17"/>
      <c r="B8" s="18"/>
      <c r="C8" s="18"/>
      <c r="D8" s="19"/>
      <c r="E8" s="20"/>
      <c r="F8" s="20"/>
      <c r="G8" s="20"/>
      <c r="H8" s="20"/>
      <c r="I8" s="20"/>
      <c r="J8" s="20"/>
      <c r="K8" s="20"/>
      <c r="L8" s="20"/>
      <c r="M8" s="20"/>
    </row>
    <row r="9" spans="1:13" ht="18.75" customHeight="1">
      <c r="A9" s="83" t="s">
        <v>21</v>
      </c>
      <c r="B9" s="118">
        <v>20</v>
      </c>
      <c r="C9" s="118" t="s">
        <v>22</v>
      </c>
      <c r="D9" s="22">
        <v>167175591</v>
      </c>
      <c r="E9" s="23">
        <v>116535260</v>
      </c>
      <c r="F9" s="23">
        <v>24599035</v>
      </c>
      <c r="G9" s="23">
        <v>105576035</v>
      </c>
      <c r="H9" s="23">
        <v>31360190</v>
      </c>
      <c r="I9" s="23">
        <v>5632744</v>
      </c>
      <c r="J9" s="23">
        <v>7587</v>
      </c>
      <c r="K9" s="155">
        <v>0</v>
      </c>
      <c r="L9" s="155">
        <v>0</v>
      </c>
      <c r="M9" s="155">
        <v>0</v>
      </c>
    </row>
    <row r="10" spans="1:13" s="53" customFormat="1" ht="18.75" customHeight="1">
      <c r="A10" s="83"/>
      <c r="B10" s="118">
        <v>21</v>
      </c>
      <c r="C10" s="24"/>
      <c r="D10" s="22">
        <v>166857275</v>
      </c>
      <c r="E10" s="23">
        <v>162439343</v>
      </c>
      <c r="F10" s="23">
        <v>29149246</v>
      </c>
      <c r="G10" s="23">
        <v>99973899</v>
      </c>
      <c r="H10" s="23">
        <v>33316198</v>
      </c>
      <c r="I10" s="23">
        <v>4412449</v>
      </c>
      <c r="J10" s="23">
        <v>5483</v>
      </c>
      <c r="K10" s="155">
        <v>0</v>
      </c>
      <c r="L10" s="155">
        <v>0</v>
      </c>
      <c r="M10" s="155">
        <v>0</v>
      </c>
    </row>
    <row r="11" spans="1:13" ht="18.75" customHeight="1">
      <c r="A11" s="21"/>
      <c r="B11" s="118"/>
      <c r="C11" s="118"/>
      <c r="D11" s="22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.75" customHeight="1">
      <c r="A12" s="41"/>
      <c r="B12" s="47">
        <v>22</v>
      </c>
      <c r="C12" s="47"/>
      <c r="D12" s="45">
        <f>D14+D15+D16+D17+D18+D24+D26</f>
        <v>169642317</v>
      </c>
      <c r="E12" s="46">
        <f>++E14+E15+E16+E17+E18+E24+E26</f>
        <v>161821098</v>
      </c>
      <c r="F12" s="46">
        <f>++F14+F15+F16+F17+F18+F24+F26</f>
        <v>30005928</v>
      </c>
      <c r="G12" s="46">
        <f>++G14+G15+G16+G17+G18+G24+G26</f>
        <v>100751883</v>
      </c>
      <c r="H12" s="46">
        <f>+H14+H15+H16+H18</f>
        <v>31063287</v>
      </c>
      <c r="I12" s="46">
        <f>+I15+I16+I17+I18</f>
        <v>7806505</v>
      </c>
      <c r="J12" s="46">
        <f>+J15+J16</f>
        <v>14714</v>
      </c>
      <c r="K12" s="63">
        <v>0</v>
      </c>
      <c r="L12" s="63">
        <v>0</v>
      </c>
      <c r="M12" s="63">
        <v>0</v>
      </c>
    </row>
    <row r="13" spans="1:13" ht="18.75" customHeight="1">
      <c r="A13" s="21"/>
      <c r="B13" s="24"/>
      <c r="C13" s="24"/>
      <c r="D13" s="22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8.75" customHeight="1">
      <c r="A14" s="117" t="s">
        <v>43</v>
      </c>
      <c r="B14" s="118"/>
      <c r="C14" s="118"/>
      <c r="D14" s="22">
        <f>E14</f>
        <v>1906444</v>
      </c>
      <c r="E14" s="23">
        <f>SUM(F14:H14)</f>
        <v>1906444</v>
      </c>
      <c r="F14" s="10">
        <v>22557</v>
      </c>
      <c r="G14" s="10">
        <v>3287</v>
      </c>
      <c r="H14" s="10">
        <v>1880600</v>
      </c>
      <c r="I14" s="25" t="s">
        <v>89</v>
      </c>
      <c r="J14" s="25" t="s">
        <v>89</v>
      </c>
      <c r="K14" s="61">
        <v>0</v>
      </c>
      <c r="L14" s="61">
        <v>0</v>
      </c>
      <c r="M14" s="61">
        <v>0</v>
      </c>
    </row>
    <row r="15" spans="1:13" ht="18.75" customHeight="1">
      <c r="A15" s="117" t="s">
        <v>44</v>
      </c>
      <c r="B15" s="118"/>
      <c r="C15" s="118"/>
      <c r="D15" s="22">
        <f>E15+I15+J15</f>
        <v>74027952</v>
      </c>
      <c r="E15" s="23">
        <f>SUM(F15:H15)</f>
        <v>72169758</v>
      </c>
      <c r="F15" s="10">
        <v>16953376</v>
      </c>
      <c r="G15" s="10">
        <v>37439695</v>
      </c>
      <c r="H15" s="10">
        <v>17776687</v>
      </c>
      <c r="I15" s="10">
        <v>1847662</v>
      </c>
      <c r="J15" s="10">
        <v>10532</v>
      </c>
      <c r="K15" s="61">
        <v>0</v>
      </c>
      <c r="L15" s="61">
        <v>0</v>
      </c>
      <c r="M15" s="61">
        <v>0</v>
      </c>
    </row>
    <row r="16" spans="1:13" ht="18.75" customHeight="1">
      <c r="A16" s="117" t="s">
        <v>45</v>
      </c>
      <c r="B16" s="118"/>
      <c r="C16" s="118"/>
      <c r="D16" s="22">
        <f>E16+I16+J16</f>
        <v>45425352</v>
      </c>
      <c r="E16" s="23">
        <f>SUM(F16:H16)</f>
        <v>43773232</v>
      </c>
      <c r="F16" s="10">
        <v>10667341</v>
      </c>
      <c r="G16" s="10">
        <v>22456010</v>
      </c>
      <c r="H16" s="10">
        <v>10649881</v>
      </c>
      <c r="I16" s="10">
        <v>1647938</v>
      </c>
      <c r="J16" s="10">
        <v>4182</v>
      </c>
      <c r="K16" s="61">
        <v>0</v>
      </c>
      <c r="L16" s="61">
        <v>0</v>
      </c>
      <c r="M16" s="61">
        <v>0</v>
      </c>
    </row>
    <row r="17" spans="1:14" ht="18.75" customHeight="1">
      <c r="A17" s="117" t="s">
        <v>84</v>
      </c>
      <c r="B17" s="118"/>
      <c r="C17" s="118"/>
      <c r="D17" s="22">
        <f>E17+I17</f>
        <v>14426965</v>
      </c>
      <c r="E17" s="23">
        <f>SUM(F17:H17)</f>
        <v>14104565</v>
      </c>
      <c r="F17" s="10">
        <v>1789471</v>
      </c>
      <c r="G17" s="10">
        <v>12315094</v>
      </c>
      <c r="H17" s="25" t="s">
        <v>89</v>
      </c>
      <c r="I17" s="25">
        <v>322400</v>
      </c>
      <c r="J17" s="25" t="s">
        <v>89</v>
      </c>
      <c r="K17" s="61">
        <v>0</v>
      </c>
      <c r="L17" s="61">
        <v>0</v>
      </c>
      <c r="M17" s="61">
        <v>0</v>
      </c>
      <c r="N17" s="54"/>
    </row>
    <row r="18" spans="1:14" ht="18.75" customHeight="1">
      <c r="A18" s="117" t="s">
        <v>46</v>
      </c>
      <c r="B18" s="118"/>
      <c r="C18" s="118"/>
      <c r="D18" s="22">
        <f>E18+I18</f>
        <v>32482455</v>
      </c>
      <c r="E18" s="23">
        <f>SUM(E19:E23)</f>
        <v>28493950</v>
      </c>
      <c r="F18" s="10">
        <f>SUM(F19:F23)</f>
        <v>507336</v>
      </c>
      <c r="G18" s="10">
        <f>SUM(G19:G23)</f>
        <v>27230495</v>
      </c>
      <c r="H18" s="10">
        <f>SUM(H19:H23)</f>
        <v>756119</v>
      </c>
      <c r="I18" s="10">
        <f>SUM(I19:I23)</f>
        <v>3988505</v>
      </c>
      <c r="J18" s="25" t="s">
        <v>89</v>
      </c>
      <c r="K18" s="61">
        <v>0</v>
      </c>
      <c r="L18" s="61">
        <v>0</v>
      </c>
      <c r="M18" s="61">
        <v>0</v>
      </c>
      <c r="N18" s="54"/>
    </row>
    <row r="19" spans="1:13" ht="18.75" customHeight="1">
      <c r="A19" s="117"/>
      <c r="B19" s="140" t="s">
        <v>59</v>
      </c>
      <c r="C19" s="118" t="s">
        <v>60</v>
      </c>
      <c r="D19" s="22">
        <f>E19+I19</f>
        <v>30321337</v>
      </c>
      <c r="E19" s="23">
        <f aca="true" t="shared" si="0" ref="E19:E24">SUM(F19:H19)</f>
        <v>26381932</v>
      </c>
      <c r="F19" s="10">
        <v>507276</v>
      </c>
      <c r="G19" s="10">
        <v>25874656</v>
      </c>
      <c r="H19" s="25" t="s">
        <v>89</v>
      </c>
      <c r="I19" s="10">
        <v>3939405</v>
      </c>
      <c r="J19" s="25" t="s">
        <v>89</v>
      </c>
      <c r="K19" s="61">
        <v>0</v>
      </c>
      <c r="L19" s="61">
        <v>0</v>
      </c>
      <c r="M19" s="61">
        <v>0</v>
      </c>
    </row>
    <row r="20" spans="1:13" ht="18.75" customHeight="1">
      <c r="A20" s="117"/>
      <c r="B20" s="140"/>
      <c r="C20" s="118" t="s">
        <v>61</v>
      </c>
      <c r="D20" s="22">
        <f>E20+I20</f>
        <v>804906</v>
      </c>
      <c r="E20" s="23">
        <f t="shared" si="0"/>
        <v>755806</v>
      </c>
      <c r="F20" s="25">
        <v>60</v>
      </c>
      <c r="G20" s="25" t="s">
        <v>89</v>
      </c>
      <c r="H20" s="10">
        <v>755746</v>
      </c>
      <c r="I20" s="25">
        <v>49100</v>
      </c>
      <c r="J20" s="25" t="s">
        <v>89</v>
      </c>
      <c r="K20" s="61">
        <v>0</v>
      </c>
      <c r="L20" s="61">
        <v>0</v>
      </c>
      <c r="M20" s="61">
        <v>0</v>
      </c>
    </row>
    <row r="21" spans="1:13" ht="18.75" customHeight="1">
      <c r="A21" s="117"/>
      <c r="B21" s="140" t="s">
        <v>62</v>
      </c>
      <c r="C21" s="118" t="s">
        <v>60</v>
      </c>
      <c r="D21" s="22">
        <f>E21</f>
        <v>1077174</v>
      </c>
      <c r="E21" s="23">
        <f t="shared" si="0"/>
        <v>1077174</v>
      </c>
      <c r="F21" s="25" t="s">
        <v>98</v>
      </c>
      <c r="G21" s="10">
        <v>1077174</v>
      </c>
      <c r="H21" s="25" t="s">
        <v>89</v>
      </c>
      <c r="I21" s="25" t="s">
        <v>89</v>
      </c>
      <c r="J21" s="25" t="s">
        <v>89</v>
      </c>
      <c r="K21" s="61">
        <v>0</v>
      </c>
      <c r="L21" s="61">
        <v>0</v>
      </c>
      <c r="M21" s="61">
        <v>0</v>
      </c>
    </row>
    <row r="22" spans="1:13" ht="18.75" customHeight="1">
      <c r="A22" s="117"/>
      <c r="B22" s="118"/>
      <c r="C22" s="118" t="s">
        <v>61</v>
      </c>
      <c r="D22" s="22">
        <f>E22</f>
        <v>71000</v>
      </c>
      <c r="E22" s="23">
        <f t="shared" si="0"/>
        <v>71000</v>
      </c>
      <c r="F22" s="25" t="s">
        <v>89</v>
      </c>
      <c r="G22" s="10">
        <v>70627</v>
      </c>
      <c r="H22" s="10">
        <v>373</v>
      </c>
      <c r="I22" s="25" t="s">
        <v>89</v>
      </c>
      <c r="J22" s="25" t="s">
        <v>89</v>
      </c>
      <c r="K22" s="61">
        <v>0</v>
      </c>
      <c r="L22" s="61">
        <v>0</v>
      </c>
      <c r="M22" s="61">
        <v>0</v>
      </c>
    </row>
    <row r="23" spans="1:13" ht="18.75" customHeight="1">
      <c r="A23" s="117" t="s">
        <v>93</v>
      </c>
      <c r="B23" s="117"/>
      <c r="C23" s="118"/>
      <c r="D23" s="22">
        <f>E23</f>
        <v>208038</v>
      </c>
      <c r="E23" s="23">
        <f t="shared" si="0"/>
        <v>208038</v>
      </c>
      <c r="F23" s="25" t="s">
        <v>89</v>
      </c>
      <c r="G23" s="10">
        <v>208038</v>
      </c>
      <c r="H23" s="25" t="s">
        <v>89</v>
      </c>
      <c r="I23" s="25" t="s">
        <v>89</v>
      </c>
      <c r="J23" s="25" t="s">
        <v>89</v>
      </c>
      <c r="K23" s="61">
        <v>0</v>
      </c>
      <c r="L23" s="12">
        <v>0</v>
      </c>
      <c r="M23" s="61">
        <v>0</v>
      </c>
    </row>
    <row r="24" spans="1:13" ht="18.75" customHeight="1">
      <c r="A24" s="83" t="s">
        <v>63</v>
      </c>
      <c r="B24" s="70"/>
      <c r="C24" s="71"/>
      <c r="D24" s="10">
        <f>E24</f>
        <v>631587</v>
      </c>
      <c r="E24" s="23">
        <f t="shared" si="0"/>
        <v>631587</v>
      </c>
      <c r="F24" s="25">
        <v>52672</v>
      </c>
      <c r="G24" s="10">
        <v>578915</v>
      </c>
      <c r="H24" s="25" t="s">
        <v>89</v>
      </c>
      <c r="I24" s="25" t="s">
        <v>89</v>
      </c>
      <c r="J24" s="25" t="s">
        <v>89</v>
      </c>
      <c r="K24" s="12">
        <v>0</v>
      </c>
      <c r="L24" s="12">
        <v>0</v>
      </c>
      <c r="M24" s="12">
        <v>0</v>
      </c>
    </row>
    <row r="25" spans="1:13" ht="18.75" customHeight="1">
      <c r="A25" s="70" t="s">
        <v>53</v>
      </c>
      <c r="B25" s="70"/>
      <c r="C25" s="71"/>
      <c r="D25" s="56"/>
      <c r="E25" s="23"/>
      <c r="F25" s="57"/>
      <c r="G25" s="57"/>
      <c r="H25" s="56"/>
      <c r="I25" s="1"/>
      <c r="J25" s="1"/>
      <c r="K25" s="61">
        <v>0</v>
      </c>
      <c r="L25" s="61">
        <v>0</v>
      </c>
      <c r="M25" s="61">
        <v>0</v>
      </c>
    </row>
    <row r="26" spans="1:13" ht="18.75" customHeight="1">
      <c r="A26" s="70"/>
      <c r="B26" s="70"/>
      <c r="C26" s="71" t="s">
        <v>91</v>
      </c>
      <c r="D26" s="56">
        <f>E26</f>
        <v>741562</v>
      </c>
      <c r="E26" s="23">
        <f>SUM(F26:G26)</f>
        <v>741562</v>
      </c>
      <c r="F26" s="57">
        <v>13175</v>
      </c>
      <c r="G26" s="56">
        <v>728387</v>
      </c>
      <c r="H26" s="57" t="s">
        <v>89</v>
      </c>
      <c r="I26" s="1" t="s">
        <v>89</v>
      </c>
      <c r="J26" s="1" t="s">
        <v>89</v>
      </c>
      <c r="K26" s="61">
        <v>0</v>
      </c>
      <c r="L26" s="61">
        <v>0</v>
      </c>
      <c r="M26" s="61">
        <v>0</v>
      </c>
    </row>
    <row r="27" spans="1:13" ht="18.75" customHeight="1">
      <c r="A27" s="68"/>
      <c r="B27" s="68"/>
      <c r="C27" s="69"/>
      <c r="D27" s="58"/>
      <c r="E27" s="58"/>
      <c r="F27" s="59"/>
      <c r="G27" s="59"/>
      <c r="H27" s="58"/>
      <c r="I27" s="29"/>
      <c r="J27" s="29"/>
      <c r="K27" s="62"/>
      <c r="L27" s="62"/>
      <c r="M27" s="62"/>
    </row>
    <row r="28" spans="1:3" ht="13.5">
      <c r="A28" s="141" t="s">
        <v>94</v>
      </c>
      <c r="B28" s="65"/>
      <c r="C28" s="65"/>
    </row>
    <row r="29" spans="4:13" ht="13.5">
      <c r="D29" s="54"/>
      <c r="E29" s="54"/>
      <c r="F29" s="54"/>
      <c r="G29" s="54"/>
      <c r="H29" s="54"/>
      <c r="I29" s="54"/>
      <c r="J29" s="54"/>
      <c r="K29" s="54"/>
      <c r="L29" s="54"/>
      <c r="M29" s="54"/>
    </row>
  </sheetData>
  <sheetProtection password="CCE9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6"/>
  <sheetViews>
    <sheetView showGridLines="0" zoomScalePageLayoutView="0" workbookViewId="0" topLeftCell="A1">
      <selection activeCell="F23" sqref="F23"/>
    </sheetView>
  </sheetViews>
  <sheetFormatPr defaultColWidth="9.140625" defaultRowHeight="15"/>
  <cols>
    <col min="1" max="1" width="4.8515625" style="0" customWidth="1"/>
    <col min="2" max="2" width="3.7109375" style="0" customWidth="1"/>
    <col min="3" max="3" width="6.28125" style="0" customWidth="1"/>
    <col min="4" max="11" width="12.421875" style="0" customWidth="1"/>
    <col min="12" max="12" width="11.28125" style="0" customWidth="1"/>
  </cols>
  <sheetData>
    <row r="1" spans="1:11" ht="13.5">
      <c r="A1" s="72"/>
      <c r="B1" s="72"/>
      <c r="C1" s="73"/>
      <c r="D1" s="73" t="s">
        <v>101</v>
      </c>
      <c r="E1" s="72"/>
      <c r="F1" s="73"/>
      <c r="G1" s="73"/>
      <c r="H1" s="73"/>
      <c r="I1" s="73"/>
      <c r="J1" s="73"/>
      <c r="K1" s="73"/>
    </row>
    <row r="2" spans="1:11" ht="13.5">
      <c r="A2" s="72"/>
      <c r="B2" s="72"/>
      <c r="C2" s="73"/>
      <c r="D2" s="73" t="s">
        <v>85</v>
      </c>
      <c r="E2" s="72"/>
      <c r="F2" s="73"/>
      <c r="G2" s="73"/>
      <c r="H2" s="73"/>
      <c r="I2" s="73"/>
      <c r="J2" s="73"/>
      <c r="K2" s="73"/>
    </row>
    <row r="3" spans="1:11" ht="14.25" thickBot="1">
      <c r="A3" s="142" t="s">
        <v>64</v>
      </c>
      <c r="B3" s="64"/>
      <c r="C3" s="142"/>
      <c r="D3" s="142"/>
      <c r="E3" s="64"/>
      <c r="F3" s="142"/>
      <c r="G3" s="142"/>
      <c r="H3" s="142"/>
      <c r="I3" s="142"/>
      <c r="J3" s="142"/>
      <c r="K3" s="143" t="s">
        <v>28</v>
      </c>
    </row>
    <row r="4" spans="1:11" ht="17.25" customHeight="1" thickTop="1">
      <c r="A4" s="75" t="s">
        <v>4</v>
      </c>
      <c r="B4" s="66"/>
      <c r="C4" s="76"/>
      <c r="D4" s="144"/>
      <c r="E4" s="78" t="s">
        <v>5</v>
      </c>
      <c r="F4" s="79"/>
      <c r="G4" s="79"/>
      <c r="H4" s="145"/>
      <c r="I4" s="144"/>
      <c r="J4" s="82" t="s">
        <v>56</v>
      </c>
      <c r="K4" s="146" t="s">
        <v>65</v>
      </c>
    </row>
    <row r="5" spans="1:11" ht="17.25" customHeight="1">
      <c r="A5" s="83"/>
      <c r="B5" s="70"/>
      <c r="C5" s="71"/>
      <c r="D5" s="85" t="s">
        <v>7</v>
      </c>
      <c r="E5" s="111"/>
      <c r="F5" s="111"/>
      <c r="G5" s="111"/>
      <c r="H5" s="89" t="s">
        <v>9</v>
      </c>
      <c r="I5" s="85" t="s">
        <v>10</v>
      </c>
      <c r="J5" s="89" t="s">
        <v>11</v>
      </c>
      <c r="K5" s="85" t="s">
        <v>66</v>
      </c>
    </row>
    <row r="6" spans="1:11" ht="17.25" customHeight="1">
      <c r="A6" s="92" t="s">
        <v>67</v>
      </c>
      <c r="B6" s="93"/>
      <c r="C6" s="94"/>
      <c r="D6" s="147"/>
      <c r="E6" s="97" t="s">
        <v>15</v>
      </c>
      <c r="F6" s="97" t="s">
        <v>68</v>
      </c>
      <c r="G6" s="97" t="s">
        <v>17</v>
      </c>
      <c r="H6" s="98" t="s">
        <v>18</v>
      </c>
      <c r="I6" s="147"/>
      <c r="J6" s="98" t="s">
        <v>57</v>
      </c>
      <c r="K6" s="97" t="s">
        <v>69</v>
      </c>
    </row>
    <row r="7" spans="1:11" ht="17.25" customHeight="1">
      <c r="A7" s="8"/>
      <c r="B7" s="5"/>
      <c r="C7" s="6"/>
      <c r="D7" s="30"/>
      <c r="E7" s="31"/>
      <c r="F7" s="31"/>
      <c r="G7" s="31"/>
      <c r="H7" s="31"/>
      <c r="I7" s="31"/>
      <c r="J7" s="31"/>
      <c r="K7" s="31"/>
    </row>
    <row r="8" spans="1:11" ht="17.25" customHeight="1">
      <c r="A8" s="83" t="s">
        <v>21</v>
      </c>
      <c r="B8" s="83">
        <v>20</v>
      </c>
      <c r="C8" s="101" t="s">
        <v>22</v>
      </c>
      <c r="D8" s="30">
        <f>+E8+I8+J8</f>
        <v>22567874</v>
      </c>
      <c r="E8" s="31">
        <f>+F8+G8+H8</f>
        <v>20318374</v>
      </c>
      <c r="F8" s="31">
        <v>527394</v>
      </c>
      <c r="G8" s="31">
        <v>2387501</v>
      </c>
      <c r="H8" s="31">
        <v>17403479</v>
      </c>
      <c r="I8" s="31">
        <v>2239191</v>
      </c>
      <c r="J8" s="31">
        <v>10309</v>
      </c>
      <c r="K8" s="32" t="s">
        <v>1</v>
      </c>
    </row>
    <row r="9" spans="1:11" s="53" customFormat="1" ht="17.25" customHeight="1">
      <c r="A9" s="83"/>
      <c r="B9" s="83">
        <v>21</v>
      </c>
      <c r="C9" s="11"/>
      <c r="D9" s="30">
        <f>+E9+I9+J9</f>
        <v>31569292</v>
      </c>
      <c r="E9" s="31">
        <f>+F9+G9+H9</f>
        <v>23380516</v>
      </c>
      <c r="F9" s="31">
        <v>3434051</v>
      </c>
      <c r="G9" s="31">
        <v>2420617</v>
      </c>
      <c r="H9" s="31">
        <v>17525848</v>
      </c>
      <c r="I9" s="31">
        <v>8142725</v>
      </c>
      <c r="J9" s="31">
        <v>46051</v>
      </c>
      <c r="K9" s="32" t="s">
        <v>1</v>
      </c>
    </row>
    <row r="10" spans="1:11" ht="17.25" customHeight="1">
      <c r="A10" s="8" t="s">
        <v>11</v>
      </c>
      <c r="B10" s="8"/>
      <c r="C10" s="11"/>
      <c r="D10" s="30"/>
      <c r="E10" s="31" t="s">
        <v>0</v>
      </c>
      <c r="F10" s="31"/>
      <c r="G10" s="31"/>
      <c r="H10" s="31"/>
      <c r="I10" s="31"/>
      <c r="J10" s="31"/>
      <c r="K10" s="32"/>
    </row>
    <row r="11" spans="1:12" ht="17.25" customHeight="1">
      <c r="A11" s="41"/>
      <c r="B11" s="41">
        <v>22</v>
      </c>
      <c r="C11" s="42"/>
      <c r="D11" s="48">
        <f>+E11+I11+J11</f>
        <v>21163159</v>
      </c>
      <c r="E11" s="49">
        <f>+F11+G11+H11</f>
        <v>19561042</v>
      </c>
      <c r="F11" s="49">
        <f>+F13+F15</f>
        <v>1967891</v>
      </c>
      <c r="G11" s="49">
        <f>+G13+G15</f>
        <v>1540887</v>
      </c>
      <c r="H11" s="49">
        <f>+H15</f>
        <v>16052264</v>
      </c>
      <c r="I11" s="49">
        <f>+I15</f>
        <v>1585100</v>
      </c>
      <c r="J11" s="49">
        <f>+J15</f>
        <v>17017</v>
      </c>
      <c r="K11" s="50" t="s">
        <v>1</v>
      </c>
      <c r="L11" s="55"/>
    </row>
    <row r="12" spans="1:12" ht="17.25" customHeight="1">
      <c r="A12" s="8"/>
      <c r="B12" s="5"/>
      <c r="C12" s="6"/>
      <c r="D12" s="30"/>
      <c r="E12" s="31"/>
      <c r="F12" s="31"/>
      <c r="G12" s="31"/>
      <c r="H12" s="31"/>
      <c r="I12" s="31"/>
      <c r="J12" s="31"/>
      <c r="K12" s="31"/>
      <c r="L12" s="55"/>
    </row>
    <row r="13" spans="1:12" ht="17.25" customHeight="1">
      <c r="A13" s="16" t="s">
        <v>70</v>
      </c>
      <c r="B13" s="110"/>
      <c r="C13" s="33"/>
      <c r="D13" s="30">
        <f>+E13</f>
        <v>1403282</v>
      </c>
      <c r="E13" s="31">
        <f>+F13+G13</f>
        <v>1403282</v>
      </c>
      <c r="F13" s="31">
        <v>462430</v>
      </c>
      <c r="G13" s="31">
        <v>940852</v>
      </c>
      <c r="H13" s="32" t="s">
        <v>89</v>
      </c>
      <c r="I13" s="32" t="s">
        <v>89</v>
      </c>
      <c r="J13" s="32" t="s">
        <v>89</v>
      </c>
      <c r="K13" s="32" t="s">
        <v>1</v>
      </c>
      <c r="L13" s="55"/>
    </row>
    <row r="14" spans="1:12" ht="17.25" customHeight="1">
      <c r="A14" s="16"/>
      <c r="B14" s="67"/>
      <c r="C14" s="2"/>
      <c r="D14" s="30"/>
      <c r="E14" s="31"/>
      <c r="F14" s="31" t="s">
        <v>74</v>
      </c>
      <c r="G14" s="31"/>
      <c r="H14" s="31"/>
      <c r="I14" s="31"/>
      <c r="J14" s="31"/>
      <c r="K14" s="32"/>
      <c r="L14" s="55"/>
    </row>
    <row r="15" spans="1:12" ht="17.25" customHeight="1">
      <c r="A15" s="16" t="s">
        <v>81</v>
      </c>
      <c r="B15" s="110"/>
      <c r="C15" s="33"/>
      <c r="D15" s="30">
        <f>+E15+I15+J15</f>
        <v>19759877</v>
      </c>
      <c r="E15" s="31">
        <f>+F15+G15+H15</f>
        <v>18157760</v>
      </c>
      <c r="F15" s="31">
        <v>1505461</v>
      </c>
      <c r="G15" s="31">
        <v>600035</v>
      </c>
      <c r="H15" s="31">
        <v>16052264</v>
      </c>
      <c r="I15" s="31">
        <v>1585100</v>
      </c>
      <c r="J15" s="31">
        <v>17017</v>
      </c>
      <c r="K15" s="32" t="s">
        <v>1</v>
      </c>
      <c r="L15" s="55"/>
    </row>
    <row r="16" spans="1:11" ht="17.25" customHeight="1">
      <c r="A16" s="9"/>
      <c r="B16" s="3"/>
      <c r="C16" s="4"/>
      <c r="D16" s="34"/>
      <c r="E16" s="35"/>
      <c r="F16" s="35"/>
      <c r="G16" s="35"/>
      <c r="H16" s="35"/>
      <c r="I16" s="35"/>
      <c r="J16" s="35"/>
      <c r="K16" s="35"/>
    </row>
  </sheetData>
  <sheetProtection password="CCE9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6"/>
  <sheetViews>
    <sheetView showGridLines="0" tabSelected="1" zoomScalePageLayoutView="0" workbookViewId="0" topLeftCell="A1">
      <selection activeCell="F34" sqref="F34"/>
    </sheetView>
  </sheetViews>
  <sheetFormatPr defaultColWidth="9.140625" defaultRowHeight="15"/>
  <cols>
    <col min="1" max="1" width="4.57421875" style="0" customWidth="1"/>
    <col min="2" max="2" width="4.00390625" style="0" customWidth="1"/>
    <col min="3" max="3" width="7.28125" style="0" customWidth="1"/>
    <col min="4" max="11" width="12.421875" style="0" customWidth="1"/>
    <col min="12" max="12" width="11.421875" style="0" bestFit="1" customWidth="1"/>
  </cols>
  <sheetData>
    <row r="1" spans="1:11" ht="13.5">
      <c r="A1" s="72"/>
      <c r="B1" s="72"/>
      <c r="C1" s="73"/>
      <c r="D1" s="159" t="s">
        <v>101</v>
      </c>
      <c r="E1" s="158"/>
      <c r="F1" s="159"/>
      <c r="G1" s="159"/>
      <c r="H1" s="73"/>
      <c r="I1" s="73"/>
      <c r="J1" s="73"/>
      <c r="K1" s="73"/>
    </row>
    <row r="2" spans="1:11" ht="13.5">
      <c r="A2" s="72"/>
      <c r="B2" s="72"/>
      <c r="C2" s="73"/>
      <c r="D2" s="159" t="s">
        <v>86</v>
      </c>
      <c r="E2" s="159"/>
      <c r="F2" s="159"/>
      <c r="G2" s="159"/>
      <c r="H2" s="73"/>
      <c r="I2" s="73"/>
      <c r="J2" s="73"/>
      <c r="K2" s="73"/>
    </row>
    <row r="3" spans="1:11" ht="14.25" thickBot="1">
      <c r="A3" s="73" t="s">
        <v>64</v>
      </c>
      <c r="B3" s="72"/>
      <c r="C3" s="73"/>
      <c r="D3" s="73"/>
      <c r="E3" s="103"/>
      <c r="F3" s="73"/>
      <c r="G3" s="73"/>
      <c r="H3" s="73"/>
      <c r="I3" s="73"/>
      <c r="J3" s="73"/>
      <c r="K3" s="74" t="s">
        <v>28</v>
      </c>
    </row>
    <row r="4" spans="1:11" ht="18.75" customHeight="1" thickTop="1">
      <c r="A4" s="122" t="s">
        <v>4</v>
      </c>
      <c r="B4" s="123"/>
      <c r="C4" s="123"/>
      <c r="D4" s="109"/>
      <c r="E4" s="106" t="s">
        <v>5</v>
      </c>
      <c r="F4" s="107"/>
      <c r="G4" s="107"/>
      <c r="H4" s="108"/>
      <c r="I4" s="109"/>
      <c r="J4" s="125" t="s">
        <v>56</v>
      </c>
      <c r="K4" s="125" t="s">
        <v>65</v>
      </c>
    </row>
    <row r="5" spans="1:11" ht="18.75" customHeight="1">
      <c r="A5" s="83"/>
      <c r="B5" s="70"/>
      <c r="C5" s="70"/>
      <c r="D5" s="85" t="s">
        <v>7</v>
      </c>
      <c r="E5" s="111"/>
      <c r="F5" s="111"/>
      <c r="G5" s="111"/>
      <c r="H5" s="85" t="s">
        <v>9</v>
      </c>
      <c r="I5" s="85" t="s">
        <v>10</v>
      </c>
      <c r="J5" s="85" t="s">
        <v>11</v>
      </c>
      <c r="K5" s="85" t="s">
        <v>66</v>
      </c>
    </row>
    <row r="6" spans="1:11" ht="18.75" customHeight="1">
      <c r="A6" s="132" t="s">
        <v>67</v>
      </c>
      <c r="B6" s="133"/>
      <c r="C6" s="133"/>
      <c r="D6" s="114"/>
      <c r="E6" s="115" t="s">
        <v>15</v>
      </c>
      <c r="F6" s="115" t="s">
        <v>68</v>
      </c>
      <c r="G6" s="115" t="s">
        <v>17</v>
      </c>
      <c r="H6" s="115" t="s">
        <v>18</v>
      </c>
      <c r="I6" s="114"/>
      <c r="J6" s="115" t="s">
        <v>57</v>
      </c>
      <c r="K6" s="115" t="s">
        <v>71</v>
      </c>
    </row>
    <row r="7" spans="1:11" ht="18.75" customHeight="1">
      <c r="A7" s="148"/>
      <c r="B7" s="149"/>
      <c r="C7" s="149"/>
      <c r="D7" s="150"/>
      <c r="E7" s="151"/>
      <c r="F7" s="151"/>
      <c r="G7" s="151"/>
      <c r="H7" s="151"/>
      <c r="I7" s="151"/>
      <c r="J7" s="151"/>
      <c r="K7" s="151"/>
    </row>
    <row r="8" spans="1:11" ht="18.75" customHeight="1">
      <c r="A8" s="117" t="s">
        <v>21</v>
      </c>
      <c r="B8" s="117">
        <v>20</v>
      </c>
      <c r="C8" s="117" t="s">
        <v>22</v>
      </c>
      <c r="D8" s="36">
        <f>+E8+J8+I8</f>
        <v>12589103</v>
      </c>
      <c r="E8" s="37">
        <f>+F8+G8+H8</f>
        <v>12415155</v>
      </c>
      <c r="F8" s="37">
        <v>236527</v>
      </c>
      <c r="G8" s="37">
        <v>5058599</v>
      </c>
      <c r="H8" s="37">
        <v>7120029</v>
      </c>
      <c r="I8" s="37">
        <v>53086</v>
      </c>
      <c r="J8" s="37">
        <v>120862</v>
      </c>
      <c r="K8" s="37" t="s">
        <v>1</v>
      </c>
    </row>
    <row r="9" spans="1:11" s="53" customFormat="1" ht="18.75" customHeight="1">
      <c r="A9" s="117"/>
      <c r="B9" s="117">
        <v>21</v>
      </c>
      <c r="C9" s="21"/>
      <c r="D9" s="36">
        <f>+E9+I9+J9</f>
        <v>14947009</v>
      </c>
      <c r="E9" s="37">
        <f>+F9+G9+H9</f>
        <v>12914072</v>
      </c>
      <c r="F9" s="37">
        <v>235551</v>
      </c>
      <c r="G9" s="37">
        <v>5021980</v>
      </c>
      <c r="H9" s="37">
        <v>7656541</v>
      </c>
      <c r="I9" s="37">
        <v>2032325</v>
      </c>
      <c r="J9" s="37">
        <v>612</v>
      </c>
      <c r="K9" s="37" t="s">
        <v>1</v>
      </c>
    </row>
    <row r="10" spans="1:11" ht="18.75" customHeight="1">
      <c r="A10" s="21" t="s">
        <v>11</v>
      </c>
      <c r="B10" s="21"/>
      <c r="C10" s="21"/>
      <c r="D10" s="36"/>
      <c r="E10" s="37" t="s">
        <v>0</v>
      </c>
      <c r="F10" s="37"/>
      <c r="G10" s="37"/>
      <c r="H10" s="37"/>
      <c r="I10" s="37"/>
      <c r="J10" s="37"/>
      <c r="K10" s="37"/>
    </row>
    <row r="11" spans="1:12" ht="18.75" customHeight="1">
      <c r="A11" s="44"/>
      <c r="B11" s="44">
        <v>22</v>
      </c>
      <c r="C11" s="44"/>
      <c r="D11" s="51">
        <f>+E11+J11</f>
        <v>10923264</v>
      </c>
      <c r="E11" s="52">
        <f>+F11+G11+H11</f>
        <v>10921489</v>
      </c>
      <c r="F11" s="52">
        <f>+F13+F15</f>
        <v>115362</v>
      </c>
      <c r="G11" s="52">
        <f>+G13+G15</f>
        <v>3904000</v>
      </c>
      <c r="H11" s="52">
        <f>+H15</f>
        <v>6902127</v>
      </c>
      <c r="I11" s="52" t="s">
        <v>99</v>
      </c>
      <c r="J11" s="52">
        <f>+J15</f>
        <v>1775</v>
      </c>
      <c r="K11" s="52" t="s">
        <v>1</v>
      </c>
      <c r="L11" s="54"/>
    </row>
    <row r="12" spans="1:12" ht="18.75" customHeight="1">
      <c r="A12" s="21"/>
      <c r="B12" s="24"/>
      <c r="C12" s="24"/>
      <c r="D12" s="36"/>
      <c r="E12" s="25"/>
      <c r="F12" s="25"/>
      <c r="G12" s="25"/>
      <c r="H12" s="25"/>
      <c r="I12" s="25"/>
      <c r="J12" s="25"/>
      <c r="K12" s="25"/>
      <c r="L12" s="54"/>
    </row>
    <row r="13" spans="1:12" ht="18.75" customHeight="1">
      <c r="A13" s="21"/>
      <c r="B13" s="154" t="s">
        <v>95</v>
      </c>
      <c r="C13" s="11"/>
      <c r="D13" s="36">
        <f>+E13</f>
        <v>3998807</v>
      </c>
      <c r="E13" s="37">
        <f>+F13+G13</f>
        <v>3998807</v>
      </c>
      <c r="F13" s="25">
        <v>97954</v>
      </c>
      <c r="G13" s="25">
        <v>3900853</v>
      </c>
      <c r="H13" s="37" t="s">
        <v>89</v>
      </c>
      <c r="I13" s="37" t="s">
        <v>99</v>
      </c>
      <c r="J13" s="37" t="s">
        <v>89</v>
      </c>
      <c r="K13" s="37" t="s">
        <v>1</v>
      </c>
      <c r="L13" s="54"/>
    </row>
    <row r="14" spans="1:12" ht="18.75" customHeight="1">
      <c r="A14" s="21"/>
      <c r="B14" s="153"/>
      <c r="C14" s="24"/>
      <c r="D14" s="36"/>
      <c r="E14" s="37" t="s">
        <v>0</v>
      </c>
      <c r="F14" s="25"/>
      <c r="G14" s="25"/>
      <c r="H14" s="37"/>
      <c r="I14" s="37"/>
      <c r="J14" s="37"/>
      <c r="K14" s="37"/>
      <c r="L14" s="54"/>
    </row>
    <row r="15" spans="1:12" ht="18.75" customHeight="1">
      <c r="A15" s="21"/>
      <c r="B15" s="152" t="s">
        <v>96</v>
      </c>
      <c r="C15" s="11"/>
      <c r="D15" s="36">
        <f>+E15+J15</f>
        <v>6924457</v>
      </c>
      <c r="E15" s="37">
        <f>+F15+G15+H15</f>
        <v>6922682</v>
      </c>
      <c r="F15" s="25">
        <v>17408</v>
      </c>
      <c r="G15" s="25">
        <v>3147</v>
      </c>
      <c r="H15" s="37">
        <v>6902127</v>
      </c>
      <c r="I15" s="37" t="s">
        <v>98</v>
      </c>
      <c r="J15" s="37">
        <v>1775</v>
      </c>
      <c r="K15" s="37" t="s">
        <v>1</v>
      </c>
      <c r="L15" s="54"/>
    </row>
    <row r="16" spans="1:12" ht="18.75" customHeight="1">
      <c r="A16" s="9"/>
      <c r="B16" s="3"/>
      <c r="C16" s="3"/>
      <c r="D16" s="38"/>
      <c r="E16" s="15"/>
      <c r="F16" s="15"/>
      <c r="G16" s="15"/>
      <c r="H16" s="15"/>
      <c r="I16" s="15"/>
      <c r="J16" s="15" t="s">
        <v>82</v>
      </c>
      <c r="K16" s="15"/>
      <c r="L16" s="54"/>
    </row>
  </sheetData>
  <sheetProtection password="CCE9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2013-08-23T07:57:38Z</cp:lastPrinted>
  <dcterms:created xsi:type="dcterms:W3CDTF">2007-11-16T01:15:25Z</dcterms:created>
  <dcterms:modified xsi:type="dcterms:W3CDTF">2013-11-15T08:00:44Z</dcterms:modified>
  <cp:category/>
  <cp:version/>
  <cp:contentType/>
  <cp:contentStatus/>
</cp:coreProperties>
</file>