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521" windowWidth="20235" windowHeight="7395" tabRatio="599" activeTab="0"/>
  </bookViews>
  <sheets>
    <sheet name="人11-1" sheetId="1" r:id="rId1"/>
    <sheet name="人11-2" sheetId="2" r:id="rId2"/>
    <sheet name="人11-3" sheetId="3" r:id="rId3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WCS_?___R__BRA">#N/A</definedName>
    <definedName name="\a" localSheetId="1">'人11-2'!$B$72</definedName>
    <definedName name="\a" localSheetId="2">'人11-3'!$B$72</definedName>
    <definedName name="\a">#REF!</definedName>
    <definedName name="\b" localSheetId="1">'人11-2'!$A$86</definedName>
    <definedName name="\b" localSheetId="2">'人11-3'!$A$86</definedName>
    <definedName name="\b">#N/A</definedName>
    <definedName name="\c" localSheetId="1">'人11-2'!$A$87</definedName>
    <definedName name="\c" localSheetId="2">'人11-3'!$A$87</definedName>
    <definedName name="\c">#N/A</definedName>
    <definedName name="\h">#N/A</definedName>
    <definedName name="\r">#N/A</definedName>
    <definedName name="\w" localSheetId="1">'人11-2'!$A$89</definedName>
    <definedName name="\w" localSheetId="2">'人11-3'!$A$89</definedName>
    <definedName name="\w">#N/A</definedName>
    <definedName name="\y" localSheetId="1">'人11-2'!$A$88</definedName>
    <definedName name="\y" localSheetId="2">'人11-3'!$A$88</definedName>
    <definedName name="\y">#N/A</definedName>
    <definedName name="_xlnm.Print_Area" localSheetId="0">'人11-1'!$A$1:$AE$35</definedName>
    <definedName name="_xlnm.Print_Area" localSheetId="1">'人11-2'!$A$1:$AE$35</definedName>
    <definedName name="_xlnm.Print_Area" localSheetId="2">'人11-3'!$A$1:$AE$35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<sst xmlns="http://schemas.openxmlformats.org/spreadsheetml/2006/main" count="289" uniqueCount="86">
  <si>
    <t>出</t>
  </si>
  <si>
    <t>生</t>
  </si>
  <si>
    <t>数</t>
  </si>
  <si>
    <t>1.0kg未満</t>
  </si>
  <si>
    <t>1.0～1.4kg</t>
  </si>
  <si>
    <t>1.5～1.9kg</t>
  </si>
  <si>
    <t>2.0～2.4kg</t>
  </si>
  <si>
    <t>4.5～4.9kg</t>
  </si>
  <si>
    <t>総数</t>
  </si>
  <si>
    <t>男</t>
  </si>
  <si>
    <t>女</t>
  </si>
  <si>
    <t>出 生 時 の</t>
  </si>
  <si>
    <t>2.5～2.9kg</t>
  </si>
  <si>
    <t>3.0～3.4kg</t>
  </si>
  <si>
    <t>3.5～3.9kg</t>
  </si>
  <si>
    <t>4.0～4.4kg</t>
  </si>
  <si>
    <t>5.0kg以上</t>
  </si>
  <si>
    <t xml:space="preserve"> 2.5kg未満</t>
  </si>
  <si>
    <t>平均体重 kg</t>
  </si>
  <si>
    <t xml:space="preserve">  単    産</t>
  </si>
  <si>
    <t>１１表（３－３）</t>
  </si>
  <si>
    <t xml:space="preserve">  複    産</t>
  </si>
  <si>
    <t>市　  計</t>
  </si>
  <si>
    <t xml:space="preserve"> 町 村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</si>
  <si>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</si>
  <si>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</si>
  <si>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</si>
  <si>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</si>
  <si>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</si>
  <si>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</si>
  <si>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</si>
  <si>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</si>
  <si>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</si>
  <si>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</si>
  <si>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</si>
  <si>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</si>
  <si>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</si>
  <si>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</si>
  <si>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</si>
  <si>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</si>
  <si>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</si>
  <si>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</si>
  <si>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</si>
  <si>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</si>
  <si>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 xml:space="preserve"> 町 村 計</t>
  </si>
  <si>
    <t>和 木 町</t>
  </si>
  <si>
    <t>上 関 町</t>
  </si>
  <si>
    <t>田布施町</t>
  </si>
  <si>
    <t>平 生 町</t>
  </si>
  <si>
    <t>阿 武 町</t>
  </si>
  <si>
    <t>１１表（３－１）</t>
  </si>
  <si>
    <t xml:space="preserve">  総　　数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</si>
  <si>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</si>
  <si>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</si>
  <si>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</si>
  <si>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</si>
  <si>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</si>
  <si>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</si>
  <si>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</si>
  <si>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</si>
  <si>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</si>
  <si>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</si>
  <si>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</si>
  <si>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</si>
  <si>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第１１表　出生数,体重・平均体重・性・単産－複産・市町別</t>
  </si>
  <si>
    <t>市　　町</t>
  </si>
  <si>
    <t>市　　町</t>
  </si>
  <si>
    <t>市　　町</t>
  </si>
  <si>
    <t>第１１表　出生数,体重・平均体重・性・単産－複産・市町別</t>
  </si>
  <si>
    <t>市　　町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</si>
  <si>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</si>
  <si>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</si>
  <si>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</si>
  <si>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</si>
  <si>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</si>
  <si>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</si>
  <si>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</si>
  <si>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</si>
  <si>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</si>
  <si>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</si>
  <si>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</si>
  <si>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</si>
  <si>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１１表（３－２）</t>
  </si>
  <si>
    <t>不    詳</t>
  </si>
  <si>
    <t>再     掲</t>
  </si>
  <si>
    <t>令和元年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</si>
</sst>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0_);[Red]\(0\)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vertical="center"/>
      <protection locked="0"/>
    </xf>
    <xf numFmtId="37" fontId="0" fillId="0" borderId="0" xfId="0" applyFont="1" applyFill="1" applyAlignment="1" applyProtection="1">
      <alignment horizontal="left" vertical="center"/>
      <protection locked="0"/>
    </xf>
    <xf numFmtId="37" fontId="0" fillId="0" borderId="0" xfId="0" applyFont="1" applyFill="1" applyAlignment="1">
      <alignment horizontal="right" vertical="center"/>
    </xf>
    <xf numFmtId="37" fontId="7" fillId="0" borderId="0" xfId="0" applyFont="1" applyFill="1" applyAlignment="1" applyProtection="1">
      <alignment horizontal="left" vertical="center"/>
      <protection locked="0"/>
    </xf>
    <xf numFmtId="0" fontId="8" fillId="0" borderId="10" xfId="0" applyNumberFormat="1" applyFont="1" applyBorder="1" applyAlignment="1">
      <alignment vertical="center"/>
    </xf>
    <xf numFmtId="37" fontId="8" fillId="0" borderId="0" xfId="0" applyFont="1" applyFill="1" applyAlignment="1" applyProtection="1">
      <alignment horizontal="left" vertical="center"/>
      <protection locked="0"/>
    </xf>
    <xf numFmtId="37" fontId="8" fillId="0" borderId="0" xfId="0" applyFont="1" applyFill="1" applyAlignment="1">
      <alignment vertical="center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0" xfId="0" applyFont="1" applyFill="1" applyBorder="1" applyAlignment="1" applyProtection="1">
      <alignment horizontal="left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>
      <alignment vertical="center"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11" xfId="0" applyFont="1" applyFill="1" applyBorder="1" applyAlignment="1" applyProtection="1" quotePrefix="1">
      <alignment horizontal="left" vertical="center"/>
      <protection locked="0"/>
    </xf>
    <xf numFmtId="37" fontId="8" fillId="0" borderId="12" xfId="0" applyFont="1" applyFill="1" applyBorder="1" applyAlignment="1" applyProtection="1">
      <alignment vertical="center"/>
      <protection locked="0"/>
    </xf>
    <xf numFmtId="37" fontId="8" fillId="0" borderId="13" xfId="0" applyFont="1" applyFill="1" applyBorder="1" applyAlignment="1">
      <alignment horizontal="right" vertical="center"/>
    </xf>
    <xf numFmtId="37" fontId="8" fillId="0" borderId="0" xfId="0" applyFont="1" applyFill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37" fontId="8" fillId="0" borderId="0" xfId="0" applyFont="1" applyFill="1" applyAlignment="1" applyProtection="1" quotePrefix="1">
      <alignment horizontal="left" vertical="center"/>
      <protection locked="0"/>
    </xf>
    <xf numFmtId="37" fontId="8" fillId="0" borderId="0" xfId="0" applyFont="1" applyFill="1" applyAlignment="1" applyProtection="1">
      <alignment horizontal="right" vertical="center"/>
      <protection locked="0"/>
    </xf>
    <xf numFmtId="37" fontId="0" fillId="0" borderId="0" xfId="0" applyFont="1" applyFill="1" applyAlignment="1" applyProtection="1">
      <alignment horizontal="right" vertical="center"/>
      <protection locked="0"/>
    </xf>
    <xf numFmtId="37" fontId="8" fillId="0" borderId="16" xfId="0" applyFont="1" applyFill="1" applyBorder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8" xfId="0" applyFont="1" applyFill="1" applyBorder="1" applyAlignment="1" applyProtection="1">
      <alignment horizontal="center" vertical="center"/>
      <protection locked="0"/>
    </xf>
    <xf numFmtId="37" fontId="8" fillId="0" borderId="19" xfId="0" applyFont="1" applyFill="1" applyBorder="1" applyAlignment="1" applyProtection="1">
      <alignment vertical="center"/>
      <protection locked="0"/>
    </xf>
    <xf numFmtId="37" fontId="8" fillId="0" borderId="20" xfId="0" applyFont="1" applyFill="1" applyBorder="1" applyAlignment="1" applyProtection="1">
      <alignment vertical="center"/>
      <protection locked="0"/>
    </xf>
    <xf numFmtId="37" fontId="8" fillId="0" borderId="21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horizontal="right" vertical="center"/>
    </xf>
    <xf numFmtId="39" fontId="8" fillId="0" borderId="0" xfId="0" applyNumberFormat="1" applyFont="1" applyFill="1" applyBorder="1" applyAlignment="1">
      <alignment horizontal="right" vertical="center"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>
      <alignment horizontal="center" vertical="center"/>
    </xf>
    <xf numFmtId="37" fontId="8" fillId="0" borderId="18" xfId="0" applyFont="1" applyFill="1" applyBorder="1" applyAlignment="1">
      <alignment horizontal="center" vertical="center"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7" xfId="0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>
      <alignment vertical="center"/>
    </xf>
    <xf numFmtId="37" fontId="8" fillId="0" borderId="28" xfId="0" applyFont="1" applyFill="1" applyBorder="1" applyAlignment="1" applyProtection="1">
      <alignment vertical="center"/>
      <protection locked="0"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>
      <alignment horizontal="center" vertical="center"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193" fontId="8" fillId="0" borderId="33" xfId="0" applyNumberFormat="1" applyFont="1" applyBorder="1" applyAlignment="1">
      <alignment horizontal="right" vertical="center"/>
    </xf>
    <xf numFmtId="193" fontId="8" fillId="0" borderId="34" xfId="0" applyNumberFormat="1" applyFont="1" applyBorder="1" applyAlignment="1">
      <alignment horizontal="right" vertical="center"/>
    </xf>
    <xf numFmtId="193" fontId="8" fillId="0" borderId="35" xfId="0" applyNumberFormat="1" applyFont="1" applyBorder="1" applyAlignment="1">
      <alignment horizontal="right" vertical="center"/>
    </xf>
    <xf numFmtId="193" fontId="8" fillId="0" borderId="36" xfId="0" applyNumberFormat="1" applyFont="1" applyBorder="1" applyAlignment="1">
      <alignment horizontal="right" vertical="center"/>
    </xf>
    <xf numFmtId="193" fontId="8" fillId="0" borderId="37" xfId="0" applyNumberFormat="1" applyFont="1" applyBorder="1" applyAlignment="1">
      <alignment horizontal="right" vertical="center"/>
    </xf>
    <xf numFmtId="37" fontId="8" fillId="0" borderId="0" xfId="0" applyFont="1" applyFill="1" applyAlignment="1">
      <alignment horizontal="center" vertical="center"/>
    </xf>
    <xf numFmtId="37" fontId="0" fillId="0" borderId="0" xfId="0" applyFont="1" applyFill="1" applyAlignment="1" applyProtection="1">
      <alignment horizontal="center" vertical="center"/>
      <protection locked="0"/>
    </xf>
    <xf numFmtId="41" fontId="8" fillId="0" borderId="3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8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40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193" fontId="8" fillId="0" borderId="35" xfId="0" applyNumberFormat="1" applyFont="1" applyFill="1" applyBorder="1" applyAlignment="1">
      <alignment horizontal="right" vertical="center"/>
    </xf>
    <xf numFmtId="37" fontId="8" fillId="0" borderId="41" xfId="0" applyFont="1" applyFill="1" applyBorder="1" applyAlignment="1" applyProtection="1">
      <alignment horizontal="center" vertical="center"/>
      <protection locked="0"/>
    </xf>
    <xf numFmtId="37" fontId="8" fillId="0" borderId="42" xfId="0" applyFont="1" applyFill="1" applyBorder="1" applyAlignment="1" applyProtection="1">
      <alignment horizontal="center" vertical="center"/>
      <protection locked="0"/>
    </xf>
    <xf numFmtId="37" fontId="8" fillId="0" borderId="43" xfId="0" applyFont="1" applyFill="1" applyBorder="1" applyAlignment="1" applyProtection="1">
      <alignment horizontal="center"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45" xfId="0" applyFont="1" applyFill="1" applyBorder="1" applyAlignment="1" applyProtection="1">
      <alignment horizontal="center" vertical="center"/>
      <protection locked="0"/>
    </xf>
    <xf numFmtId="37" fontId="8" fillId="0" borderId="29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horizontal="center" vertical="center"/>
      <protection locked="0"/>
    </xf>
    <xf numFmtId="37" fontId="8" fillId="0" borderId="46" xfId="0" applyFont="1" applyFill="1" applyBorder="1" applyAlignment="1" applyProtection="1">
      <alignment horizontal="center" vertical="center"/>
      <protection locked="0"/>
    </xf>
    <xf numFmtId="37" fontId="8" fillId="0" borderId="1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8"/>
  <sheetViews>
    <sheetView showGridLines="0"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A1" sqref="A1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8" style="1" bestFit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64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20.25" customHeight="1">
      <c r="A2" s="20" t="s">
        <v>50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1" s="8" customFormat="1" ht="20.25" customHeight="1" thickBot="1">
      <c r="A3" s="10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3" t="s">
        <v>85</v>
      </c>
    </row>
    <row r="4" spans="1:31" s="8" customFormat="1" ht="20.25" customHeight="1">
      <c r="A4" s="23"/>
      <c r="B4" s="68" t="s">
        <v>0</v>
      </c>
      <c r="C4" s="74" t="s">
        <v>1</v>
      </c>
      <c r="D4" s="69" t="s">
        <v>2</v>
      </c>
      <c r="E4" s="68" t="s">
        <v>3</v>
      </c>
      <c r="F4" s="69"/>
      <c r="G4" s="68" t="s">
        <v>4</v>
      </c>
      <c r="H4" s="69"/>
      <c r="I4" s="68" t="s">
        <v>5</v>
      </c>
      <c r="J4" s="69"/>
      <c r="K4" s="68" t="s">
        <v>6</v>
      </c>
      <c r="L4" s="69"/>
      <c r="M4" s="68" t="s">
        <v>12</v>
      </c>
      <c r="N4" s="69"/>
      <c r="O4" s="68" t="s">
        <v>13</v>
      </c>
      <c r="P4" s="69"/>
      <c r="Q4" s="68" t="s">
        <v>14</v>
      </c>
      <c r="R4" s="69"/>
      <c r="S4" s="68" t="s">
        <v>15</v>
      </c>
      <c r="T4" s="69"/>
      <c r="U4" s="68" t="s">
        <v>7</v>
      </c>
      <c r="V4" s="69"/>
      <c r="W4" s="68" t="s">
        <v>16</v>
      </c>
      <c r="X4" s="69"/>
      <c r="Y4" s="68" t="s">
        <v>83</v>
      </c>
      <c r="Z4" s="69"/>
      <c r="AA4" s="68" t="s">
        <v>84</v>
      </c>
      <c r="AB4" s="69"/>
      <c r="AC4" s="68" t="s">
        <v>11</v>
      </c>
      <c r="AD4" s="69"/>
      <c r="AE4" s="24"/>
    </row>
    <row r="5" spans="1:31" s="8" customFormat="1" ht="20.25" customHeight="1">
      <c r="A5" s="72" t="s">
        <v>65</v>
      </c>
      <c r="B5" s="70"/>
      <c r="C5" s="75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14" t="s">
        <v>17</v>
      </c>
      <c r="AB5" s="15"/>
      <c r="AC5" s="70" t="s">
        <v>18</v>
      </c>
      <c r="AD5" s="71"/>
      <c r="AE5" s="73" t="s">
        <v>65</v>
      </c>
    </row>
    <row r="6" spans="1:31" s="8" customFormat="1" ht="20.25" customHeight="1">
      <c r="A6" s="72"/>
      <c r="B6" s="66" t="s">
        <v>8</v>
      </c>
      <c r="C6" s="66" t="s">
        <v>9</v>
      </c>
      <c r="D6" s="66" t="s">
        <v>10</v>
      </c>
      <c r="E6" s="66" t="s">
        <v>9</v>
      </c>
      <c r="F6" s="66" t="s">
        <v>10</v>
      </c>
      <c r="G6" s="66" t="s">
        <v>9</v>
      </c>
      <c r="H6" s="66" t="s">
        <v>10</v>
      </c>
      <c r="I6" s="66" t="s">
        <v>9</v>
      </c>
      <c r="J6" s="66" t="s">
        <v>10</v>
      </c>
      <c r="K6" s="66" t="s">
        <v>9</v>
      </c>
      <c r="L6" s="66" t="s">
        <v>10</v>
      </c>
      <c r="M6" s="66" t="s">
        <v>9</v>
      </c>
      <c r="N6" s="66" t="s">
        <v>10</v>
      </c>
      <c r="O6" s="66" t="s">
        <v>9</v>
      </c>
      <c r="P6" s="66" t="s">
        <v>10</v>
      </c>
      <c r="Q6" s="66" t="s">
        <v>9</v>
      </c>
      <c r="R6" s="66" t="s">
        <v>10</v>
      </c>
      <c r="S6" s="66" t="s">
        <v>9</v>
      </c>
      <c r="T6" s="66" t="s">
        <v>10</v>
      </c>
      <c r="U6" s="66" t="s">
        <v>9</v>
      </c>
      <c r="V6" s="66" t="s">
        <v>10</v>
      </c>
      <c r="W6" s="66" t="s">
        <v>9</v>
      </c>
      <c r="X6" s="66" t="s">
        <v>10</v>
      </c>
      <c r="Y6" s="66" t="s">
        <v>9</v>
      </c>
      <c r="Z6" s="66" t="s">
        <v>10</v>
      </c>
      <c r="AA6" s="66" t="s">
        <v>9</v>
      </c>
      <c r="AB6" s="66" t="s">
        <v>10</v>
      </c>
      <c r="AC6" s="66" t="s">
        <v>9</v>
      </c>
      <c r="AD6" s="66" t="s">
        <v>10</v>
      </c>
      <c r="AE6" s="73"/>
    </row>
    <row r="7" spans="1:31" s="8" customFormat="1" ht="20.25" customHeight="1">
      <c r="A7" s="2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27"/>
    </row>
    <row r="8" spans="1:31" s="8" customFormat="1" ht="20.25" customHeight="1">
      <c r="A8" s="41"/>
      <c r="B8" s="1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25"/>
    </row>
    <row r="9" spans="1:34" s="8" customFormat="1" ht="20.25" customHeight="1">
      <c r="A9" s="42" t="s">
        <v>52</v>
      </c>
      <c r="B9" s="57">
        <f>SUM('人11-2:人11-3'!B9)</f>
        <v>8771</v>
      </c>
      <c r="C9" s="58">
        <f>SUM('人11-2:人11-3'!C9)</f>
        <v>4471</v>
      </c>
      <c r="D9" s="58">
        <f>SUM('人11-2:人11-3'!D9)</f>
        <v>4300</v>
      </c>
      <c r="E9" s="58">
        <f>SUM('人11-2:人11-3'!E9)</f>
        <v>20</v>
      </c>
      <c r="F9" s="58">
        <f>SUM('人11-2:人11-3'!F9)</f>
        <v>13</v>
      </c>
      <c r="G9" s="58">
        <f>SUM('人11-2:人11-3'!G9)</f>
        <v>19</v>
      </c>
      <c r="H9" s="58">
        <f>SUM('人11-2:人11-3'!H9)</f>
        <v>19</v>
      </c>
      <c r="I9" s="58">
        <f>SUM('人11-2:人11-3'!I9)</f>
        <v>59</v>
      </c>
      <c r="J9" s="58">
        <f>SUM('人11-2:人11-3'!J9)</f>
        <v>38</v>
      </c>
      <c r="K9" s="58">
        <f>SUM('人11-2:人11-3'!K9)</f>
        <v>325</v>
      </c>
      <c r="L9" s="58">
        <f>SUM('人11-2:人11-3'!L9)</f>
        <v>380</v>
      </c>
      <c r="M9" s="58">
        <f>SUM('人11-2:人11-3'!M9)</f>
        <v>1517</v>
      </c>
      <c r="N9" s="58">
        <f>SUM('人11-2:人11-3'!N9)</f>
        <v>1799</v>
      </c>
      <c r="O9" s="58">
        <f>SUM('人11-2:人11-3'!O9)</f>
        <v>1967</v>
      </c>
      <c r="P9" s="58">
        <f>SUM('人11-2:人11-3'!P9)</f>
        <v>1674</v>
      </c>
      <c r="Q9" s="58">
        <f>SUM('人11-2:人11-3'!Q9)</f>
        <v>521</v>
      </c>
      <c r="R9" s="58">
        <f>SUM('人11-2:人11-3'!R9)</f>
        <v>353</v>
      </c>
      <c r="S9" s="58">
        <f>SUM('人11-2:人11-3'!S9)</f>
        <v>40</v>
      </c>
      <c r="T9" s="58">
        <f>SUM('人11-2:人11-3'!T9)</f>
        <v>21</v>
      </c>
      <c r="U9" s="58">
        <f>SUM('人11-2:人11-3'!U9)</f>
        <v>2</v>
      </c>
      <c r="V9" s="58">
        <f>SUM('人11-2:人11-3'!V9)</f>
        <v>3</v>
      </c>
      <c r="W9" s="58">
        <f>SUM('人11-2:人11-3'!W9)</f>
        <v>1</v>
      </c>
      <c r="X9" s="58">
        <f>SUM('人11-2:人11-3'!X9)</f>
        <v>0</v>
      </c>
      <c r="Y9" s="58">
        <f>SUM('人11-2:人11-3'!Y9)</f>
        <v>0</v>
      </c>
      <c r="Z9" s="58">
        <f>SUM('人11-2:人11-3'!Z9)</f>
        <v>0</v>
      </c>
      <c r="AA9" s="58">
        <f>SUM('人11-2:人11-3'!AA9)</f>
        <v>423</v>
      </c>
      <c r="AB9" s="58">
        <f>SUM('人11-2:人11-3'!AB9)</f>
        <v>450</v>
      </c>
      <c r="AC9" s="48">
        <v>3.03</v>
      </c>
      <c r="AD9" s="48">
        <v>2.97</v>
      </c>
      <c r="AE9" s="32" t="s">
        <v>24</v>
      </c>
      <c r="AG9" s="55" t="str">
        <f>IF(C9=E9+G9+I9+K9+M9+O9+Q9+S9+U9+W9+Y9,"○","×")</f>
        <v>○</v>
      </c>
      <c r="AH9" s="55" t="str">
        <f>IF(D9=F9+H9+J9+L9+N9+P9+R9+T9+V9+X9+Z9,"○","×")</f>
        <v>○</v>
      </c>
    </row>
    <row r="10" spans="1:31" s="8" customFormat="1" ht="20.25" customHeight="1">
      <c r="A10" s="43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8"/>
      <c r="AD10" s="48"/>
      <c r="AE10" s="34"/>
    </row>
    <row r="11" spans="1:34" s="8" customFormat="1" ht="20.25" customHeight="1">
      <c r="A11" s="42" t="s">
        <v>22</v>
      </c>
      <c r="B11" s="57">
        <f>SUM('人11-2:人11-3'!B11)</f>
        <v>8511</v>
      </c>
      <c r="C11" s="58">
        <f>SUM('人11-2:人11-3'!C11)</f>
        <v>4334</v>
      </c>
      <c r="D11" s="58">
        <f>SUM('人11-2:人11-3'!D11)</f>
        <v>4177</v>
      </c>
      <c r="E11" s="58">
        <f>SUM('人11-2:人11-3'!E11)</f>
        <v>19</v>
      </c>
      <c r="F11" s="58">
        <f>SUM('人11-2:人11-3'!F11)</f>
        <v>13</v>
      </c>
      <c r="G11" s="58">
        <f>SUM('人11-2:人11-3'!G11)</f>
        <v>19</v>
      </c>
      <c r="H11" s="58">
        <f>SUM('人11-2:人11-3'!H11)</f>
        <v>19</v>
      </c>
      <c r="I11" s="58">
        <f>SUM('人11-2:人11-3'!I11)</f>
        <v>57</v>
      </c>
      <c r="J11" s="58">
        <f>SUM('人11-2:人11-3'!J11)</f>
        <v>38</v>
      </c>
      <c r="K11" s="58">
        <f>SUM('人11-2:人11-3'!K11)</f>
        <v>316</v>
      </c>
      <c r="L11" s="58">
        <f>SUM('人11-2:人11-3'!L11)</f>
        <v>365</v>
      </c>
      <c r="M11" s="58">
        <f>SUM('人11-2:人11-3'!M11)</f>
        <v>1473</v>
      </c>
      <c r="N11" s="58">
        <f>SUM('人11-2:人11-3'!N11)</f>
        <v>1743</v>
      </c>
      <c r="O11" s="58">
        <f>SUM('人11-2:人11-3'!O11)</f>
        <v>1902</v>
      </c>
      <c r="P11" s="58">
        <f>SUM('人11-2:人11-3'!P11)</f>
        <v>1633</v>
      </c>
      <c r="Q11" s="58">
        <f>SUM('人11-2:人11-3'!Q11)</f>
        <v>505</v>
      </c>
      <c r="R11" s="58">
        <f>SUM('人11-2:人11-3'!R11)</f>
        <v>344</v>
      </c>
      <c r="S11" s="58">
        <f>SUM('人11-2:人11-3'!S11)</f>
        <v>40</v>
      </c>
      <c r="T11" s="58">
        <f>SUM('人11-2:人11-3'!T11)</f>
        <v>20</v>
      </c>
      <c r="U11" s="58">
        <f>SUM('人11-2:人11-3'!U11)</f>
        <v>2</v>
      </c>
      <c r="V11" s="58">
        <f>SUM('人11-2:人11-3'!V11)</f>
        <v>2</v>
      </c>
      <c r="W11" s="58">
        <f>SUM('人11-2:人11-3'!W11)</f>
        <v>1</v>
      </c>
      <c r="X11" s="58">
        <f>SUM('人11-2:人11-3'!X11)</f>
        <v>0</v>
      </c>
      <c r="Y11" s="58">
        <f>SUM('人11-2:人11-3'!Y11)</f>
        <v>0</v>
      </c>
      <c r="Z11" s="58">
        <f>SUM('人11-2:人11-3'!Z11)</f>
        <v>0</v>
      </c>
      <c r="AA11" s="58">
        <f>SUM('人11-2:人11-3'!AA11)</f>
        <v>411</v>
      </c>
      <c r="AB11" s="58">
        <f>SUM('人11-2:人11-3'!AB11)</f>
        <v>435</v>
      </c>
      <c r="AC11" s="49">
        <v>3.03</v>
      </c>
      <c r="AD11" s="49">
        <v>2.97</v>
      </c>
      <c r="AE11" s="32" t="s">
        <v>22</v>
      </c>
      <c r="AG11" s="55" t="str">
        <f>IF(C11=E11+G11+I11+K11+M11+O11+Q11+S11+U11+W11+Y11,"○","×")</f>
        <v>○</v>
      </c>
      <c r="AH11" s="55" t="str">
        <f>IF(D11=F11+H11+J11+L11+N11+P11+R11+T11+V11+X11+Z11,"○","×")</f>
        <v>○</v>
      </c>
    </row>
    <row r="12" spans="1:31" s="8" customFormat="1" ht="20.25" customHeight="1">
      <c r="A12" s="43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8"/>
      <c r="AD12" s="48"/>
      <c r="AE12" s="34"/>
    </row>
    <row r="13" spans="1:34" s="8" customFormat="1" ht="20.25" customHeight="1">
      <c r="A13" s="42" t="s">
        <v>53</v>
      </c>
      <c r="B13" s="57">
        <f>SUM('人11-2:人11-3'!B13)</f>
        <v>1606</v>
      </c>
      <c r="C13" s="58">
        <f>SUM('人11-2:人11-3'!C13)</f>
        <v>836</v>
      </c>
      <c r="D13" s="58">
        <f>SUM('人11-2:人11-3'!D13)</f>
        <v>770</v>
      </c>
      <c r="E13" s="58">
        <f>SUM('人11-2:人11-3'!E13)</f>
        <v>2</v>
      </c>
      <c r="F13" s="58">
        <f>SUM('人11-2:人11-3'!F13)</f>
        <v>2</v>
      </c>
      <c r="G13" s="58">
        <f>SUM('人11-2:人11-3'!G13)</f>
        <v>3</v>
      </c>
      <c r="H13" s="58">
        <f>SUM('人11-2:人11-3'!H13)</f>
        <v>5</v>
      </c>
      <c r="I13" s="58">
        <f>SUM('人11-2:人11-3'!I13)</f>
        <v>17</v>
      </c>
      <c r="J13" s="58">
        <f>SUM('人11-2:人11-3'!J13)</f>
        <v>7</v>
      </c>
      <c r="K13" s="58">
        <f>SUM('人11-2:人11-3'!K13)</f>
        <v>67</v>
      </c>
      <c r="L13" s="58">
        <f>SUM('人11-2:人11-3'!L13)</f>
        <v>65</v>
      </c>
      <c r="M13" s="58">
        <f>SUM('人11-2:人11-3'!M13)</f>
        <v>279</v>
      </c>
      <c r="N13" s="58">
        <f>SUM('人11-2:人11-3'!N13)</f>
        <v>346</v>
      </c>
      <c r="O13" s="58">
        <f>SUM('人11-2:人11-3'!O13)</f>
        <v>376</v>
      </c>
      <c r="P13" s="58">
        <f>SUM('人11-2:人11-3'!P13)</f>
        <v>283</v>
      </c>
      <c r="Q13" s="58">
        <f>SUM('人11-2:人11-3'!Q13)</f>
        <v>87</v>
      </c>
      <c r="R13" s="58">
        <f>SUM('人11-2:人11-3'!R13)</f>
        <v>60</v>
      </c>
      <c r="S13" s="58">
        <f>SUM('人11-2:人11-3'!S13)</f>
        <v>4</v>
      </c>
      <c r="T13" s="58">
        <f>SUM('人11-2:人11-3'!T13)</f>
        <v>2</v>
      </c>
      <c r="U13" s="58">
        <f>SUM('人11-2:人11-3'!U13)</f>
        <v>1</v>
      </c>
      <c r="V13" s="58">
        <f>SUM('人11-2:人11-3'!V13)</f>
        <v>0</v>
      </c>
      <c r="W13" s="58">
        <f>SUM('人11-2:人11-3'!W13)</f>
        <v>0</v>
      </c>
      <c r="X13" s="58">
        <f>SUM('人11-2:人11-3'!X13)</f>
        <v>0</v>
      </c>
      <c r="Y13" s="58">
        <f>SUM('人11-2:人11-3'!Y13)</f>
        <v>0</v>
      </c>
      <c r="Z13" s="58">
        <f>SUM('人11-2:人11-3'!Z13)</f>
        <v>0</v>
      </c>
      <c r="AA13" s="58">
        <f>SUM('人11-2:人11-3'!AA13)</f>
        <v>89</v>
      </c>
      <c r="AB13" s="58">
        <f>SUM('人11-2:人11-3'!AB13)</f>
        <v>79</v>
      </c>
      <c r="AC13" s="49">
        <v>3.0233026315789475</v>
      </c>
      <c r="AD13" s="49">
        <v>2.9534623376623377</v>
      </c>
      <c r="AE13" s="32" t="s">
        <v>25</v>
      </c>
      <c r="AG13" s="55" t="str">
        <f>IF(C13=E13+G13+I13+K13+M13+O13+Q13+S13+U13+W13+Y13,"○","×")</f>
        <v>○</v>
      </c>
      <c r="AH13" s="55" t="str">
        <f>IF(D13=F13+H13+J13+L13+N13+P13+R13+T13+V13+X13+Z13,"○","×")</f>
        <v>○</v>
      </c>
    </row>
    <row r="14" spans="1:34" s="8" customFormat="1" ht="20.25" customHeight="1">
      <c r="A14" s="42" t="s">
        <v>54</v>
      </c>
      <c r="B14" s="60">
        <f>SUM('人11-2:人11-3'!B14)</f>
        <v>1096</v>
      </c>
      <c r="C14" s="59">
        <f>SUM('人11-2:人11-3'!C14)</f>
        <v>560</v>
      </c>
      <c r="D14" s="59">
        <f>SUM('人11-2:人11-3'!D14)</f>
        <v>536</v>
      </c>
      <c r="E14" s="59">
        <f>SUM('人11-2:人11-3'!E14)</f>
        <v>4</v>
      </c>
      <c r="F14" s="59">
        <f>SUM('人11-2:人11-3'!F14)</f>
        <v>3</v>
      </c>
      <c r="G14" s="59">
        <f>SUM('人11-2:人11-3'!G14)</f>
        <v>3</v>
      </c>
      <c r="H14" s="59">
        <f>SUM('人11-2:人11-3'!H14)</f>
        <v>3</v>
      </c>
      <c r="I14" s="59">
        <f>SUM('人11-2:人11-3'!I14)</f>
        <v>12</v>
      </c>
      <c r="J14" s="59">
        <f>SUM('人11-2:人11-3'!J14)</f>
        <v>8</v>
      </c>
      <c r="K14" s="59">
        <f>SUM('人11-2:人11-3'!K14)</f>
        <v>42</v>
      </c>
      <c r="L14" s="59">
        <f>SUM('人11-2:人11-3'!L14)</f>
        <v>46</v>
      </c>
      <c r="M14" s="59">
        <f>SUM('人11-2:人11-3'!M14)</f>
        <v>187</v>
      </c>
      <c r="N14" s="59">
        <f>SUM('人11-2:人11-3'!N14)</f>
        <v>244</v>
      </c>
      <c r="O14" s="59">
        <f>SUM('人11-2:人11-3'!O14)</f>
        <v>231</v>
      </c>
      <c r="P14" s="59">
        <f>SUM('人11-2:人11-3'!P14)</f>
        <v>194</v>
      </c>
      <c r="Q14" s="59">
        <f>SUM('人11-2:人11-3'!Q14)</f>
        <v>75</v>
      </c>
      <c r="R14" s="59">
        <f>SUM('人11-2:人11-3'!R14)</f>
        <v>35</v>
      </c>
      <c r="S14" s="59">
        <f>SUM('人11-2:人11-3'!S14)</f>
        <v>5</v>
      </c>
      <c r="T14" s="59">
        <f>SUM('人11-2:人11-3'!T14)</f>
        <v>3</v>
      </c>
      <c r="U14" s="59">
        <f>SUM('人11-2:人11-3'!U14)</f>
        <v>1</v>
      </c>
      <c r="V14" s="59">
        <f>SUM('人11-2:人11-3'!V14)</f>
        <v>0</v>
      </c>
      <c r="W14" s="59">
        <f>SUM('人11-2:人11-3'!W14)</f>
        <v>0</v>
      </c>
      <c r="X14" s="59">
        <f>SUM('人11-2:人11-3'!X14)</f>
        <v>0</v>
      </c>
      <c r="Y14" s="59">
        <f>SUM('人11-2:人11-3'!Y14)</f>
        <v>0</v>
      </c>
      <c r="Z14" s="59">
        <f>SUM('人11-2:人11-3'!Z14)</f>
        <v>0</v>
      </c>
      <c r="AA14" s="59">
        <f>SUM('人11-2:人11-3'!AA14)</f>
        <v>61</v>
      </c>
      <c r="AB14" s="59">
        <f>SUM('人11-2:人11-3'!AB14)</f>
        <v>60</v>
      </c>
      <c r="AC14" s="49">
        <v>3.017823214285714</v>
      </c>
      <c r="AD14" s="49">
        <v>2.9215485074626866</v>
      </c>
      <c r="AE14" s="32" t="s">
        <v>26</v>
      </c>
      <c r="AG14" s="55" t="str">
        <f aca="true" t="shared" si="0" ref="AG14:AG25">IF(C14=E14+G14+I14+K14+M14+O14+Q14+S14+U14+W14+Y14,"○","×")</f>
        <v>○</v>
      </c>
      <c r="AH14" s="55" t="str">
        <f aca="true" t="shared" si="1" ref="AH14:AH25">IF(D14=F14+H14+J14+L14+N14+P14+R14+T14+V14+X14+Z14,"○","×")</f>
        <v>○</v>
      </c>
    </row>
    <row r="15" spans="1:34" s="8" customFormat="1" ht="20.25" customHeight="1">
      <c r="A15" s="42" t="s">
        <v>55</v>
      </c>
      <c r="B15" s="60">
        <f>SUM('人11-2:人11-3'!B15)</f>
        <v>1408</v>
      </c>
      <c r="C15" s="59">
        <f>SUM('人11-2:人11-3'!C15)</f>
        <v>708</v>
      </c>
      <c r="D15" s="59">
        <f>SUM('人11-2:人11-3'!D15)</f>
        <v>700</v>
      </c>
      <c r="E15" s="59">
        <f>SUM('人11-2:人11-3'!E15)</f>
        <v>4</v>
      </c>
      <c r="F15" s="59">
        <f>SUM('人11-2:人11-3'!F15)</f>
        <v>1</v>
      </c>
      <c r="G15" s="59">
        <f>SUM('人11-2:人11-3'!G15)</f>
        <v>7</v>
      </c>
      <c r="H15" s="59">
        <f>SUM('人11-2:人11-3'!H15)</f>
        <v>1</v>
      </c>
      <c r="I15" s="59">
        <f>SUM('人11-2:人11-3'!I15)</f>
        <v>5</v>
      </c>
      <c r="J15" s="59">
        <f>SUM('人11-2:人11-3'!J15)</f>
        <v>5</v>
      </c>
      <c r="K15" s="59">
        <f>SUM('人11-2:人11-3'!K15)</f>
        <v>39</v>
      </c>
      <c r="L15" s="59">
        <f>SUM('人11-2:人11-3'!L15)</f>
        <v>76</v>
      </c>
      <c r="M15" s="59">
        <f>SUM('人11-2:人11-3'!M15)</f>
        <v>252</v>
      </c>
      <c r="N15" s="59">
        <f>SUM('人11-2:人11-3'!N15)</f>
        <v>269</v>
      </c>
      <c r="O15" s="59">
        <f>SUM('人11-2:人11-3'!O15)</f>
        <v>305</v>
      </c>
      <c r="P15" s="59">
        <f>SUM('人11-2:人11-3'!P15)</f>
        <v>290</v>
      </c>
      <c r="Q15" s="59">
        <f>SUM('人11-2:人11-3'!Q15)</f>
        <v>90</v>
      </c>
      <c r="R15" s="59">
        <f>SUM('人11-2:人11-3'!R15)</f>
        <v>51</v>
      </c>
      <c r="S15" s="59">
        <f>SUM('人11-2:人11-3'!S15)</f>
        <v>6</v>
      </c>
      <c r="T15" s="59">
        <f>SUM('人11-2:人11-3'!T15)</f>
        <v>6</v>
      </c>
      <c r="U15" s="59">
        <f>SUM('人11-2:人11-3'!U15)</f>
        <v>0</v>
      </c>
      <c r="V15" s="59">
        <f>SUM('人11-2:人11-3'!V15)</f>
        <v>1</v>
      </c>
      <c r="W15" s="59">
        <f>SUM('人11-2:人11-3'!W15)</f>
        <v>0</v>
      </c>
      <c r="X15" s="59">
        <f>SUM('人11-2:人11-3'!X15)</f>
        <v>0</v>
      </c>
      <c r="Y15" s="59">
        <f>SUM('人11-2:人11-3'!Y15)</f>
        <v>0</v>
      </c>
      <c r="Z15" s="59">
        <f>SUM('人11-2:人11-3'!Z15)</f>
        <v>0</v>
      </c>
      <c r="AA15" s="59">
        <f>SUM('人11-2:人11-3'!AA15)</f>
        <v>55</v>
      </c>
      <c r="AB15" s="59">
        <f>SUM('人11-2:人11-3'!AB15)</f>
        <v>83</v>
      </c>
      <c r="AC15" s="49">
        <v>3.0433446327683615</v>
      </c>
      <c r="AD15" s="49">
        <v>2.977867142857143</v>
      </c>
      <c r="AE15" s="32" t="s">
        <v>27</v>
      </c>
      <c r="AG15" s="55" t="str">
        <f t="shared" si="0"/>
        <v>○</v>
      </c>
      <c r="AH15" s="55" t="str">
        <f t="shared" si="1"/>
        <v>○</v>
      </c>
    </row>
    <row r="16" spans="1:34" s="8" customFormat="1" ht="20.25" customHeight="1">
      <c r="A16" s="42" t="s">
        <v>56</v>
      </c>
      <c r="B16" s="60">
        <f>SUM('人11-2:人11-3'!B16)</f>
        <v>174</v>
      </c>
      <c r="C16" s="59">
        <f>SUM('人11-2:人11-3'!C16)</f>
        <v>97</v>
      </c>
      <c r="D16" s="59">
        <f>SUM('人11-2:人11-3'!D16)</f>
        <v>77</v>
      </c>
      <c r="E16" s="59">
        <f>SUM('人11-2:人11-3'!E16)</f>
        <v>0</v>
      </c>
      <c r="F16" s="59">
        <f>SUM('人11-2:人11-3'!F16)</f>
        <v>2</v>
      </c>
      <c r="G16" s="59">
        <f>SUM('人11-2:人11-3'!G16)</f>
        <v>1</v>
      </c>
      <c r="H16" s="59">
        <f>SUM('人11-2:人11-3'!H16)</f>
        <v>0</v>
      </c>
      <c r="I16" s="59">
        <f>SUM('人11-2:人11-3'!I16)</f>
        <v>1</v>
      </c>
      <c r="J16" s="59">
        <f>SUM('人11-2:人11-3'!J16)</f>
        <v>0</v>
      </c>
      <c r="K16" s="59">
        <f>SUM('人11-2:人11-3'!K16)</f>
        <v>4</v>
      </c>
      <c r="L16" s="59">
        <f>SUM('人11-2:人11-3'!L16)</f>
        <v>6</v>
      </c>
      <c r="M16" s="59">
        <f>SUM('人11-2:人11-3'!M16)</f>
        <v>37</v>
      </c>
      <c r="N16" s="59">
        <f>SUM('人11-2:人11-3'!N16)</f>
        <v>36</v>
      </c>
      <c r="O16" s="59">
        <f>SUM('人11-2:人11-3'!O16)</f>
        <v>40</v>
      </c>
      <c r="P16" s="59">
        <f>SUM('人11-2:人11-3'!P16)</f>
        <v>28</v>
      </c>
      <c r="Q16" s="59">
        <f>SUM('人11-2:人11-3'!Q16)</f>
        <v>12</v>
      </c>
      <c r="R16" s="59">
        <f>SUM('人11-2:人11-3'!R16)</f>
        <v>4</v>
      </c>
      <c r="S16" s="59">
        <f>SUM('人11-2:人11-3'!S16)</f>
        <v>2</v>
      </c>
      <c r="T16" s="59">
        <f>SUM('人11-2:人11-3'!T16)</f>
        <v>1</v>
      </c>
      <c r="U16" s="59">
        <f>SUM('人11-2:人11-3'!U16)</f>
        <v>0</v>
      </c>
      <c r="V16" s="59">
        <f>SUM('人11-2:人11-3'!V16)</f>
        <v>0</v>
      </c>
      <c r="W16" s="59">
        <f>SUM('人11-2:人11-3'!W16)</f>
        <v>0</v>
      </c>
      <c r="X16" s="59">
        <f>SUM('人11-2:人11-3'!X16)</f>
        <v>0</v>
      </c>
      <c r="Y16" s="59">
        <f>SUM('人11-2:人11-3'!Y16)</f>
        <v>0</v>
      </c>
      <c r="Z16" s="59">
        <f>SUM('人11-2:人11-3'!Z16)</f>
        <v>0</v>
      </c>
      <c r="AA16" s="59">
        <f>SUM('人11-2:人11-3'!AA16)</f>
        <v>6</v>
      </c>
      <c r="AB16" s="59">
        <f>SUM('人11-2:人11-3'!AB16)</f>
        <v>8</v>
      </c>
      <c r="AC16" s="49">
        <v>3.0749381443298973</v>
      </c>
      <c r="AD16" s="49">
        <v>2.892103896103896</v>
      </c>
      <c r="AE16" s="32" t="s">
        <v>28</v>
      </c>
      <c r="AG16" s="55" t="str">
        <f t="shared" si="0"/>
        <v>○</v>
      </c>
      <c r="AH16" s="55" t="str">
        <f t="shared" si="1"/>
        <v>○</v>
      </c>
    </row>
    <row r="17" spans="1:34" s="8" customFormat="1" ht="20.25" customHeight="1">
      <c r="A17" s="44" t="s">
        <v>57</v>
      </c>
      <c r="B17" s="60">
        <f>SUM('人11-2:人11-3'!B17)</f>
        <v>867</v>
      </c>
      <c r="C17" s="59">
        <f>SUM('人11-2:人11-3'!C17)</f>
        <v>447</v>
      </c>
      <c r="D17" s="59">
        <f>SUM('人11-2:人11-3'!D17)</f>
        <v>420</v>
      </c>
      <c r="E17" s="59">
        <f>SUM('人11-2:人11-3'!E17)</f>
        <v>2</v>
      </c>
      <c r="F17" s="59">
        <f>SUM('人11-2:人11-3'!F17)</f>
        <v>2</v>
      </c>
      <c r="G17" s="59">
        <f>SUM('人11-2:人11-3'!G17)</f>
        <v>1</v>
      </c>
      <c r="H17" s="59">
        <f>SUM('人11-2:人11-3'!H17)</f>
        <v>1</v>
      </c>
      <c r="I17" s="59">
        <f>SUM('人11-2:人11-3'!I17)</f>
        <v>2</v>
      </c>
      <c r="J17" s="59">
        <f>SUM('人11-2:人11-3'!J17)</f>
        <v>4</v>
      </c>
      <c r="K17" s="59">
        <f>SUM('人11-2:人11-3'!K17)</f>
        <v>39</v>
      </c>
      <c r="L17" s="59">
        <f>SUM('人11-2:人11-3'!L17)</f>
        <v>34</v>
      </c>
      <c r="M17" s="59">
        <f>SUM('人11-2:人11-3'!M17)</f>
        <v>158</v>
      </c>
      <c r="N17" s="59">
        <f>SUM('人11-2:人11-3'!N17)</f>
        <v>183</v>
      </c>
      <c r="O17" s="59">
        <f>SUM('人11-2:人11-3'!O17)</f>
        <v>189</v>
      </c>
      <c r="P17" s="59">
        <f>SUM('人11-2:人11-3'!P17)</f>
        <v>154</v>
      </c>
      <c r="Q17" s="59">
        <f>SUM('人11-2:人11-3'!Q17)</f>
        <v>52</v>
      </c>
      <c r="R17" s="59">
        <f>SUM('人11-2:人11-3'!R17)</f>
        <v>42</v>
      </c>
      <c r="S17" s="59">
        <f>SUM('人11-2:人11-3'!S17)</f>
        <v>3</v>
      </c>
      <c r="T17" s="59">
        <f>SUM('人11-2:人11-3'!T17)</f>
        <v>0</v>
      </c>
      <c r="U17" s="59">
        <f>SUM('人11-2:人11-3'!U17)</f>
        <v>0</v>
      </c>
      <c r="V17" s="59">
        <f>SUM('人11-2:人11-3'!V17)</f>
        <v>0</v>
      </c>
      <c r="W17" s="59">
        <f>SUM('人11-2:人11-3'!W17)</f>
        <v>1</v>
      </c>
      <c r="X17" s="59">
        <f>SUM('人11-2:人11-3'!X17)</f>
        <v>0</v>
      </c>
      <c r="Y17" s="59">
        <f>SUM('人11-2:人11-3'!Y17)</f>
        <v>0</v>
      </c>
      <c r="Z17" s="59">
        <f>SUM('人11-2:人11-3'!Z17)</f>
        <v>0</v>
      </c>
      <c r="AA17" s="59">
        <f>SUM('人11-2:人11-3'!AA17)</f>
        <v>44</v>
      </c>
      <c r="AB17" s="59">
        <f>SUM('人11-2:人11-3'!AB17)</f>
        <v>41</v>
      </c>
      <c r="AC17" s="49">
        <v>3.020096412556054</v>
      </c>
      <c r="AD17" s="49">
        <v>2.966685714285714</v>
      </c>
      <c r="AE17" s="32" t="s">
        <v>29</v>
      </c>
      <c r="AG17" s="55" t="str">
        <f t="shared" si="0"/>
        <v>○</v>
      </c>
      <c r="AH17" s="55" t="str">
        <f t="shared" si="1"/>
        <v>○</v>
      </c>
    </row>
    <row r="18" spans="1:34" s="8" customFormat="1" ht="20.25" customHeight="1">
      <c r="A18" s="42" t="s">
        <v>58</v>
      </c>
      <c r="B18" s="61">
        <f>SUM('人11-2:人11-3'!B18)</f>
        <v>523</v>
      </c>
      <c r="C18" s="62">
        <f>SUM('人11-2:人11-3'!C18)</f>
        <v>250</v>
      </c>
      <c r="D18" s="62">
        <f>SUM('人11-2:人11-3'!D18)</f>
        <v>273</v>
      </c>
      <c r="E18" s="62">
        <f>SUM('人11-2:人11-3'!E18)</f>
        <v>2</v>
      </c>
      <c r="F18" s="62">
        <f>SUM('人11-2:人11-3'!F18)</f>
        <v>1</v>
      </c>
      <c r="G18" s="62">
        <f>SUM('人11-2:人11-3'!G18)</f>
        <v>0</v>
      </c>
      <c r="H18" s="62">
        <f>SUM('人11-2:人11-3'!H18)</f>
        <v>2</v>
      </c>
      <c r="I18" s="62">
        <f>SUM('人11-2:人11-3'!I18)</f>
        <v>1</v>
      </c>
      <c r="J18" s="62">
        <f>SUM('人11-2:人11-3'!J18)</f>
        <v>1</v>
      </c>
      <c r="K18" s="62">
        <f>SUM('人11-2:人11-3'!K18)</f>
        <v>21</v>
      </c>
      <c r="L18" s="62">
        <f>SUM('人11-2:人11-3'!L18)</f>
        <v>15</v>
      </c>
      <c r="M18" s="62">
        <f>SUM('人11-2:人11-3'!M18)</f>
        <v>77</v>
      </c>
      <c r="N18" s="62">
        <f>SUM('人11-2:人11-3'!N18)</f>
        <v>114</v>
      </c>
      <c r="O18" s="62">
        <f>SUM('人11-2:人11-3'!O18)</f>
        <v>123</v>
      </c>
      <c r="P18" s="62">
        <f>SUM('人11-2:人11-3'!P18)</f>
        <v>118</v>
      </c>
      <c r="Q18" s="62">
        <f>SUM('人11-2:人11-3'!Q18)</f>
        <v>23</v>
      </c>
      <c r="R18" s="62">
        <f>SUM('人11-2:人11-3'!R18)</f>
        <v>22</v>
      </c>
      <c r="S18" s="62">
        <f>SUM('人11-2:人11-3'!S18)</f>
        <v>3</v>
      </c>
      <c r="T18" s="62">
        <f>SUM('人11-2:人11-3'!T18)</f>
        <v>0</v>
      </c>
      <c r="U18" s="62">
        <f>SUM('人11-2:人11-3'!U18)</f>
        <v>0</v>
      </c>
      <c r="V18" s="62">
        <f>SUM('人11-2:人11-3'!V18)</f>
        <v>0</v>
      </c>
      <c r="W18" s="62">
        <f>SUM('人11-2:人11-3'!W18)</f>
        <v>0</v>
      </c>
      <c r="X18" s="62">
        <f>SUM('人11-2:人11-3'!X18)</f>
        <v>0</v>
      </c>
      <c r="Y18" s="62">
        <f>SUM('人11-2:人11-3'!Y18)</f>
        <v>0</v>
      </c>
      <c r="Z18" s="62">
        <f>SUM('人11-2:人11-3'!Z18)</f>
        <v>0</v>
      </c>
      <c r="AA18" s="62">
        <f>SUM('人11-2:人11-3'!AA18)</f>
        <v>24</v>
      </c>
      <c r="AB18" s="62">
        <f>SUM('人11-2:人11-3'!AB18)</f>
        <v>19</v>
      </c>
      <c r="AC18" s="50">
        <v>3.0504279999999997</v>
      </c>
      <c r="AD18" s="51">
        <v>2.9936483516483516</v>
      </c>
      <c r="AE18" s="36" t="s">
        <v>30</v>
      </c>
      <c r="AG18" s="55" t="str">
        <f t="shared" si="0"/>
        <v>○</v>
      </c>
      <c r="AH18" s="55" t="str">
        <f t="shared" si="1"/>
        <v>○</v>
      </c>
    </row>
    <row r="19" spans="1:34" s="8" customFormat="1" ht="20.25" customHeight="1">
      <c r="A19" s="42" t="s">
        <v>59</v>
      </c>
      <c r="B19" s="60">
        <f>SUM('人11-2:人11-3'!B19)</f>
        <v>852</v>
      </c>
      <c r="C19" s="59">
        <f>SUM('人11-2:人11-3'!C19)</f>
        <v>434</v>
      </c>
      <c r="D19" s="59">
        <f>SUM('人11-2:人11-3'!D19)</f>
        <v>418</v>
      </c>
      <c r="E19" s="59">
        <f>SUM('人11-2:人11-3'!E19)</f>
        <v>2</v>
      </c>
      <c r="F19" s="59">
        <f>SUM('人11-2:人11-3'!F19)</f>
        <v>1</v>
      </c>
      <c r="G19" s="59">
        <f>SUM('人11-2:人11-3'!G19)</f>
        <v>1</v>
      </c>
      <c r="H19" s="59">
        <f>SUM('人11-2:人11-3'!H19)</f>
        <v>4</v>
      </c>
      <c r="I19" s="59">
        <f>SUM('人11-2:人11-3'!I19)</f>
        <v>4</v>
      </c>
      <c r="J19" s="59">
        <f>SUM('人11-2:人11-3'!J19)</f>
        <v>4</v>
      </c>
      <c r="K19" s="59">
        <f>SUM('人11-2:人11-3'!K19)</f>
        <v>24</v>
      </c>
      <c r="L19" s="59">
        <f>SUM('人11-2:人11-3'!L19)</f>
        <v>28</v>
      </c>
      <c r="M19" s="59">
        <f>SUM('人11-2:人11-3'!M19)</f>
        <v>143</v>
      </c>
      <c r="N19" s="59">
        <f>SUM('人11-2:人11-3'!N19)</f>
        <v>159</v>
      </c>
      <c r="O19" s="59">
        <f>SUM('人11-2:人11-3'!O19)</f>
        <v>196</v>
      </c>
      <c r="P19" s="59">
        <f>SUM('人11-2:人11-3'!P19)</f>
        <v>173</v>
      </c>
      <c r="Q19" s="59">
        <f>SUM('人11-2:人11-3'!Q19)</f>
        <v>57</v>
      </c>
      <c r="R19" s="59">
        <f>SUM('人11-2:人11-3'!R19)</f>
        <v>46</v>
      </c>
      <c r="S19" s="59">
        <f>SUM('人11-2:人11-3'!S19)</f>
        <v>7</v>
      </c>
      <c r="T19" s="59">
        <f>SUM('人11-2:人11-3'!T19)</f>
        <v>3</v>
      </c>
      <c r="U19" s="59">
        <f>SUM('人11-2:人11-3'!U19)</f>
        <v>0</v>
      </c>
      <c r="V19" s="59">
        <f>SUM('人11-2:人11-3'!V19)</f>
        <v>0</v>
      </c>
      <c r="W19" s="59">
        <f>SUM('人11-2:人11-3'!W19)</f>
        <v>0</v>
      </c>
      <c r="X19" s="59">
        <f>SUM('人11-2:人11-3'!X19)</f>
        <v>0</v>
      </c>
      <c r="Y19" s="59">
        <f>SUM('人11-2:人11-3'!Y19)</f>
        <v>0</v>
      </c>
      <c r="Z19" s="59">
        <f>SUM('人11-2:人11-3'!Z19)</f>
        <v>0</v>
      </c>
      <c r="AA19" s="59">
        <f>SUM('人11-2:人11-3'!AA19)</f>
        <v>31</v>
      </c>
      <c r="AB19" s="59">
        <f>SUM('人11-2:人11-3'!AB19)</f>
        <v>37</v>
      </c>
      <c r="AC19" s="49">
        <v>3.063626728110599</v>
      </c>
      <c r="AD19" s="52">
        <v>3.0097272727272726</v>
      </c>
      <c r="AE19" s="32" t="s">
        <v>31</v>
      </c>
      <c r="AG19" s="55" t="str">
        <f t="shared" si="0"/>
        <v>○</v>
      </c>
      <c r="AH19" s="55" t="str">
        <f t="shared" si="1"/>
        <v>○</v>
      </c>
    </row>
    <row r="20" spans="1:34" s="8" customFormat="1" ht="20.25" customHeight="1">
      <c r="A20" s="42" t="s">
        <v>60</v>
      </c>
      <c r="B20" s="60">
        <f>SUM('人11-2:人11-3'!B20)</f>
        <v>307</v>
      </c>
      <c r="C20" s="59">
        <f>SUM('人11-2:人11-3'!C20)</f>
        <v>155</v>
      </c>
      <c r="D20" s="59">
        <f>SUM('人11-2:人11-3'!D20)</f>
        <v>152</v>
      </c>
      <c r="E20" s="59">
        <f>SUM('人11-2:人11-3'!E20)</f>
        <v>0</v>
      </c>
      <c r="F20" s="59">
        <f>SUM('人11-2:人11-3'!F20)</f>
        <v>0</v>
      </c>
      <c r="G20" s="59">
        <f>SUM('人11-2:人11-3'!G20)</f>
        <v>0</v>
      </c>
      <c r="H20" s="59">
        <f>SUM('人11-2:人11-3'!H20)</f>
        <v>0</v>
      </c>
      <c r="I20" s="59">
        <f>SUM('人11-2:人11-3'!I20)</f>
        <v>1</v>
      </c>
      <c r="J20" s="59">
        <f>SUM('人11-2:人11-3'!J20)</f>
        <v>1</v>
      </c>
      <c r="K20" s="59">
        <f>SUM('人11-2:人11-3'!K20)</f>
        <v>12</v>
      </c>
      <c r="L20" s="59">
        <f>SUM('人11-2:人11-3'!L20)</f>
        <v>13</v>
      </c>
      <c r="M20" s="59">
        <f>SUM('人11-2:人11-3'!M20)</f>
        <v>45</v>
      </c>
      <c r="N20" s="59">
        <f>SUM('人11-2:人11-3'!N20)</f>
        <v>59</v>
      </c>
      <c r="O20" s="59">
        <f>SUM('人11-2:人11-3'!O20)</f>
        <v>82</v>
      </c>
      <c r="P20" s="59">
        <f>SUM('人11-2:人11-3'!P20)</f>
        <v>66</v>
      </c>
      <c r="Q20" s="59">
        <f>SUM('人11-2:人11-3'!Q20)</f>
        <v>14</v>
      </c>
      <c r="R20" s="59">
        <f>SUM('人11-2:人11-3'!R20)</f>
        <v>13</v>
      </c>
      <c r="S20" s="59">
        <f>SUM('人11-2:人11-3'!S20)</f>
        <v>1</v>
      </c>
      <c r="T20" s="59">
        <f>SUM('人11-2:人11-3'!T20)</f>
        <v>0</v>
      </c>
      <c r="U20" s="59">
        <f>SUM('人11-2:人11-3'!U20)</f>
        <v>0</v>
      </c>
      <c r="V20" s="59">
        <f>SUM('人11-2:人11-3'!V20)</f>
        <v>0</v>
      </c>
      <c r="W20" s="59">
        <f>SUM('人11-2:人11-3'!W20)</f>
        <v>0</v>
      </c>
      <c r="X20" s="59">
        <f>SUM('人11-2:人11-3'!X20)</f>
        <v>0</v>
      </c>
      <c r="Y20" s="59">
        <f>SUM('人11-2:人11-3'!Y20)</f>
        <v>0</v>
      </c>
      <c r="Z20" s="59">
        <f>SUM('人11-2:人11-3'!Z20)</f>
        <v>0</v>
      </c>
      <c r="AA20" s="59">
        <f>SUM('人11-2:人11-3'!AA20)</f>
        <v>13</v>
      </c>
      <c r="AB20" s="59">
        <f>SUM('人11-2:人11-3'!AB20)</f>
        <v>14</v>
      </c>
      <c r="AC20" s="49">
        <v>3.0376193548387094</v>
      </c>
      <c r="AD20" s="52">
        <v>2.9960197368421055</v>
      </c>
      <c r="AE20" s="32" t="s">
        <v>32</v>
      </c>
      <c r="AG20" s="55" t="str">
        <f t="shared" si="0"/>
        <v>○</v>
      </c>
      <c r="AH20" s="55" t="str">
        <f t="shared" si="1"/>
        <v>○</v>
      </c>
    </row>
    <row r="21" spans="1:34" s="8" customFormat="1" ht="20.25" customHeight="1">
      <c r="A21" s="42" t="s">
        <v>61</v>
      </c>
      <c r="B21" s="60">
        <f>SUM('人11-2:人11-3'!B21)</f>
        <v>136</v>
      </c>
      <c r="C21" s="59">
        <f>SUM('人11-2:人11-3'!C21)</f>
        <v>71</v>
      </c>
      <c r="D21" s="59">
        <f>SUM('人11-2:人11-3'!D21)</f>
        <v>65</v>
      </c>
      <c r="E21" s="59">
        <f>SUM('人11-2:人11-3'!E21)</f>
        <v>0</v>
      </c>
      <c r="F21" s="59">
        <f>SUM('人11-2:人11-3'!F21)</f>
        <v>0</v>
      </c>
      <c r="G21" s="59">
        <f>SUM('人11-2:人11-3'!G21)</f>
        <v>0</v>
      </c>
      <c r="H21" s="59">
        <f>SUM('人11-2:人11-3'!H21)</f>
        <v>0</v>
      </c>
      <c r="I21" s="59">
        <f>SUM('人11-2:人11-3'!I21)</f>
        <v>0</v>
      </c>
      <c r="J21" s="59">
        <f>SUM('人11-2:人11-3'!J21)</f>
        <v>2</v>
      </c>
      <c r="K21" s="59">
        <f>SUM('人11-2:人11-3'!K21)</f>
        <v>10</v>
      </c>
      <c r="L21" s="59">
        <f>SUM('人11-2:人11-3'!L21)</f>
        <v>7</v>
      </c>
      <c r="M21" s="59">
        <f>SUM('人11-2:人11-3'!M21)</f>
        <v>25</v>
      </c>
      <c r="N21" s="59">
        <f>SUM('人11-2:人11-3'!N21)</f>
        <v>28</v>
      </c>
      <c r="O21" s="59">
        <f>SUM('人11-2:人11-3'!O21)</f>
        <v>31</v>
      </c>
      <c r="P21" s="59">
        <f>SUM('人11-2:人11-3'!P21)</f>
        <v>24</v>
      </c>
      <c r="Q21" s="59">
        <f>SUM('人11-2:人11-3'!Q21)</f>
        <v>5</v>
      </c>
      <c r="R21" s="59">
        <f>SUM('人11-2:人11-3'!R21)</f>
        <v>4</v>
      </c>
      <c r="S21" s="59">
        <f>SUM('人11-2:人11-3'!S21)</f>
        <v>0</v>
      </c>
      <c r="T21" s="59">
        <f>SUM('人11-2:人11-3'!T21)</f>
        <v>0</v>
      </c>
      <c r="U21" s="59">
        <f>SUM('人11-2:人11-3'!U21)</f>
        <v>0</v>
      </c>
      <c r="V21" s="59">
        <f>SUM('人11-2:人11-3'!V21)</f>
        <v>0</v>
      </c>
      <c r="W21" s="59">
        <f>SUM('人11-2:人11-3'!W21)</f>
        <v>0</v>
      </c>
      <c r="X21" s="59">
        <f>SUM('人11-2:人11-3'!X21)</f>
        <v>0</v>
      </c>
      <c r="Y21" s="59">
        <f>SUM('人11-2:人11-3'!Y21)</f>
        <v>0</v>
      </c>
      <c r="Z21" s="59">
        <f>SUM('人11-2:人11-3'!Z21)</f>
        <v>0</v>
      </c>
      <c r="AA21" s="59">
        <f>SUM('人11-2:人11-3'!AA21)</f>
        <v>10</v>
      </c>
      <c r="AB21" s="59">
        <f>SUM('人11-2:人11-3'!AB21)</f>
        <v>9</v>
      </c>
      <c r="AC21" s="49">
        <v>2.978943661971831</v>
      </c>
      <c r="AD21" s="52">
        <v>2.9196615384615385</v>
      </c>
      <c r="AE21" s="32" t="s">
        <v>33</v>
      </c>
      <c r="AG21" s="55" t="str">
        <f t="shared" si="0"/>
        <v>○</v>
      </c>
      <c r="AH21" s="55" t="str">
        <f t="shared" si="1"/>
        <v>○</v>
      </c>
    </row>
    <row r="22" spans="1:34" s="8" customFormat="1" ht="20.25" customHeight="1">
      <c r="A22" s="44" t="s">
        <v>62</v>
      </c>
      <c r="B22" s="63">
        <f>SUM('人11-2:人11-3'!B22)</f>
        <v>155</v>
      </c>
      <c r="C22" s="64">
        <f>SUM('人11-2:人11-3'!C22)</f>
        <v>80</v>
      </c>
      <c r="D22" s="64">
        <f>SUM('人11-2:人11-3'!D22)</f>
        <v>75</v>
      </c>
      <c r="E22" s="64">
        <f>SUM('人11-2:人11-3'!E22)</f>
        <v>0</v>
      </c>
      <c r="F22" s="64">
        <f>SUM('人11-2:人11-3'!F22)</f>
        <v>0</v>
      </c>
      <c r="G22" s="64">
        <f>SUM('人11-2:人11-3'!G22)</f>
        <v>0</v>
      </c>
      <c r="H22" s="64">
        <f>SUM('人11-2:人11-3'!H22)</f>
        <v>0</v>
      </c>
      <c r="I22" s="64">
        <f>SUM('人11-2:人11-3'!I22)</f>
        <v>2</v>
      </c>
      <c r="J22" s="64">
        <f>SUM('人11-2:人11-3'!J22)</f>
        <v>0</v>
      </c>
      <c r="K22" s="64">
        <f>SUM('人11-2:人11-3'!K22)</f>
        <v>5</v>
      </c>
      <c r="L22" s="64">
        <f>SUM('人11-2:人11-3'!L22)</f>
        <v>8</v>
      </c>
      <c r="M22" s="64">
        <f>SUM('人11-2:人11-3'!M22)</f>
        <v>29</v>
      </c>
      <c r="N22" s="64">
        <f>SUM('人11-2:人11-3'!N22)</f>
        <v>31</v>
      </c>
      <c r="O22" s="64">
        <f>SUM('人11-2:人11-3'!O22)</f>
        <v>38</v>
      </c>
      <c r="P22" s="64">
        <f>SUM('人11-2:人11-3'!P22)</f>
        <v>32</v>
      </c>
      <c r="Q22" s="64">
        <f>SUM('人11-2:人11-3'!Q22)</f>
        <v>5</v>
      </c>
      <c r="R22" s="64">
        <f>SUM('人11-2:人11-3'!R22)</f>
        <v>4</v>
      </c>
      <c r="S22" s="64">
        <f>SUM('人11-2:人11-3'!S22)</f>
        <v>1</v>
      </c>
      <c r="T22" s="64">
        <f>SUM('人11-2:人11-3'!T22)</f>
        <v>0</v>
      </c>
      <c r="U22" s="64">
        <f>SUM('人11-2:人11-3'!U22)</f>
        <v>0</v>
      </c>
      <c r="V22" s="64">
        <f>SUM('人11-2:人11-3'!V22)</f>
        <v>0</v>
      </c>
      <c r="W22" s="64">
        <f>SUM('人11-2:人11-3'!W22)</f>
        <v>0</v>
      </c>
      <c r="X22" s="64">
        <f>SUM('人11-2:人11-3'!X22)</f>
        <v>0</v>
      </c>
      <c r="Y22" s="64">
        <f>SUM('人11-2:人11-3'!Y22)</f>
        <v>0</v>
      </c>
      <c r="Z22" s="64">
        <f>SUM('人11-2:人11-3'!Z22)</f>
        <v>0</v>
      </c>
      <c r="AA22" s="64">
        <f>SUM('人11-2:人11-3'!AA22)</f>
        <v>7</v>
      </c>
      <c r="AB22" s="64">
        <f>SUM('人11-2:人11-3'!AB22)</f>
        <v>8</v>
      </c>
      <c r="AC22" s="53">
        <v>3.019275</v>
      </c>
      <c r="AD22" s="54">
        <v>2.9388400000000003</v>
      </c>
      <c r="AE22" s="37" t="s">
        <v>34</v>
      </c>
      <c r="AG22" s="55" t="str">
        <f t="shared" si="0"/>
        <v>○</v>
      </c>
      <c r="AH22" s="55" t="str">
        <f t="shared" si="1"/>
        <v>○</v>
      </c>
    </row>
    <row r="23" spans="1:34" s="8" customFormat="1" ht="20.25" customHeight="1">
      <c r="A23" s="42" t="s">
        <v>63</v>
      </c>
      <c r="B23" s="60">
        <f>SUM('人11-2:人11-3'!B23)</f>
        <v>76</v>
      </c>
      <c r="C23" s="59">
        <f>SUM('人11-2:人11-3'!C23)</f>
        <v>45</v>
      </c>
      <c r="D23" s="59">
        <f>SUM('人11-2:人11-3'!D23)</f>
        <v>31</v>
      </c>
      <c r="E23" s="59">
        <f>SUM('人11-2:人11-3'!E23)</f>
        <v>0</v>
      </c>
      <c r="F23" s="59">
        <f>SUM('人11-2:人11-3'!F23)</f>
        <v>0</v>
      </c>
      <c r="G23" s="59">
        <f>SUM('人11-2:人11-3'!G23)</f>
        <v>0</v>
      </c>
      <c r="H23" s="59">
        <f>SUM('人11-2:人11-3'!H23)</f>
        <v>1</v>
      </c>
      <c r="I23" s="59">
        <f>SUM('人11-2:人11-3'!I23)</f>
        <v>1</v>
      </c>
      <c r="J23" s="59">
        <f>SUM('人11-2:人11-3'!J23)</f>
        <v>2</v>
      </c>
      <c r="K23" s="59">
        <f>SUM('人11-2:人11-3'!K23)</f>
        <v>4</v>
      </c>
      <c r="L23" s="59">
        <f>SUM('人11-2:人11-3'!L23)</f>
        <v>3</v>
      </c>
      <c r="M23" s="59">
        <f>SUM('人11-2:人11-3'!M23)</f>
        <v>10</v>
      </c>
      <c r="N23" s="59">
        <f>SUM('人11-2:人11-3'!N23)</f>
        <v>12</v>
      </c>
      <c r="O23" s="59">
        <f>SUM('人11-2:人11-3'!O23)</f>
        <v>25</v>
      </c>
      <c r="P23" s="59">
        <f>SUM('人11-2:人11-3'!P23)</f>
        <v>11</v>
      </c>
      <c r="Q23" s="59">
        <f>SUM('人11-2:人11-3'!Q23)</f>
        <v>5</v>
      </c>
      <c r="R23" s="59">
        <f>SUM('人11-2:人11-3'!R23)</f>
        <v>2</v>
      </c>
      <c r="S23" s="59">
        <f>SUM('人11-2:人11-3'!S23)</f>
        <v>0</v>
      </c>
      <c r="T23" s="59">
        <f>SUM('人11-2:人11-3'!T23)</f>
        <v>0</v>
      </c>
      <c r="U23" s="59">
        <f>SUM('人11-2:人11-3'!U23)</f>
        <v>0</v>
      </c>
      <c r="V23" s="59">
        <f>SUM('人11-2:人11-3'!V23)</f>
        <v>0</v>
      </c>
      <c r="W23" s="59">
        <f>SUM('人11-2:人11-3'!W23)</f>
        <v>0</v>
      </c>
      <c r="X23" s="59">
        <f>SUM('人11-2:人11-3'!X23)</f>
        <v>0</v>
      </c>
      <c r="Y23" s="59">
        <f>SUM('人11-2:人11-3'!Y23)</f>
        <v>0</v>
      </c>
      <c r="Z23" s="59">
        <f>SUM('人11-2:人11-3'!Z23)</f>
        <v>0</v>
      </c>
      <c r="AA23" s="59">
        <f>SUM('人11-2:人11-3'!AA23)</f>
        <v>5</v>
      </c>
      <c r="AB23" s="59">
        <f>SUM('人11-2:人11-3'!AB23)</f>
        <v>6</v>
      </c>
      <c r="AC23" s="49">
        <v>3.0780666666666665</v>
      </c>
      <c r="AD23" s="49">
        <v>2.8716451612903224</v>
      </c>
      <c r="AE23" s="32" t="s">
        <v>35</v>
      </c>
      <c r="AG23" s="55" t="str">
        <f t="shared" si="0"/>
        <v>○</v>
      </c>
      <c r="AH23" s="55" t="str">
        <f t="shared" si="1"/>
        <v>○</v>
      </c>
    </row>
    <row r="24" spans="1:34" s="8" customFormat="1" ht="20.25" customHeight="1">
      <c r="A24" s="42" t="s">
        <v>36</v>
      </c>
      <c r="B24" s="60">
        <f>SUM('人11-2:人11-3'!B24)</f>
        <v>953</v>
      </c>
      <c r="C24" s="59">
        <f>SUM('人11-2:人11-3'!C24)</f>
        <v>468</v>
      </c>
      <c r="D24" s="59">
        <f>SUM('人11-2:人11-3'!D24)</f>
        <v>485</v>
      </c>
      <c r="E24" s="59">
        <f>SUM('人11-2:人11-3'!E24)</f>
        <v>1</v>
      </c>
      <c r="F24" s="59">
        <f>SUM('人11-2:人11-3'!F24)</f>
        <v>1</v>
      </c>
      <c r="G24" s="59">
        <f>SUM('人11-2:人11-3'!G24)</f>
        <v>2</v>
      </c>
      <c r="H24" s="59">
        <f>SUM('人11-2:人11-3'!H24)</f>
        <v>1</v>
      </c>
      <c r="I24" s="59">
        <f>SUM('人11-2:人11-3'!I24)</f>
        <v>8</v>
      </c>
      <c r="J24" s="59">
        <f>SUM('人11-2:人11-3'!J24)</f>
        <v>4</v>
      </c>
      <c r="K24" s="59">
        <f>SUM('人11-2:人11-3'!K24)</f>
        <v>40</v>
      </c>
      <c r="L24" s="59">
        <f>SUM('人11-2:人11-3'!L24)</f>
        <v>47</v>
      </c>
      <c r="M24" s="59">
        <f>SUM('人11-2:人11-3'!M24)</f>
        <v>170</v>
      </c>
      <c r="N24" s="59">
        <f>SUM('人11-2:人11-3'!N24)</f>
        <v>184</v>
      </c>
      <c r="O24" s="59">
        <f>SUM('人11-2:人11-3'!O24)</f>
        <v>183</v>
      </c>
      <c r="P24" s="59">
        <f>SUM('人11-2:人11-3'!P24)</f>
        <v>196</v>
      </c>
      <c r="Q24" s="59">
        <f>SUM('人11-2:人11-3'!Q24)</f>
        <v>58</v>
      </c>
      <c r="R24" s="59">
        <f>SUM('人11-2:人11-3'!R24)</f>
        <v>48</v>
      </c>
      <c r="S24" s="59">
        <f>SUM('人11-2:人11-3'!S24)</f>
        <v>6</v>
      </c>
      <c r="T24" s="59">
        <f>SUM('人11-2:人11-3'!T24)</f>
        <v>3</v>
      </c>
      <c r="U24" s="59">
        <f>SUM('人11-2:人11-3'!U24)</f>
        <v>0</v>
      </c>
      <c r="V24" s="59">
        <f>SUM('人11-2:人11-3'!V24)</f>
        <v>1</v>
      </c>
      <c r="W24" s="59">
        <f>SUM('人11-2:人11-3'!W24)</f>
        <v>0</v>
      </c>
      <c r="X24" s="59">
        <f>SUM('人11-2:人11-3'!X24)</f>
        <v>0</v>
      </c>
      <c r="Y24" s="59">
        <f>SUM('人11-2:人11-3'!Y24)</f>
        <v>0</v>
      </c>
      <c r="Z24" s="59">
        <f>SUM('人11-2:人11-3'!Z24)</f>
        <v>0</v>
      </c>
      <c r="AA24" s="59">
        <f>SUM('人11-2:人11-3'!AA24)</f>
        <v>51</v>
      </c>
      <c r="AB24" s="59">
        <f>SUM('人11-2:人11-3'!AB24)</f>
        <v>53</v>
      </c>
      <c r="AC24" s="49">
        <v>3.0159145299145296</v>
      </c>
      <c r="AD24" s="49">
        <v>2.9976969072164947</v>
      </c>
      <c r="AE24" s="32" t="s">
        <v>36</v>
      </c>
      <c r="AG24" s="55" t="str">
        <f t="shared" si="0"/>
        <v>○</v>
      </c>
      <c r="AH24" s="55" t="str">
        <f t="shared" si="1"/>
        <v>○</v>
      </c>
    </row>
    <row r="25" spans="1:34" s="8" customFormat="1" ht="20.25" customHeight="1">
      <c r="A25" s="42" t="s">
        <v>37</v>
      </c>
      <c r="B25" s="60">
        <f>SUM('人11-2:人11-3'!B25)</f>
        <v>358</v>
      </c>
      <c r="C25" s="59">
        <f>SUM('人11-2:人11-3'!C25)</f>
        <v>183</v>
      </c>
      <c r="D25" s="59">
        <f>SUM('人11-2:人11-3'!D25)</f>
        <v>175</v>
      </c>
      <c r="E25" s="59">
        <f>SUM('人11-2:人11-3'!E25)</f>
        <v>2</v>
      </c>
      <c r="F25" s="59">
        <f>SUM('人11-2:人11-3'!F25)</f>
        <v>0</v>
      </c>
      <c r="G25" s="59">
        <f>SUM('人11-2:人11-3'!G25)</f>
        <v>1</v>
      </c>
      <c r="H25" s="59">
        <f>SUM('人11-2:人11-3'!H25)</f>
        <v>1</v>
      </c>
      <c r="I25" s="59">
        <f>SUM('人11-2:人11-3'!I25)</f>
        <v>3</v>
      </c>
      <c r="J25" s="59">
        <f>SUM('人11-2:人11-3'!J25)</f>
        <v>0</v>
      </c>
      <c r="K25" s="59">
        <f>SUM('人11-2:人11-3'!K25)</f>
        <v>9</v>
      </c>
      <c r="L25" s="59">
        <f>SUM('人11-2:人11-3'!L25)</f>
        <v>17</v>
      </c>
      <c r="M25" s="59">
        <f>SUM('人11-2:人11-3'!M25)</f>
        <v>61</v>
      </c>
      <c r="N25" s="59">
        <f>SUM('人11-2:人11-3'!N25)</f>
        <v>78</v>
      </c>
      <c r="O25" s="59">
        <f>SUM('人11-2:人11-3'!O25)</f>
        <v>83</v>
      </c>
      <c r="P25" s="59">
        <f>SUM('人11-2:人11-3'!P25)</f>
        <v>64</v>
      </c>
      <c r="Q25" s="59">
        <f>SUM('人11-2:人11-3'!Q25)</f>
        <v>22</v>
      </c>
      <c r="R25" s="59">
        <f>SUM('人11-2:人11-3'!R25)</f>
        <v>13</v>
      </c>
      <c r="S25" s="59">
        <f>SUM('人11-2:人11-3'!S25)</f>
        <v>2</v>
      </c>
      <c r="T25" s="59">
        <f>SUM('人11-2:人11-3'!T25)</f>
        <v>2</v>
      </c>
      <c r="U25" s="59">
        <f>SUM('人11-2:人11-3'!U25)</f>
        <v>0</v>
      </c>
      <c r="V25" s="59">
        <f>SUM('人11-2:人11-3'!V25)</f>
        <v>0</v>
      </c>
      <c r="W25" s="59">
        <f>SUM('人11-2:人11-3'!W25)</f>
        <v>0</v>
      </c>
      <c r="X25" s="59">
        <f>SUM('人11-2:人11-3'!X25)</f>
        <v>0</v>
      </c>
      <c r="Y25" s="59">
        <f>SUM('人11-2:人11-3'!Y25)</f>
        <v>0</v>
      </c>
      <c r="Z25" s="59">
        <f>SUM('人11-2:人11-3'!Z25)</f>
        <v>0</v>
      </c>
      <c r="AA25" s="59">
        <f>SUM('人11-2:人11-3'!AA25)</f>
        <v>15</v>
      </c>
      <c r="AB25" s="59">
        <f>SUM('人11-2:人11-3'!AB25)</f>
        <v>18</v>
      </c>
      <c r="AC25" s="49">
        <v>3.030983606557377</v>
      </c>
      <c r="AD25" s="49">
        <v>2.966274285714286</v>
      </c>
      <c r="AE25" s="32" t="s">
        <v>37</v>
      </c>
      <c r="AG25" s="55" t="str">
        <f t="shared" si="0"/>
        <v>○</v>
      </c>
      <c r="AH25" s="55" t="str">
        <f t="shared" si="1"/>
        <v>○</v>
      </c>
    </row>
    <row r="26" spans="1:31" s="8" customFormat="1" ht="20.25" customHeight="1">
      <c r="A26" s="43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48"/>
      <c r="AD26" s="48"/>
      <c r="AE26" s="25"/>
    </row>
    <row r="27" spans="1:34" s="8" customFormat="1" ht="20.25" customHeight="1">
      <c r="A27" s="42" t="s">
        <v>44</v>
      </c>
      <c r="B27" s="60">
        <f>SUM('人11-2:人11-3'!B27)</f>
        <v>260</v>
      </c>
      <c r="C27" s="59">
        <f>SUM('人11-2:人11-3'!C27)</f>
        <v>137</v>
      </c>
      <c r="D27" s="59">
        <f>SUM('人11-2:人11-3'!D27)</f>
        <v>123</v>
      </c>
      <c r="E27" s="59">
        <f>SUM('人11-2:人11-3'!E27)</f>
        <v>1</v>
      </c>
      <c r="F27" s="59">
        <f>SUM('人11-2:人11-3'!F27)</f>
        <v>0</v>
      </c>
      <c r="G27" s="59">
        <f>SUM('人11-2:人11-3'!G27)</f>
        <v>0</v>
      </c>
      <c r="H27" s="59">
        <f>SUM('人11-2:人11-3'!H27)</f>
        <v>0</v>
      </c>
      <c r="I27" s="59">
        <f>SUM('人11-2:人11-3'!I27)</f>
        <v>2</v>
      </c>
      <c r="J27" s="59">
        <f>SUM('人11-2:人11-3'!J27)</f>
        <v>0</v>
      </c>
      <c r="K27" s="59">
        <f>SUM('人11-2:人11-3'!K27)</f>
        <v>9</v>
      </c>
      <c r="L27" s="59">
        <f>SUM('人11-2:人11-3'!L27)</f>
        <v>15</v>
      </c>
      <c r="M27" s="59">
        <f>SUM('人11-2:人11-3'!M27)</f>
        <v>44</v>
      </c>
      <c r="N27" s="59">
        <f>SUM('人11-2:人11-3'!N27)</f>
        <v>56</v>
      </c>
      <c r="O27" s="59">
        <f>SUM('人11-2:人11-3'!O27)</f>
        <v>65</v>
      </c>
      <c r="P27" s="59">
        <f>SUM('人11-2:人11-3'!P27)</f>
        <v>41</v>
      </c>
      <c r="Q27" s="59">
        <f>SUM('人11-2:人11-3'!Q27)</f>
        <v>16</v>
      </c>
      <c r="R27" s="59">
        <f>SUM('人11-2:人11-3'!R27)</f>
        <v>9</v>
      </c>
      <c r="S27" s="59">
        <f>SUM('人11-2:人11-3'!S27)</f>
        <v>0</v>
      </c>
      <c r="T27" s="59">
        <f>SUM('人11-2:人11-3'!T27)</f>
        <v>1</v>
      </c>
      <c r="U27" s="59">
        <f>SUM('人11-2:人11-3'!U27)</f>
        <v>0</v>
      </c>
      <c r="V27" s="59">
        <f>SUM('人11-2:人11-3'!V27)</f>
        <v>1</v>
      </c>
      <c r="W27" s="59">
        <f>SUM('人11-2:人11-3'!W27)</f>
        <v>0</v>
      </c>
      <c r="X27" s="59">
        <f>SUM('人11-2:人11-3'!X27)</f>
        <v>0</v>
      </c>
      <c r="Y27" s="59">
        <f>SUM('人11-2:人11-3'!Y27)</f>
        <v>0</v>
      </c>
      <c r="Z27" s="59">
        <f>SUM('人11-2:人11-3'!Z27)</f>
        <v>0</v>
      </c>
      <c r="AA27" s="59">
        <f>SUM('人11-2:人11-3'!AA27)</f>
        <v>12</v>
      </c>
      <c r="AB27" s="59">
        <f>SUM('人11-2:人11-3'!AB27)</f>
        <v>15</v>
      </c>
      <c r="AC27" s="49">
        <v>3.05</v>
      </c>
      <c r="AD27" s="49">
        <v>2.96</v>
      </c>
      <c r="AE27" s="25" t="s">
        <v>23</v>
      </c>
      <c r="AG27" s="55" t="str">
        <f>IF(C27=E27+G27+I27+K27+M27+O27+Q27+S27+U27+W27+Y27,"○","×")</f>
        <v>○</v>
      </c>
      <c r="AH27" s="55" t="str">
        <f>IF(D27=F27+H27+J27+L27+N27+P27+R27+T27+V27+X27+Z27,"○","×")</f>
        <v>○</v>
      </c>
    </row>
    <row r="28" spans="1:31" s="8" customFormat="1" ht="20.25" customHeight="1">
      <c r="A28" s="43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48"/>
      <c r="AD28" s="48"/>
      <c r="AE28" s="25"/>
    </row>
    <row r="29" spans="1:34" s="8" customFormat="1" ht="20.25" customHeight="1">
      <c r="A29" s="42" t="s">
        <v>38</v>
      </c>
      <c r="B29" s="60">
        <f>SUM('人11-2:人11-3'!B29)</f>
        <v>37</v>
      </c>
      <c r="C29" s="59">
        <f>SUM('人11-2:人11-3'!C29)</f>
        <v>19</v>
      </c>
      <c r="D29" s="59">
        <f>SUM('人11-2:人11-3'!D29)</f>
        <v>18</v>
      </c>
      <c r="E29" s="59">
        <f>SUM('人11-2:人11-3'!E29)</f>
        <v>0</v>
      </c>
      <c r="F29" s="59">
        <f>SUM('人11-2:人11-3'!F29)</f>
        <v>0</v>
      </c>
      <c r="G29" s="59">
        <f>SUM('人11-2:人11-3'!G29)</f>
        <v>0</v>
      </c>
      <c r="H29" s="59">
        <f>SUM('人11-2:人11-3'!H29)</f>
        <v>0</v>
      </c>
      <c r="I29" s="59">
        <f>SUM('人11-2:人11-3'!I29)</f>
        <v>0</v>
      </c>
      <c r="J29" s="59">
        <f>SUM('人11-2:人11-3'!J29)</f>
        <v>0</v>
      </c>
      <c r="K29" s="59">
        <f>SUM('人11-2:人11-3'!K29)</f>
        <v>2</v>
      </c>
      <c r="L29" s="59">
        <f>SUM('人11-2:人11-3'!L29)</f>
        <v>5</v>
      </c>
      <c r="M29" s="59">
        <f>SUM('人11-2:人11-3'!M29)</f>
        <v>8</v>
      </c>
      <c r="N29" s="59">
        <f>SUM('人11-2:人11-3'!N29)</f>
        <v>8</v>
      </c>
      <c r="O29" s="59">
        <f>SUM('人11-2:人11-3'!O29)</f>
        <v>9</v>
      </c>
      <c r="P29" s="59">
        <f>SUM('人11-2:人11-3'!P29)</f>
        <v>5</v>
      </c>
      <c r="Q29" s="59">
        <f>SUM('人11-2:人11-3'!Q29)</f>
        <v>0</v>
      </c>
      <c r="R29" s="59">
        <f>SUM('人11-2:人11-3'!R29)</f>
        <v>0</v>
      </c>
      <c r="S29" s="59">
        <f>SUM('人11-2:人11-3'!S29)</f>
        <v>0</v>
      </c>
      <c r="T29" s="59">
        <f>SUM('人11-2:人11-3'!T29)</f>
        <v>0</v>
      </c>
      <c r="U29" s="59">
        <f>SUM('人11-2:人11-3'!U29)</f>
        <v>0</v>
      </c>
      <c r="V29" s="59">
        <f>SUM('人11-2:人11-3'!V29)</f>
        <v>0</v>
      </c>
      <c r="W29" s="59">
        <f>SUM('人11-2:人11-3'!W29)</f>
        <v>0</v>
      </c>
      <c r="X29" s="59">
        <f>SUM('人11-2:人11-3'!X29)</f>
        <v>0</v>
      </c>
      <c r="Y29" s="59">
        <f>SUM('人11-2:人11-3'!Y29)</f>
        <v>0</v>
      </c>
      <c r="Z29" s="59">
        <f>SUM('人11-2:人11-3'!Z29)</f>
        <v>0</v>
      </c>
      <c r="AA29" s="59">
        <f>SUM('人11-2:人11-3'!AA29)</f>
        <v>2</v>
      </c>
      <c r="AB29" s="59">
        <f>SUM('人11-2:人11-3'!AB29)</f>
        <v>5</v>
      </c>
      <c r="AC29" s="49">
        <v>3.001526315789474</v>
      </c>
      <c r="AD29" s="49">
        <v>2.783</v>
      </c>
      <c r="AE29" s="25" t="s">
        <v>38</v>
      </c>
      <c r="AG29" s="55" t="str">
        <f aca="true" t="shared" si="2" ref="AG29:AH34">IF(C29=E29+G29+I29+K29+M29+O29+Q29+S29+U29+W29+Y29,"○","×")</f>
        <v>○</v>
      </c>
      <c r="AH29" s="55" t="str">
        <f t="shared" si="2"/>
        <v>○</v>
      </c>
    </row>
    <row r="30" spans="1:34" s="8" customFormat="1" ht="20.25" customHeight="1">
      <c r="A30" s="42" t="s">
        <v>45</v>
      </c>
      <c r="B30" s="60">
        <f>SUM('人11-2:人11-3'!B30)</f>
        <v>63</v>
      </c>
      <c r="C30" s="59">
        <f>SUM('人11-2:人11-3'!C30)</f>
        <v>35</v>
      </c>
      <c r="D30" s="59">
        <f>SUM('人11-2:人11-3'!D30)</f>
        <v>28</v>
      </c>
      <c r="E30" s="59">
        <f>SUM('人11-2:人11-3'!E30)</f>
        <v>0</v>
      </c>
      <c r="F30" s="59">
        <f>SUM('人11-2:人11-3'!F30)</f>
        <v>0</v>
      </c>
      <c r="G30" s="59">
        <f>SUM('人11-2:人11-3'!G30)</f>
        <v>0</v>
      </c>
      <c r="H30" s="59">
        <f>SUM('人11-2:人11-3'!H30)</f>
        <v>0</v>
      </c>
      <c r="I30" s="59">
        <f>SUM('人11-2:人11-3'!I30)</f>
        <v>1</v>
      </c>
      <c r="J30" s="59">
        <f>SUM('人11-2:人11-3'!J30)</f>
        <v>0</v>
      </c>
      <c r="K30" s="59">
        <f>SUM('人11-2:人11-3'!K30)</f>
        <v>3</v>
      </c>
      <c r="L30" s="59">
        <f>SUM('人11-2:人11-3'!L30)</f>
        <v>5</v>
      </c>
      <c r="M30" s="59">
        <f>SUM('人11-2:人11-3'!M30)</f>
        <v>11</v>
      </c>
      <c r="N30" s="59">
        <f>SUM('人11-2:人11-3'!N30)</f>
        <v>12</v>
      </c>
      <c r="O30" s="59">
        <f>SUM('人11-2:人11-3'!O30)</f>
        <v>17</v>
      </c>
      <c r="P30" s="59">
        <f>SUM('人11-2:人11-3'!P30)</f>
        <v>8</v>
      </c>
      <c r="Q30" s="59">
        <f>SUM('人11-2:人11-3'!Q30)</f>
        <v>3</v>
      </c>
      <c r="R30" s="59">
        <f>SUM('人11-2:人11-3'!R30)</f>
        <v>2</v>
      </c>
      <c r="S30" s="59">
        <f>SUM('人11-2:人11-3'!S30)</f>
        <v>0</v>
      </c>
      <c r="T30" s="59">
        <f>SUM('人11-2:人11-3'!T30)</f>
        <v>0</v>
      </c>
      <c r="U30" s="59">
        <f>SUM('人11-2:人11-3'!U30)</f>
        <v>0</v>
      </c>
      <c r="V30" s="59">
        <f>SUM('人11-2:人11-3'!V30)</f>
        <v>1</v>
      </c>
      <c r="W30" s="59">
        <f>SUM('人11-2:人11-3'!W30)</f>
        <v>0</v>
      </c>
      <c r="X30" s="59">
        <f>SUM('人11-2:人11-3'!X30)</f>
        <v>0</v>
      </c>
      <c r="Y30" s="59">
        <f>SUM('人11-2:人11-3'!Y30)</f>
        <v>0</v>
      </c>
      <c r="Z30" s="59">
        <f>SUM('人11-2:人11-3'!Z30)</f>
        <v>0</v>
      </c>
      <c r="AA30" s="59">
        <f>SUM('人11-2:人11-3'!AA30)</f>
        <v>4</v>
      </c>
      <c r="AB30" s="59">
        <f>SUM('人11-2:人11-3'!AB30)</f>
        <v>5</v>
      </c>
      <c r="AC30" s="49">
        <v>2.9999714285714285</v>
      </c>
      <c r="AD30" s="49">
        <v>2.9859642857142856</v>
      </c>
      <c r="AE30" s="32" t="s">
        <v>39</v>
      </c>
      <c r="AG30" s="55" t="str">
        <f t="shared" si="2"/>
        <v>○</v>
      </c>
      <c r="AH30" s="55" t="str">
        <f t="shared" si="2"/>
        <v>○</v>
      </c>
    </row>
    <row r="31" spans="1:34" s="17" customFormat="1" ht="20.25" customHeight="1">
      <c r="A31" s="42" t="s">
        <v>46</v>
      </c>
      <c r="B31" s="60">
        <f>SUM('人11-2:人11-3'!B31)</f>
        <v>6</v>
      </c>
      <c r="C31" s="59">
        <f>SUM('人11-2:人11-3'!C31)</f>
        <v>4</v>
      </c>
      <c r="D31" s="59">
        <f>SUM('人11-2:人11-3'!D31)</f>
        <v>2</v>
      </c>
      <c r="E31" s="59">
        <f>SUM('人11-2:人11-3'!E31)</f>
        <v>0</v>
      </c>
      <c r="F31" s="59">
        <f>SUM('人11-2:人11-3'!F31)</f>
        <v>0</v>
      </c>
      <c r="G31" s="59">
        <f>SUM('人11-2:人11-3'!G31)</f>
        <v>0</v>
      </c>
      <c r="H31" s="59">
        <f>SUM('人11-2:人11-3'!H31)</f>
        <v>0</v>
      </c>
      <c r="I31" s="59">
        <f>SUM('人11-2:人11-3'!I31)</f>
        <v>0</v>
      </c>
      <c r="J31" s="59">
        <f>SUM('人11-2:人11-3'!J31)</f>
        <v>0</v>
      </c>
      <c r="K31" s="59">
        <f>SUM('人11-2:人11-3'!K31)</f>
        <v>1</v>
      </c>
      <c r="L31" s="59">
        <f>SUM('人11-2:人11-3'!L31)</f>
        <v>0</v>
      </c>
      <c r="M31" s="59">
        <f>SUM('人11-2:人11-3'!M31)</f>
        <v>0</v>
      </c>
      <c r="N31" s="59">
        <f>SUM('人11-2:人11-3'!N31)</f>
        <v>1</v>
      </c>
      <c r="O31" s="59">
        <f>SUM('人11-2:人11-3'!O31)</f>
        <v>2</v>
      </c>
      <c r="P31" s="59">
        <f>SUM('人11-2:人11-3'!P31)</f>
        <v>1</v>
      </c>
      <c r="Q31" s="59">
        <f>SUM('人11-2:人11-3'!Q31)</f>
        <v>1</v>
      </c>
      <c r="R31" s="59">
        <f>SUM('人11-2:人11-3'!R31)</f>
        <v>0</v>
      </c>
      <c r="S31" s="59">
        <f>SUM('人11-2:人11-3'!S31)</f>
        <v>0</v>
      </c>
      <c r="T31" s="59">
        <f>SUM('人11-2:人11-3'!T31)</f>
        <v>0</v>
      </c>
      <c r="U31" s="59">
        <f>SUM('人11-2:人11-3'!U31)</f>
        <v>0</v>
      </c>
      <c r="V31" s="59">
        <f>SUM('人11-2:人11-3'!V31)</f>
        <v>0</v>
      </c>
      <c r="W31" s="59">
        <f>SUM('人11-2:人11-3'!W31)</f>
        <v>0</v>
      </c>
      <c r="X31" s="59">
        <f>SUM('人11-2:人11-3'!X31)</f>
        <v>0</v>
      </c>
      <c r="Y31" s="59">
        <f>SUM('人11-2:人11-3'!Y31)</f>
        <v>0</v>
      </c>
      <c r="Z31" s="59">
        <f>SUM('人11-2:人11-3'!Z31)</f>
        <v>0</v>
      </c>
      <c r="AA31" s="59">
        <f>SUM('人11-2:人11-3'!AA31)</f>
        <v>1</v>
      </c>
      <c r="AB31" s="59">
        <f>SUM('人11-2:人11-3'!AB31)</f>
        <v>0</v>
      </c>
      <c r="AC31" s="49">
        <v>2.96375</v>
      </c>
      <c r="AD31" s="49">
        <v>3.13</v>
      </c>
      <c r="AE31" s="32" t="s">
        <v>40</v>
      </c>
      <c r="AG31" s="55" t="str">
        <f t="shared" si="2"/>
        <v>○</v>
      </c>
      <c r="AH31" s="55" t="str">
        <f t="shared" si="2"/>
        <v>○</v>
      </c>
    </row>
    <row r="32" spans="1:34" s="8" customFormat="1" ht="20.25" customHeight="1">
      <c r="A32" s="42" t="s">
        <v>47</v>
      </c>
      <c r="B32" s="60">
        <f>SUM('人11-2:人11-3'!B32)</f>
        <v>75</v>
      </c>
      <c r="C32" s="59">
        <f>SUM('人11-2:人11-3'!C32)</f>
        <v>33</v>
      </c>
      <c r="D32" s="59">
        <f>SUM('人11-2:人11-3'!D32)</f>
        <v>42</v>
      </c>
      <c r="E32" s="59">
        <f>SUM('人11-2:人11-3'!E32)</f>
        <v>0</v>
      </c>
      <c r="F32" s="59">
        <f>SUM('人11-2:人11-3'!F32)</f>
        <v>0</v>
      </c>
      <c r="G32" s="59">
        <f>SUM('人11-2:人11-3'!G32)</f>
        <v>0</v>
      </c>
      <c r="H32" s="59">
        <f>SUM('人11-2:人11-3'!H32)</f>
        <v>0</v>
      </c>
      <c r="I32" s="59">
        <f>SUM('人11-2:人11-3'!I32)</f>
        <v>0</v>
      </c>
      <c r="J32" s="59">
        <f>SUM('人11-2:人11-3'!J32)</f>
        <v>0</v>
      </c>
      <c r="K32" s="59">
        <f>SUM('人11-2:人11-3'!K32)</f>
        <v>2</v>
      </c>
      <c r="L32" s="59">
        <f>SUM('人11-2:人11-3'!L32)</f>
        <v>2</v>
      </c>
      <c r="M32" s="59">
        <f>SUM('人11-2:人11-3'!M32)</f>
        <v>10</v>
      </c>
      <c r="N32" s="59">
        <f>SUM('人11-2:人11-3'!N32)</f>
        <v>18</v>
      </c>
      <c r="O32" s="59">
        <f>SUM('人11-2:人11-3'!O32)</f>
        <v>15</v>
      </c>
      <c r="P32" s="59">
        <f>SUM('人11-2:人11-3'!P32)</f>
        <v>17</v>
      </c>
      <c r="Q32" s="59">
        <f>SUM('人11-2:人11-3'!Q32)</f>
        <v>6</v>
      </c>
      <c r="R32" s="59">
        <f>SUM('人11-2:人11-3'!R32)</f>
        <v>5</v>
      </c>
      <c r="S32" s="59">
        <f>SUM('人11-2:人11-3'!S32)</f>
        <v>0</v>
      </c>
      <c r="T32" s="59">
        <f>SUM('人11-2:人11-3'!T32)</f>
        <v>0</v>
      </c>
      <c r="U32" s="59">
        <f>SUM('人11-2:人11-3'!U32)</f>
        <v>0</v>
      </c>
      <c r="V32" s="59">
        <f>SUM('人11-2:人11-3'!V32)</f>
        <v>0</v>
      </c>
      <c r="W32" s="59">
        <f>SUM('人11-2:人11-3'!W32)</f>
        <v>0</v>
      </c>
      <c r="X32" s="59">
        <f>SUM('人11-2:人11-3'!X32)</f>
        <v>0</v>
      </c>
      <c r="Y32" s="59">
        <f>SUM('人11-2:人11-3'!Y32)</f>
        <v>0</v>
      </c>
      <c r="Z32" s="59">
        <f>SUM('人11-2:人11-3'!Z32)</f>
        <v>0</v>
      </c>
      <c r="AA32" s="59">
        <f>SUM('人11-2:人11-3'!AA32)</f>
        <v>2</v>
      </c>
      <c r="AB32" s="59">
        <f>SUM('人11-2:人11-3'!AB32)</f>
        <v>2</v>
      </c>
      <c r="AC32" s="49">
        <v>3.154848484848485</v>
      </c>
      <c r="AD32" s="49">
        <v>3.0059761904761904</v>
      </c>
      <c r="AE32" s="32" t="s">
        <v>41</v>
      </c>
      <c r="AG32" s="55" t="str">
        <f t="shared" si="2"/>
        <v>○</v>
      </c>
      <c r="AH32" s="55" t="str">
        <f t="shared" si="2"/>
        <v>○</v>
      </c>
    </row>
    <row r="33" spans="1:34" s="8" customFormat="1" ht="20.25" customHeight="1">
      <c r="A33" s="42" t="s">
        <v>48</v>
      </c>
      <c r="B33" s="60">
        <f>SUM('人11-2:人11-3'!B33)</f>
        <v>72</v>
      </c>
      <c r="C33" s="59">
        <f>SUM('人11-2:人11-3'!C33)</f>
        <v>43</v>
      </c>
      <c r="D33" s="59">
        <f>SUM('人11-2:人11-3'!D33)</f>
        <v>29</v>
      </c>
      <c r="E33" s="59">
        <f>SUM('人11-2:人11-3'!E33)</f>
        <v>1</v>
      </c>
      <c r="F33" s="59">
        <f>SUM('人11-2:人11-3'!F33)</f>
        <v>0</v>
      </c>
      <c r="G33" s="59">
        <f>SUM('人11-2:人11-3'!G33)</f>
        <v>0</v>
      </c>
      <c r="H33" s="59">
        <f>SUM('人11-2:人11-3'!H33)</f>
        <v>0</v>
      </c>
      <c r="I33" s="59">
        <f>SUM('人11-2:人11-3'!I33)</f>
        <v>1</v>
      </c>
      <c r="J33" s="59">
        <f>SUM('人11-2:人11-3'!J33)</f>
        <v>0</v>
      </c>
      <c r="K33" s="59">
        <f>SUM('人11-2:人11-3'!K33)</f>
        <v>1</v>
      </c>
      <c r="L33" s="59">
        <f>SUM('人11-2:人11-3'!L33)</f>
        <v>3</v>
      </c>
      <c r="M33" s="59">
        <f>SUM('人11-2:人11-3'!M33)</f>
        <v>14</v>
      </c>
      <c r="N33" s="59">
        <f>SUM('人11-2:人11-3'!N33)</f>
        <v>14</v>
      </c>
      <c r="O33" s="59">
        <f>SUM('人11-2:人11-3'!O33)</f>
        <v>20</v>
      </c>
      <c r="P33" s="59">
        <f>SUM('人11-2:人11-3'!P33)</f>
        <v>9</v>
      </c>
      <c r="Q33" s="59">
        <f>SUM('人11-2:人11-3'!Q33)</f>
        <v>6</v>
      </c>
      <c r="R33" s="59">
        <f>SUM('人11-2:人11-3'!R33)</f>
        <v>2</v>
      </c>
      <c r="S33" s="59">
        <f>SUM('人11-2:人11-3'!S33)</f>
        <v>0</v>
      </c>
      <c r="T33" s="59">
        <f>SUM('人11-2:人11-3'!T33)</f>
        <v>1</v>
      </c>
      <c r="U33" s="59">
        <f>SUM('人11-2:人11-3'!U33)</f>
        <v>0</v>
      </c>
      <c r="V33" s="59">
        <f>SUM('人11-2:人11-3'!V33)</f>
        <v>0</v>
      </c>
      <c r="W33" s="59">
        <f>SUM('人11-2:人11-3'!W33)</f>
        <v>0</v>
      </c>
      <c r="X33" s="59">
        <f>SUM('人11-2:人11-3'!X33)</f>
        <v>0</v>
      </c>
      <c r="Y33" s="59">
        <f>SUM('人11-2:人11-3'!Y33)</f>
        <v>0</v>
      </c>
      <c r="Z33" s="59">
        <f>SUM('人11-2:人11-3'!Z33)</f>
        <v>0</v>
      </c>
      <c r="AA33" s="59">
        <f>SUM('人11-2:人11-3'!AA33)</f>
        <v>3</v>
      </c>
      <c r="AB33" s="59">
        <f>SUM('人11-2:人11-3'!AB33)</f>
        <v>3</v>
      </c>
      <c r="AC33" s="49">
        <v>3.0527441860465117</v>
      </c>
      <c r="AD33" s="49">
        <v>2.9686206896551726</v>
      </c>
      <c r="AE33" s="32" t="s">
        <v>42</v>
      </c>
      <c r="AG33" s="55" t="str">
        <f t="shared" si="2"/>
        <v>○</v>
      </c>
      <c r="AH33" s="55" t="str">
        <f t="shared" si="2"/>
        <v>○</v>
      </c>
    </row>
    <row r="34" spans="1:34" s="17" customFormat="1" ht="20.25" customHeight="1">
      <c r="A34" s="45" t="s">
        <v>49</v>
      </c>
      <c r="B34" s="61">
        <f>SUM('人11-2:人11-3'!B34)</f>
        <v>7</v>
      </c>
      <c r="C34" s="62">
        <f>SUM('人11-2:人11-3'!C34)</f>
        <v>3</v>
      </c>
      <c r="D34" s="62">
        <f>SUM('人11-2:人11-3'!D34)</f>
        <v>4</v>
      </c>
      <c r="E34" s="62">
        <f>SUM('人11-2:人11-3'!E34)</f>
        <v>0</v>
      </c>
      <c r="F34" s="62">
        <f>SUM('人11-2:人11-3'!F34)</f>
        <v>0</v>
      </c>
      <c r="G34" s="62">
        <f>SUM('人11-2:人11-3'!G34)</f>
        <v>0</v>
      </c>
      <c r="H34" s="62">
        <f>SUM('人11-2:人11-3'!H34)</f>
        <v>0</v>
      </c>
      <c r="I34" s="62">
        <f>SUM('人11-2:人11-3'!I34)</f>
        <v>0</v>
      </c>
      <c r="J34" s="62">
        <f>SUM('人11-2:人11-3'!J34)</f>
        <v>0</v>
      </c>
      <c r="K34" s="62">
        <f>SUM('人11-2:人11-3'!K34)</f>
        <v>0</v>
      </c>
      <c r="L34" s="62">
        <f>SUM('人11-2:人11-3'!L34)</f>
        <v>0</v>
      </c>
      <c r="M34" s="62">
        <f>SUM('人11-2:人11-3'!M34)</f>
        <v>1</v>
      </c>
      <c r="N34" s="62">
        <f>SUM('人11-2:人11-3'!N34)</f>
        <v>3</v>
      </c>
      <c r="O34" s="62">
        <f>SUM('人11-2:人11-3'!O34)</f>
        <v>2</v>
      </c>
      <c r="P34" s="62">
        <f>SUM('人11-2:人11-3'!P34)</f>
        <v>1</v>
      </c>
      <c r="Q34" s="62">
        <f>SUM('人11-2:人11-3'!Q34)</f>
        <v>0</v>
      </c>
      <c r="R34" s="62">
        <f>SUM('人11-2:人11-3'!R34)</f>
        <v>0</v>
      </c>
      <c r="S34" s="62">
        <f>SUM('人11-2:人11-3'!S34)</f>
        <v>0</v>
      </c>
      <c r="T34" s="62">
        <f>SUM('人11-2:人11-3'!T34)</f>
        <v>0</v>
      </c>
      <c r="U34" s="62">
        <f>SUM('人11-2:人11-3'!U34)</f>
        <v>0</v>
      </c>
      <c r="V34" s="62">
        <f>SUM('人11-2:人11-3'!V34)</f>
        <v>0</v>
      </c>
      <c r="W34" s="62">
        <f>SUM('人11-2:人11-3'!W34)</f>
        <v>0</v>
      </c>
      <c r="X34" s="62">
        <f>SUM('人11-2:人11-3'!X34)</f>
        <v>0</v>
      </c>
      <c r="Y34" s="62">
        <f>SUM('人11-2:人11-3'!Y34)</f>
        <v>0</v>
      </c>
      <c r="Z34" s="62">
        <f>SUM('人11-2:人11-3'!Z34)</f>
        <v>0</v>
      </c>
      <c r="AA34" s="62">
        <f>SUM('人11-2:人11-3'!AA34)</f>
        <v>0</v>
      </c>
      <c r="AB34" s="62">
        <f>SUM('人11-2:人11-3'!AB34)</f>
        <v>0</v>
      </c>
      <c r="AC34" s="50">
        <v>2.964</v>
      </c>
      <c r="AD34" s="50">
        <v>2.8695</v>
      </c>
      <c r="AE34" s="36" t="s">
        <v>43</v>
      </c>
      <c r="AG34" s="55" t="str">
        <f t="shared" si="2"/>
        <v>○</v>
      </c>
      <c r="AH34" s="55" t="str">
        <f t="shared" si="2"/>
        <v>○</v>
      </c>
    </row>
    <row r="35" spans="1:31" s="8" customFormat="1" ht="20.25" customHeight="1" thickBot="1">
      <c r="A35" s="46"/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39"/>
    </row>
    <row r="36" spans="1:30" s="8" customFormat="1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5.75">
      <c r="A37" s="2"/>
      <c r="B37" s="56" t="str">
        <f>IF(B9=SUM(B13:B25)+SUM(B29:B34),"○","×")</f>
        <v>○</v>
      </c>
      <c r="C37" s="56" t="str">
        <f>IF(C9=SUM(C13:C25)+SUM(C29:C34),"○","×")</f>
        <v>○</v>
      </c>
      <c r="D37" s="56" t="str">
        <f aca="true" t="shared" si="3" ref="D37:AB37">IF(D9=SUM(D13:D25)+SUM(D29:D34),"○","×")</f>
        <v>○</v>
      </c>
      <c r="E37" s="56" t="str">
        <f t="shared" si="3"/>
        <v>○</v>
      </c>
      <c r="F37" s="56" t="str">
        <f t="shared" si="3"/>
        <v>○</v>
      </c>
      <c r="G37" s="56" t="str">
        <f t="shared" si="3"/>
        <v>○</v>
      </c>
      <c r="H37" s="56" t="str">
        <f t="shared" si="3"/>
        <v>○</v>
      </c>
      <c r="I37" s="56" t="str">
        <f t="shared" si="3"/>
        <v>○</v>
      </c>
      <c r="J37" s="56" t="str">
        <f t="shared" si="3"/>
        <v>○</v>
      </c>
      <c r="K37" s="56" t="str">
        <f t="shared" si="3"/>
        <v>○</v>
      </c>
      <c r="L37" s="56" t="str">
        <f t="shared" si="3"/>
        <v>○</v>
      </c>
      <c r="M37" s="56" t="str">
        <f t="shared" si="3"/>
        <v>○</v>
      </c>
      <c r="N37" s="56" t="str">
        <f t="shared" si="3"/>
        <v>○</v>
      </c>
      <c r="O37" s="56" t="str">
        <f t="shared" si="3"/>
        <v>○</v>
      </c>
      <c r="P37" s="56" t="str">
        <f t="shared" si="3"/>
        <v>○</v>
      </c>
      <c r="Q37" s="56" t="str">
        <f t="shared" si="3"/>
        <v>○</v>
      </c>
      <c r="R37" s="56" t="str">
        <f t="shared" si="3"/>
        <v>○</v>
      </c>
      <c r="S37" s="56" t="str">
        <f t="shared" si="3"/>
        <v>○</v>
      </c>
      <c r="T37" s="56" t="str">
        <f t="shared" si="3"/>
        <v>○</v>
      </c>
      <c r="U37" s="56" t="str">
        <f t="shared" si="3"/>
        <v>○</v>
      </c>
      <c r="V37" s="56" t="str">
        <f t="shared" si="3"/>
        <v>○</v>
      </c>
      <c r="W37" s="56" t="str">
        <f t="shared" si="3"/>
        <v>○</v>
      </c>
      <c r="X37" s="56" t="str">
        <f t="shared" si="3"/>
        <v>○</v>
      </c>
      <c r="Y37" s="56" t="str">
        <f t="shared" si="3"/>
        <v>○</v>
      </c>
      <c r="Z37" s="56" t="str">
        <f t="shared" si="3"/>
        <v>○</v>
      </c>
      <c r="AA37" s="56" t="str">
        <f t="shared" si="3"/>
        <v>○</v>
      </c>
      <c r="AB37" s="56" t="str">
        <f t="shared" si="3"/>
        <v>○</v>
      </c>
      <c r="AC37" s="2"/>
      <c r="AD37" s="2"/>
    </row>
    <row r="38" spans="1:3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48"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  <mergeCell ref="U4:V5"/>
    <mergeCell ref="G4:H5"/>
    <mergeCell ref="I4:J5"/>
    <mergeCell ref="K4:L5"/>
    <mergeCell ref="M4:N5"/>
    <mergeCell ref="W4:X5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C6:AC7"/>
    <mergeCell ref="AD6:AD7"/>
    <mergeCell ref="X6:X7"/>
    <mergeCell ref="Y6:Y7"/>
    <mergeCell ref="Z6:Z7"/>
    <mergeCell ref="AA6:AA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9"/>
  <sheetViews>
    <sheetView showGridLines="0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AC13" sqref="AC13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8" style="1" bestFit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64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20.25" customHeight="1">
      <c r="A2" s="20" t="s">
        <v>82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1" s="8" customFormat="1" ht="20.25" customHeight="1" thickBot="1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3" t="str">
        <f>'人11-1'!AE3</f>
        <v>令和元年</v>
      </c>
    </row>
    <row r="4" spans="1:31" s="8" customFormat="1" ht="20.25" customHeight="1">
      <c r="A4" s="23"/>
      <c r="B4" s="68" t="s">
        <v>0</v>
      </c>
      <c r="C4" s="74" t="s">
        <v>1</v>
      </c>
      <c r="D4" s="69" t="s">
        <v>2</v>
      </c>
      <c r="E4" s="68" t="s">
        <v>3</v>
      </c>
      <c r="F4" s="69"/>
      <c r="G4" s="68" t="s">
        <v>4</v>
      </c>
      <c r="H4" s="69"/>
      <c r="I4" s="68" t="s">
        <v>5</v>
      </c>
      <c r="J4" s="69"/>
      <c r="K4" s="68" t="s">
        <v>6</v>
      </c>
      <c r="L4" s="69"/>
      <c r="M4" s="68" t="s">
        <v>12</v>
      </c>
      <c r="N4" s="69"/>
      <c r="O4" s="68" t="s">
        <v>13</v>
      </c>
      <c r="P4" s="69"/>
      <c r="Q4" s="68" t="s">
        <v>14</v>
      </c>
      <c r="R4" s="69"/>
      <c r="S4" s="68" t="s">
        <v>15</v>
      </c>
      <c r="T4" s="69"/>
      <c r="U4" s="68" t="s">
        <v>7</v>
      </c>
      <c r="V4" s="69"/>
      <c r="W4" s="68" t="s">
        <v>16</v>
      </c>
      <c r="X4" s="69"/>
      <c r="Y4" s="68" t="s">
        <v>83</v>
      </c>
      <c r="Z4" s="69"/>
      <c r="AA4" s="68" t="s">
        <v>84</v>
      </c>
      <c r="AB4" s="69"/>
      <c r="AC4" s="68" t="s">
        <v>11</v>
      </c>
      <c r="AD4" s="69"/>
      <c r="AE4" s="24"/>
    </row>
    <row r="5" spans="1:31" s="8" customFormat="1" ht="20.25" customHeight="1">
      <c r="A5" s="72" t="s">
        <v>66</v>
      </c>
      <c r="B5" s="70"/>
      <c r="C5" s="75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14" t="s">
        <v>17</v>
      </c>
      <c r="AB5" s="15"/>
      <c r="AC5" s="70" t="s">
        <v>18</v>
      </c>
      <c r="AD5" s="71"/>
      <c r="AE5" s="73" t="s">
        <v>67</v>
      </c>
    </row>
    <row r="6" spans="1:31" s="8" customFormat="1" ht="20.25" customHeight="1">
      <c r="A6" s="72"/>
      <c r="B6" s="66" t="s">
        <v>8</v>
      </c>
      <c r="C6" s="66" t="s">
        <v>9</v>
      </c>
      <c r="D6" s="66" t="s">
        <v>10</v>
      </c>
      <c r="E6" s="66" t="s">
        <v>9</v>
      </c>
      <c r="F6" s="66" t="s">
        <v>10</v>
      </c>
      <c r="G6" s="66" t="s">
        <v>9</v>
      </c>
      <c r="H6" s="66" t="s">
        <v>10</v>
      </c>
      <c r="I6" s="66" t="s">
        <v>9</v>
      </c>
      <c r="J6" s="66" t="s">
        <v>10</v>
      </c>
      <c r="K6" s="66" t="s">
        <v>9</v>
      </c>
      <c r="L6" s="66" t="s">
        <v>10</v>
      </c>
      <c r="M6" s="66" t="s">
        <v>9</v>
      </c>
      <c r="N6" s="66" t="s">
        <v>10</v>
      </c>
      <c r="O6" s="66" t="s">
        <v>9</v>
      </c>
      <c r="P6" s="66" t="s">
        <v>10</v>
      </c>
      <c r="Q6" s="66" t="s">
        <v>9</v>
      </c>
      <c r="R6" s="66" t="s">
        <v>10</v>
      </c>
      <c r="S6" s="66" t="s">
        <v>9</v>
      </c>
      <c r="T6" s="66" t="s">
        <v>10</v>
      </c>
      <c r="U6" s="66" t="s">
        <v>9</v>
      </c>
      <c r="V6" s="66" t="s">
        <v>10</v>
      </c>
      <c r="W6" s="66" t="s">
        <v>9</v>
      </c>
      <c r="X6" s="66" t="s">
        <v>10</v>
      </c>
      <c r="Y6" s="66" t="s">
        <v>9</v>
      </c>
      <c r="Z6" s="66" t="s">
        <v>10</v>
      </c>
      <c r="AA6" s="66" t="s">
        <v>9</v>
      </c>
      <c r="AB6" s="66" t="s">
        <v>10</v>
      </c>
      <c r="AC6" s="66" t="s">
        <v>9</v>
      </c>
      <c r="AD6" s="66" t="s">
        <v>10</v>
      </c>
      <c r="AE6" s="73"/>
    </row>
    <row r="7" spans="1:31" s="8" customFormat="1" ht="20.25" customHeight="1">
      <c r="A7" s="2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27"/>
    </row>
    <row r="8" spans="1:31" s="8" customFormat="1" ht="20.25" customHeight="1">
      <c r="A8" s="41"/>
      <c r="B8" s="4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40"/>
      <c r="AD8" s="40"/>
      <c r="AE8" s="25"/>
    </row>
    <row r="9" spans="1:34" s="8" customFormat="1" ht="20.25" customHeight="1">
      <c r="A9" s="42" t="s">
        <v>24</v>
      </c>
      <c r="B9" s="57">
        <f>C9+D9</f>
        <v>8585</v>
      </c>
      <c r="C9" s="58">
        <f>E9+G9+I9+K9+M9+O9+Q9+S9+U9+W9+Y9</f>
        <v>4370</v>
      </c>
      <c r="D9" s="58">
        <f>F9+H9+J9+L9+N9+P9+R9+T9+V9+X9+Z9</f>
        <v>4215</v>
      </c>
      <c r="E9" s="58">
        <f>E11+E27</f>
        <v>18</v>
      </c>
      <c r="F9" s="58">
        <f aca="true" t="shared" si="0" ref="F9:Z9">F11+F27</f>
        <v>9</v>
      </c>
      <c r="G9" s="58">
        <f t="shared" si="0"/>
        <v>14</v>
      </c>
      <c r="H9" s="58">
        <f t="shared" si="0"/>
        <v>16</v>
      </c>
      <c r="I9" s="58">
        <f t="shared" si="0"/>
        <v>43</v>
      </c>
      <c r="J9" s="58">
        <f t="shared" si="0"/>
        <v>30</v>
      </c>
      <c r="K9" s="58">
        <f t="shared" si="0"/>
        <v>280</v>
      </c>
      <c r="L9" s="58">
        <f t="shared" si="0"/>
        <v>334</v>
      </c>
      <c r="M9" s="58">
        <f t="shared" si="0"/>
        <v>1489</v>
      </c>
      <c r="N9" s="58">
        <f t="shared" si="0"/>
        <v>1778</v>
      </c>
      <c r="O9" s="58">
        <f t="shared" si="0"/>
        <v>1962</v>
      </c>
      <c r="P9" s="58">
        <f t="shared" si="0"/>
        <v>1672</v>
      </c>
      <c r="Q9" s="58">
        <f t="shared" si="0"/>
        <v>521</v>
      </c>
      <c r="R9" s="58">
        <f t="shared" si="0"/>
        <v>352</v>
      </c>
      <c r="S9" s="58">
        <f t="shared" si="0"/>
        <v>40</v>
      </c>
      <c r="T9" s="58">
        <f t="shared" si="0"/>
        <v>21</v>
      </c>
      <c r="U9" s="58">
        <f t="shared" si="0"/>
        <v>2</v>
      </c>
      <c r="V9" s="58">
        <f t="shared" si="0"/>
        <v>3</v>
      </c>
      <c r="W9" s="58">
        <f t="shared" si="0"/>
        <v>1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>E9+G9+I9+K9</f>
        <v>355</v>
      </c>
      <c r="AB9" s="58">
        <f>F9+H9+J9+L9</f>
        <v>389</v>
      </c>
      <c r="AC9" s="48">
        <f>AVERAGE(AC11,AC27)</f>
        <v>3.041818129434369</v>
      </c>
      <c r="AD9" s="48">
        <f>AVERAGE(AD11,AD27)</f>
        <v>2.962560233957462</v>
      </c>
      <c r="AE9" s="32" t="s">
        <v>24</v>
      </c>
      <c r="AG9" s="55" t="str">
        <f>IF(C9=E9+G9+I9+K9+M9+O9+Q9+S9+U9+W9+Y9,"○","×")</f>
        <v>○</v>
      </c>
      <c r="AH9" s="55" t="str">
        <f>IF(D9=F9+H9+J9+L9+N9+P9+R9+T9+V9+X9+Z9,"○","×")</f>
        <v>○</v>
      </c>
    </row>
    <row r="10" spans="1:31" s="8" customFormat="1" ht="20.25" customHeight="1">
      <c r="A10" s="43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8"/>
      <c r="AD10" s="48"/>
      <c r="AE10" s="34"/>
    </row>
    <row r="11" spans="1:34" s="8" customFormat="1" ht="20.25" customHeight="1">
      <c r="A11" s="42" t="s">
        <v>22</v>
      </c>
      <c r="B11" s="57">
        <f>C11+D11</f>
        <v>8329</v>
      </c>
      <c r="C11" s="59">
        <f>E11+G11+I11+K11+M11+O11+Q11+S11+U11+W11+Y11</f>
        <v>4236</v>
      </c>
      <c r="D11" s="59">
        <f>F11+H11+J11+L11+N11+P11+R11+T11+V11+X11+Z11</f>
        <v>4093</v>
      </c>
      <c r="E11" s="59">
        <f>SUM(E13:E25)</f>
        <v>17</v>
      </c>
      <c r="F11" s="59">
        <f aca="true" t="shared" si="1" ref="F11:Z11">SUM(F13:F25)</f>
        <v>9</v>
      </c>
      <c r="G11" s="59">
        <f t="shared" si="1"/>
        <v>14</v>
      </c>
      <c r="H11" s="59">
        <f t="shared" si="1"/>
        <v>16</v>
      </c>
      <c r="I11" s="59">
        <f t="shared" si="1"/>
        <v>42</v>
      </c>
      <c r="J11" s="59">
        <f t="shared" si="1"/>
        <v>30</v>
      </c>
      <c r="K11" s="59">
        <f t="shared" si="1"/>
        <v>272</v>
      </c>
      <c r="L11" s="59">
        <f t="shared" si="1"/>
        <v>319</v>
      </c>
      <c r="M11" s="59">
        <f t="shared" si="1"/>
        <v>1446</v>
      </c>
      <c r="N11" s="59">
        <f t="shared" si="1"/>
        <v>1723</v>
      </c>
      <c r="O11" s="59">
        <f t="shared" si="1"/>
        <v>1897</v>
      </c>
      <c r="P11" s="59">
        <f t="shared" si="1"/>
        <v>1631</v>
      </c>
      <c r="Q11" s="59">
        <f t="shared" si="1"/>
        <v>505</v>
      </c>
      <c r="R11" s="59">
        <f t="shared" si="1"/>
        <v>343</v>
      </c>
      <c r="S11" s="59">
        <f t="shared" si="1"/>
        <v>40</v>
      </c>
      <c r="T11" s="59">
        <f t="shared" si="1"/>
        <v>20</v>
      </c>
      <c r="U11" s="59">
        <f t="shared" si="1"/>
        <v>2</v>
      </c>
      <c r="V11" s="59">
        <f t="shared" si="1"/>
        <v>2</v>
      </c>
      <c r="W11" s="59">
        <f t="shared" si="1"/>
        <v>1</v>
      </c>
      <c r="X11" s="59">
        <f t="shared" si="1"/>
        <v>0</v>
      </c>
      <c r="Y11" s="59">
        <f t="shared" si="1"/>
        <v>0</v>
      </c>
      <c r="Z11" s="59">
        <f t="shared" si="1"/>
        <v>0</v>
      </c>
      <c r="AA11" s="58">
        <f>E11+G11+I11+K11</f>
        <v>345</v>
      </c>
      <c r="AB11" s="58">
        <f>F11+H11+J11+L11</f>
        <v>374</v>
      </c>
      <c r="AC11" s="48">
        <f>AVERAGE(AC13:AC25)</f>
        <v>3.0500293065425392</v>
      </c>
      <c r="AD11" s="48">
        <f>AVERAGE(AD13:AD25)</f>
        <v>2.9673014273045673</v>
      </c>
      <c r="AE11" s="32" t="s">
        <v>22</v>
      </c>
      <c r="AG11" s="55" t="str">
        <f>IF(C11=E11+G11+I11+K11+M11+O11+Q11+S11+U11+W11+Y11,"○","×")</f>
        <v>○</v>
      </c>
      <c r="AH11" s="55" t="str">
        <f>IF(D11=F11+H11+J11+L11+N11+P11+R11+T11+V11+X11+Z11,"○","×")</f>
        <v>○</v>
      </c>
    </row>
    <row r="12" spans="1:31" s="8" customFormat="1" ht="20.25" customHeight="1">
      <c r="A12" s="43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8"/>
      <c r="AD12" s="48"/>
      <c r="AE12" s="34"/>
    </row>
    <row r="13" spans="1:34" s="8" customFormat="1" ht="20.25" customHeight="1">
      <c r="A13" s="42" t="s">
        <v>25</v>
      </c>
      <c r="B13" s="57">
        <f>C13+D13</f>
        <v>1575</v>
      </c>
      <c r="C13" s="59">
        <f>E13+G13+I13+K13+M13+O13+Q13+S13+U13+W13+Y13</f>
        <v>817</v>
      </c>
      <c r="D13" s="59">
        <f>F13+H13+J13+L13+N13+P13+R13+T13+V13+X13+Z13</f>
        <v>758</v>
      </c>
      <c r="E13" s="59">
        <v>2</v>
      </c>
      <c r="F13" s="59">
        <v>0</v>
      </c>
      <c r="G13" s="59">
        <v>2</v>
      </c>
      <c r="H13" s="59">
        <v>5</v>
      </c>
      <c r="I13" s="59">
        <v>8</v>
      </c>
      <c r="J13" s="59">
        <v>7</v>
      </c>
      <c r="K13" s="59">
        <v>64</v>
      </c>
      <c r="L13" s="59">
        <v>58</v>
      </c>
      <c r="M13" s="59">
        <v>273</v>
      </c>
      <c r="N13" s="59">
        <v>343</v>
      </c>
      <c r="O13" s="59">
        <v>376</v>
      </c>
      <c r="P13" s="59">
        <v>283</v>
      </c>
      <c r="Q13" s="59">
        <v>87</v>
      </c>
      <c r="R13" s="59">
        <v>60</v>
      </c>
      <c r="S13" s="59">
        <v>4</v>
      </c>
      <c r="T13" s="59">
        <v>2</v>
      </c>
      <c r="U13" s="59">
        <v>1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8">
        <f>E13+G13+I13+K13</f>
        <v>76</v>
      </c>
      <c r="AB13" s="58">
        <f>F13+H13+J13+L13</f>
        <v>70</v>
      </c>
      <c r="AC13" s="49">
        <v>3.045330477356181</v>
      </c>
      <c r="AD13" s="49">
        <v>2.9660738786279683</v>
      </c>
      <c r="AE13" s="32" t="s">
        <v>25</v>
      </c>
      <c r="AG13" s="55" t="str">
        <f>IF(C13=E13+G13+I13+K13+M13+O13+Q13+S13+U13+W13+Y13,"○","×")</f>
        <v>○</v>
      </c>
      <c r="AH13" s="55" t="str">
        <f>IF(D13=F13+H13+J13+L13+N13+P13+R13+T13+V13+X13+Z13,"○","×")</f>
        <v>○</v>
      </c>
    </row>
    <row r="14" spans="1:34" s="8" customFormat="1" ht="20.25" customHeight="1">
      <c r="A14" s="42" t="s">
        <v>26</v>
      </c>
      <c r="B14" s="60">
        <f aca="true" t="shared" si="2" ref="B14:B34">C14+D14</f>
        <v>1071</v>
      </c>
      <c r="C14" s="59">
        <f aca="true" t="shared" si="3" ref="C14:C25">E14+G14+I14+K14+M14+O14+Q14+S14+U14+W14+Y14</f>
        <v>550</v>
      </c>
      <c r="D14" s="59">
        <f aca="true" t="shared" si="4" ref="D14:D25">F14+H14+J14+L14+N14+P14+R14+T14+V14+X14+Z14</f>
        <v>521</v>
      </c>
      <c r="E14" s="59">
        <v>3</v>
      </c>
      <c r="F14" s="59">
        <v>2</v>
      </c>
      <c r="G14" s="59">
        <v>2</v>
      </c>
      <c r="H14" s="59">
        <v>3</v>
      </c>
      <c r="I14" s="59">
        <v>11</v>
      </c>
      <c r="J14" s="59">
        <v>4</v>
      </c>
      <c r="K14" s="59">
        <v>38</v>
      </c>
      <c r="L14" s="59">
        <v>41</v>
      </c>
      <c r="M14" s="59">
        <v>184</v>
      </c>
      <c r="N14" s="59">
        <v>240</v>
      </c>
      <c r="O14" s="59">
        <v>231</v>
      </c>
      <c r="P14" s="59">
        <v>193</v>
      </c>
      <c r="Q14" s="59">
        <v>75</v>
      </c>
      <c r="R14" s="59">
        <v>35</v>
      </c>
      <c r="S14" s="59">
        <v>5</v>
      </c>
      <c r="T14" s="59">
        <v>3</v>
      </c>
      <c r="U14" s="59">
        <v>1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f aca="true" t="shared" si="5" ref="AA14:AA25">E14+G14+I14+K14</f>
        <v>54</v>
      </c>
      <c r="AB14" s="59">
        <f aca="true" t="shared" si="6" ref="AB14:AB25">F14+H14+J14+L14</f>
        <v>50</v>
      </c>
      <c r="AC14" s="49">
        <v>3.035887272727273</v>
      </c>
      <c r="AD14" s="49">
        <v>2.9425585412667945</v>
      </c>
      <c r="AE14" s="32" t="s">
        <v>26</v>
      </c>
      <c r="AG14" s="55" t="str">
        <f aca="true" t="shared" si="7" ref="AG14:AH25">IF(C14=E14+G14+I14+K14+M14+O14+Q14+S14+U14+W14+Y14,"○","×")</f>
        <v>○</v>
      </c>
      <c r="AH14" s="55" t="str">
        <f t="shared" si="7"/>
        <v>○</v>
      </c>
    </row>
    <row r="15" spans="1:34" s="8" customFormat="1" ht="20.25" customHeight="1">
      <c r="A15" s="42" t="s">
        <v>27</v>
      </c>
      <c r="B15" s="60">
        <f t="shared" si="2"/>
        <v>1376</v>
      </c>
      <c r="C15" s="59">
        <f t="shared" si="3"/>
        <v>697</v>
      </c>
      <c r="D15" s="59">
        <f t="shared" si="4"/>
        <v>679</v>
      </c>
      <c r="E15" s="59">
        <v>4</v>
      </c>
      <c r="F15" s="59">
        <v>1</v>
      </c>
      <c r="G15" s="59">
        <v>4</v>
      </c>
      <c r="H15" s="59">
        <v>1</v>
      </c>
      <c r="I15" s="59">
        <v>4</v>
      </c>
      <c r="J15" s="59">
        <v>4</v>
      </c>
      <c r="K15" s="59">
        <v>34</v>
      </c>
      <c r="L15" s="59">
        <v>60</v>
      </c>
      <c r="M15" s="59">
        <v>250</v>
      </c>
      <c r="N15" s="59">
        <v>265</v>
      </c>
      <c r="O15" s="59">
        <v>305</v>
      </c>
      <c r="P15" s="59">
        <v>290</v>
      </c>
      <c r="Q15" s="59">
        <v>90</v>
      </c>
      <c r="R15" s="59">
        <v>51</v>
      </c>
      <c r="S15" s="59">
        <v>6</v>
      </c>
      <c r="T15" s="59">
        <v>6</v>
      </c>
      <c r="U15" s="59">
        <v>0</v>
      </c>
      <c r="V15" s="59">
        <v>1</v>
      </c>
      <c r="W15" s="59">
        <v>0</v>
      </c>
      <c r="X15" s="59">
        <v>0</v>
      </c>
      <c r="Y15" s="59">
        <v>0</v>
      </c>
      <c r="Z15" s="59">
        <v>0</v>
      </c>
      <c r="AA15" s="59">
        <f t="shared" si="5"/>
        <v>46</v>
      </c>
      <c r="AB15" s="59">
        <f t="shared" si="6"/>
        <v>66</v>
      </c>
      <c r="AC15" s="49">
        <v>3.059616929698709</v>
      </c>
      <c r="AD15" s="49">
        <v>2.999528718703976</v>
      </c>
      <c r="AE15" s="32" t="s">
        <v>27</v>
      </c>
      <c r="AG15" s="55" t="str">
        <f t="shared" si="7"/>
        <v>○</v>
      </c>
      <c r="AH15" s="55" t="str">
        <f t="shared" si="7"/>
        <v>○</v>
      </c>
    </row>
    <row r="16" spans="1:34" s="8" customFormat="1" ht="20.25" customHeight="1">
      <c r="A16" s="42" t="s">
        <v>28</v>
      </c>
      <c r="B16" s="60">
        <f t="shared" si="2"/>
        <v>172</v>
      </c>
      <c r="C16" s="59">
        <f t="shared" si="3"/>
        <v>96</v>
      </c>
      <c r="D16" s="59">
        <f t="shared" si="4"/>
        <v>76</v>
      </c>
      <c r="E16" s="59">
        <v>0</v>
      </c>
      <c r="F16" s="59">
        <v>2</v>
      </c>
      <c r="G16" s="59">
        <v>1</v>
      </c>
      <c r="H16" s="59">
        <v>0</v>
      </c>
      <c r="I16" s="59">
        <v>1</v>
      </c>
      <c r="J16" s="59">
        <v>0</v>
      </c>
      <c r="K16" s="59">
        <v>3</v>
      </c>
      <c r="L16" s="59">
        <v>6</v>
      </c>
      <c r="M16" s="59">
        <v>37</v>
      </c>
      <c r="N16" s="59">
        <v>35</v>
      </c>
      <c r="O16" s="59">
        <v>40</v>
      </c>
      <c r="P16" s="59">
        <v>28</v>
      </c>
      <c r="Q16" s="59">
        <v>12</v>
      </c>
      <c r="R16" s="59">
        <v>4</v>
      </c>
      <c r="S16" s="59">
        <v>2</v>
      </c>
      <c r="T16" s="59">
        <v>1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f t="shared" si="5"/>
        <v>5</v>
      </c>
      <c r="AB16" s="59">
        <f t="shared" si="6"/>
        <v>8</v>
      </c>
      <c r="AC16" s="49">
        <v>3.0810729166666664</v>
      </c>
      <c r="AD16" s="49">
        <v>2.8945526315789474</v>
      </c>
      <c r="AE16" s="32" t="s">
        <v>28</v>
      </c>
      <c r="AG16" s="55" t="str">
        <f t="shared" si="7"/>
        <v>○</v>
      </c>
      <c r="AH16" s="55" t="str">
        <f t="shared" si="7"/>
        <v>○</v>
      </c>
    </row>
    <row r="17" spans="1:34" s="8" customFormat="1" ht="20.25" customHeight="1">
      <c r="A17" s="44" t="s">
        <v>29</v>
      </c>
      <c r="B17" s="60">
        <f t="shared" si="2"/>
        <v>841</v>
      </c>
      <c r="C17" s="59">
        <f t="shared" si="3"/>
        <v>431</v>
      </c>
      <c r="D17" s="59">
        <f t="shared" si="4"/>
        <v>410</v>
      </c>
      <c r="E17" s="59">
        <v>2</v>
      </c>
      <c r="F17" s="59">
        <v>2</v>
      </c>
      <c r="G17" s="59">
        <v>1</v>
      </c>
      <c r="H17" s="59">
        <v>0</v>
      </c>
      <c r="I17" s="59">
        <v>2</v>
      </c>
      <c r="J17" s="59">
        <v>2</v>
      </c>
      <c r="K17" s="59">
        <v>27</v>
      </c>
      <c r="L17" s="59">
        <v>28</v>
      </c>
      <c r="M17" s="59">
        <v>154</v>
      </c>
      <c r="N17" s="59">
        <v>182</v>
      </c>
      <c r="O17" s="59">
        <v>189</v>
      </c>
      <c r="P17" s="59">
        <v>154</v>
      </c>
      <c r="Q17" s="59">
        <v>52</v>
      </c>
      <c r="R17" s="59">
        <v>42</v>
      </c>
      <c r="S17" s="59">
        <v>3</v>
      </c>
      <c r="T17" s="59">
        <v>0</v>
      </c>
      <c r="U17" s="59">
        <v>0</v>
      </c>
      <c r="V17" s="59">
        <v>0</v>
      </c>
      <c r="W17" s="59">
        <v>1</v>
      </c>
      <c r="X17" s="59">
        <v>0</v>
      </c>
      <c r="Y17" s="59">
        <v>0</v>
      </c>
      <c r="Z17" s="59">
        <v>0</v>
      </c>
      <c r="AA17" s="59">
        <f t="shared" si="5"/>
        <v>32</v>
      </c>
      <c r="AB17" s="59">
        <f t="shared" si="6"/>
        <v>32</v>
      </c>
      <c r="AC17" s="49">
        <v>3.046186046511628</v>
      </c>
      <c r="AD17" s="49">
        <v>2.9878317073170733</v>
      </c>
      <c r="AE17" s="32" t="s">
        <v>29</v>
      </c>
      <c r="AG17" s="55" t="str">
        <f t="shared" si="7"/>
        <v>○</v>
      </c>
      <c r="AH17" s="55" t="str">
        <f t="shared" si="7"/>
        <v>○</v>
      </c>
    </row>
    <row r="18" spans="1:34" s="8" customFormat="1" ht="20.25" customHeight="1">
      <c r="A18" s="42" t="s">
        <v>30</v>
      </c>
      <c r="B18" s="61">
        <f t="shared" si="2"/>
        <v>515</v>
      </c>
      <c r="C18" s="62">
        <f t="shared" si="3"/>
        <v>245</v>
      </c>
      <c r="D18" s="62">
        <f t="shared" si="4"/>
        <v>270</v>
      </c>
      <c r="E18" s="62">
        <v>2</v>
      </c>
      <c r="F18" s="62">
        <v>1</v>
      </c>
      <c r="G18" s="62">
        <v>0</v>
      </c>
      <c r="H18" s="62">
        <v>2</v>
      </c>
      <c r="I18" s="62">
        <v>1</v>
      </c>
      <c r="J18" s="62">
        <v>1</v>
      </c>
      <c r="K18" s="62">
        <v>17</v>
      </c>
      <c r="L18" s="62">
        <v>14</v>
      </c>
      <c r="M18" s="62">
        <v>76</v>
      </c>
      <c r="N18" s="62">
        <v>113</v>
      </c>
      <c r="O18" s="62">
        <v>123</v>
      </c>
      <c r="P18" s="62">
        <v>117</v>
      </c>
      <c r="Q18" s="62">
        <v>23</v>
      </c>
      <c r="R18" s="62">
        <v>22</v>
      </c>
      <c r="S18" s="62">
        <v>3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f t="shared" si="5"/>
        <v>20</v>
      </c>
      <c r="AB18" s="62">
        <f t="shared" si="6"/>
        <v>18</v>
      </c>
      <c r="AC18" s="50">
        <v>3.0638571428571426</v>
      </c>
      <c r="AD18" s="51">
        <v>2.997225925925926</v>
      </c>
      <c r="AE18" s="36" t="s">
        <v>30</v>
      </c>
      <c r="AG18" s="55" t="str">
        <f t="shared" si="7"/>
        <v>○</v>
      </c>
      <c r="AH18" s="55" t="str">
        <f t="shared" si="7"/>
        <v>○</v>
      </c>
    </row>
    <row r="19" spans="1:34" s="8" customFormat="1" ht="20.25" customHeight="1">
      <c r="A19" s="42" t="s">
        <v>31</v>
      </c>
      <c r="B19" s="60">
        <f t="shared" si="2"/>
        <v>832</v>
      </c>
      <c r="C19" s="59">
        <f t="shared" si="3"/>
        <v>424</v>
      </c>
      <c r="D19" s="59">
        <f t="shared" si="4"/>
        <v>408</v>
      </c>
      <c r="E19" s="59">
        <v>1</v>
      </c>
      <c r="F19" s="59">
        <v>0</v>
      </c>
      <c r="G19" s="59">
        <v>1</v>
      </c>
      <c r="H19" s="59">
        <v>2</v>
      </c>
      <c r="I19" s="59">
        <v>3</v>
      </c>
      <c r="J19" s="59">
        <v>4</v>
      </c>
      <c r="K19" s="59">
        <v>21</v>
      </c>
      <c r="L19" s="59">
        <v>25</v>
      </c>
      <c r="M19" s="59">
        <v>141</v>
      </c>
      <c r="N19" s="59">
        <v>155</v>
      </c>
      <c r="O19" s="59">
        <v>193</v>
      </c>
      <c r="P19" s="59">
        <v>173</v>
      </c>
      <c r="Q19" s="59">
        <v>57</v>
      </c>
      <c r="R19" s="59">
        <v>46</v>
      </c>
      <c r="S19" s="59">
        <v>7</v>
      </c>
      <c r="T19" s="59">
        <v>3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f t="shared" si="5"/>
        <v>26</v>
      </c>
      <c r="AB19" s="59">
        <f t="shared" si="6"/>
        <v>31</v>
      </c>
      <c r="AC19" s="49">
        <v>3.080049528301887</v>
      </c>
      <c r="AD19" s="52">
        <v>3.0325490196078433</v>
      </c>
      <c r="AE19" s="32" t="s">
        <v>31</v>
      </c>
      <c r="AG19" s="55" t="str">
        <f t="shared" si="7"/>
        <v>○</v>
      </c>
      <c r="AH19" s="55" t="str">
        <f t="shared" si="7"/>
        <v>○</v>
      </c>
    </row>
    <row r="20" spans="1:34" s="8" customFormat="1" ht="20.25" customHeight="1">
      <c r="A20" s="42" t="s">
        <v>32</v>
      </c>
      <c r="B20" s="60">
        <f t="shared" si="2"/>
        <v>299</v>
      </c>
      <c r="C20" s="59">
        <f t="shared" si="3"/>
        <v>149</v>
      </c>
      <c r="D20" s="59">
        <f t="shared" si="4"/>
        <v>150</v>
      </c>
      <c r="E20" s="59">
        <v>0</v>
      </c>
      <c r="F20" s="59">
        <v>0</v>
      </c>
      <c r="G20" s="59">
        <v>0</v>
      </c>
      <c r="H20" s="59">
        <v>0</v>
      </c>
      <c r="I20" s="59">
        <v>1</v>
      </c>
      <c r="J20" s="59">
        <v>1</v>
      </c>
      <c r="K20" s="59">
        <v>10</v>
      </c>
      <c r="L20" s="59">
        <v>13</v>
      </c>
      <c r="M20" s="59">
        <v>42</v>
      </c>
      <c r="N20" s="59">
        <v>58</v>
      </c>
      <c r="O20" s="59">
        <v>81</v>
      </c>
      <c r="P20" s="59">
        <v>66</v>
      </c>
      <c r="Q20" s="59">
        <v>14</v>
      </c>
      <c r="R20" s="59">
        <v>12</v>
      </c>
      <c r="S20" s="59">
        <v>1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f t="shared" si="5"/>
        <v>11</v>
      </c>
      <c r="AB20" s="59">
        <f t="shared" si="6"/>
        <v>14</v>
      </c>
      <c r="AC20" s="49">
        <v>3.052214765100671</v>
      </c>
      <c r="AD20" s="52">
        <v>2.995</v>
      </c>
      <c r="AE20" s="32" t="s">
        <v>32</v>
      </c>
      <c r="AG20" s="55" t="str">
        <f t="shared" si="7"/>
        <v>○</v>
      </c>
      <c r="AH20" s="55" t="str">
        <f t="shared" si="7"/>
        <v>○</v>
      </c>
    </row>
    <row r="21" spans="1:34" s="8" customFormat="1" ht="20.25" customHeight="1">
      <c r="A21" s="42" t="s">
        <v>33</v>
      </c>
      <c r="B21" s="60">
        <f t="shared" si="2"/>
        <v>130</v>
      </c>
      <c r="C21" s="59">
        <f t="shared" si="3"/>
        <v>67</v>
      </c>
      <c r="D21" s="59">
        <f t="shared" si="4"/>
        <v>63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2</v>
      </c>
      <c r="K21" s="59">
        <v>7</v>
      </c>
      <c r="L21" s="59">
        <v>5</v>
      </c>
      <c r="M21" s="59">
        <v>24</v>
      </c>
      <c r="N21" s="59">
        <v>28</v>
      </c>
      <c r="O21" s="59">
        <v>31</v>
      </c>
      <c r="P21" s="59">
        <v>24</v>
      </c>
      <c r="Q21" s="59">
        <v>5</v>
      </c>
      <c r="R21" s="59">
        <v>4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f t="shared" si="5"/>
        <v>7</v>
      </c>
      <c r="AB21" s="59">
        <f t="shared" si="6"/>
        <v>7</v>
      </c>
      <c r="AC21" s="49">
        <v>3.0148507462686567</v>
      </c>
      <c r="AD21" s="52">
        <v>2.939714285714286</v>
      </c>
      <c r="AE21" s="32" t="s">
        <v>33</v>
      </c>
      <c r="AG21" s="55" t="str">
        <f t="shared" si="7"/>
        <v>○</v>
      </c>
      <c r="AH21" s="55" t="str">
        <f t="shared" si="7"/>
        <v>○</v>
      </c>
    </row>
    <row r="22" spans="1:34" s="8" customFormat="1" ht="20.25" customHeight="1">
      <c r="A22" s="44" t="s">
        <v>34</v>
      </c>
      <c r="B22" s="63">
        <f t="shared" si="2"/>
        <v>153</v>
      </c>
      <c r="C22" s="64">
        <f t="shared" si="3"/>
        <v>80</v>
      </c>
      <c r="D22" s="64">
        <f t="shared" si="4"/>
        <v>73</v>
      </c>
      <c r="E22" s="64">
        <v>0</v>
      </c>
      <c r="F22" s="64">
        <v>0</v>
      </c>
      <c r="G22" s="64">
        <v>0</v>
      </c>
      <c r="H22" s="64">
        <v>0</v>
      </c>
      <c r="I22" s="64">
        <v>2</v>
      </c>
      <c r="J22" s="64">
        <v>0</v>
      </c>
      <c r="K22" s="64">
        <v>5</v>
      </c>
      <c r="L22" s="64">
        <v>7</v>
      </c>
      <c r="M22" s="64">
        <v>29</v>
      </c>
      <c r="N22" s="64">
        <v>30</v>
      </c>
      <c r="O22" s="64">
        <v>38</v>
      </c>
      <c r="P22" s="64">
        <v>32</v>
      </c>
      <c r="Q22" s="64">
        <v>5</v>
      </c>
      <c r="R22" s="64">
        <v>4</v>
      </c>
      <c r="S22" s="64">
        <v>1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f t="shared" si="5"/>
        <v>7</v>
      </c>
      <c r="AB22" s="64">
        <f t="shared" si="6"/>
        <v>7</v>
      </c>
      <c r="AC22" s="53">
        <v>3.019275</v>
      </c>
      <c r="AD22" s="54">
        <v>2.9495616438356165</v>
      </c>
      <c r="AE22" s="37" t="s">
        <v>34</v>
      </c>
      <c r="AG22" s="55" t="str">
        <f t="shared" si="7"/>
        <v>○</v>
      </c>
      <c r="AH22" s="55" t="str">
        <f t="shared" si="7"/>
        <v>○</v>
      </c>
    </row>
    <row r="23" spans="1:34" s="8" customFormat="1" ht="20.25" customHeight="1">
      <c r="A23" s="42" t="s">
        <v>35</v>
      </c>
      <c r="B23" s="60">
        <f t="shared" si="2"/>
        <v>74</v>
      </c>
      <c r="C23" s="59">
        <f t="shared" si="3"/>
        <v>44</v>
      </c>
      <c r="D23" s="59">
        <f t="shared" si="4"/>
        <v>30</v>
      </c>
      <c r="E23" s="59">
        <v>0</v>
      </c>
      <c r="F23" s="59">
        <v>0</v>
      </c>
      <c r="G23" s="59">
        <v>0</v>
      </c>
      <c r="H23" s="59">
        <v>1</v>
      </c>
      <c r="I23" s="59">
        <v>1</v>
      </c>
      <c r="J23" s="59">
        <v>2</v>
      </c>
      <c r="K23" s="59">
        <v>4</v>
      </c>
      <c r="L23" s="59">
        <v>2</v>
      </c>
      <c r="M23" s="59">
        <v>9</v>
      </c>
      <c r="N23" s="59">
        <v>12</v>
      </c>
      <c r="O23" s="59">
        <v>25</v>
      </c>
      <c r="P23" s="59">
        <v>11</v>
      </c>
      <c r="Q23" s="59">
        <v>5</v>
      </c>
      <c r="R23" s="59">
        <v>2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f t="shared" si="5"/>
        <v>5</v>
      </c>
      <c r="AB23" s="59">
        <f t="shared" si="6"/>
        <v>5</v>
      </c>
      <c r="AC23" s="49">
        <v>3.0822045454545455</v>
      </c>
      <c r="AD23" s="49">
        <v>2.8971666666666667</v>
      </c>
      <c r="AE23" s="32" t="s">
        <v>35</v>
      </c>
      <c r="AG23" s="55" t="str">
        <f t="shared" si="7"/>
        <v>○</v>
      </c>
      <c r="AH23" s="55" t="str">
        <f t="shared" si="7"/>
        <v>○</v>
      </c>
    </row>
    <row r="24" spans="1:34" s="8" customFormat="1" ht="20.25" customHeight="1">
      <c r="A24" s="42" t="s">
        <v>36</v>
      </c>
      <c r="B24" s="60">
        <f t="shared" si="2"/>
        <v>935</v>
      </c>
      <c r="C24" s="59">
        <f t="shared" si="3"/>
        <v>455</v>
      </c>
      <c r="D24" s="59">
        <f t="shared" si="4"/>
        <v>480</v>
      </c>
      <c r="E24" s="59">
        <v>1</v>
      </c>
      <c r="F24" s="59">
        <v>1</v>
      </c>
      <c r="G24" s="59">
        <v>2</v>
      </c>
      <c r="H24" s="59">
        <v>1</v>
      </c>
      <c r="I24" s="59">
        <v>5</v>
      </c>
      <c r="J24" s="59">
        <v>3</v>
      </c>
      <c r="K24" s="59">
        <v>33</v>
      </c>
      <c r="L24" s="59">
        <v>43</v>
      </c>
      <c r="M24" s="59">
        <v>167</v>
      </c>
      <c r="N24" s="59">
        <v>184</v>
      </c>
      <c r="O24" s="59">
        <v>183</v>
      </c>
      <c r="P24" s="59">
        <v>196</v>
      </c>
      <c r="Q24" s="59">
        <v>58</v>
      </c>
      <c r="R24" s="59">
        <v>48</v>
      </c>
      <c r="S24" s="59">
        <v>6</v>
      </c>
      <c r="T24" s="59">
        <v>3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9">
        <v>0</v>
      </c>
      <c r="AA24" s="59">
        <f t="shared" si="5"/>
        <v>41</v>
      </c>
      <c r="AB24" s="59">
        <f t="shared" si="6"/>
        <v>48</v>
      </c>
      <c r="AC24" s="49">
        <v>3.0375538461538465</v>
      </c>
      <c r="AD24" s="49">
        <v>3.0068812499999997</v>
      </c>
      <c r="AE24" s="32" t="s">
        <v>36</v>
      </c>
      <c r="AG24" s="55" t="str">
        <f t="shared" si="7"/>
        <v>○</v>
      </c>
      <c r="AH24" s="55" t="str">
        <f t="shared" si="7"/>
        <v>○</v>
      </c>
    </row>
    <row r="25" spans="1:34" s="8" customFormat="1" ht="20.25" customHeight="1">
      <c r="A25" s="42" t="s">
        <v>37</v>
      </c>
      <c r="B25" s="60">
        <f t="shared" si="2"/>
        <v>356</v>
      </c>
      <c r="C25" s="59">
        <f t="shared" si="3"/>
        <v>181</v>
      </c>
      <c r="D25" s="59">
        <f t="shared" si="4"/>
        <v>175</v>
      </c>
      <c r="E25" s="59">
        <v>2</v>
      </c>
      <c r="F25" s="59">
        <v>0</v>
      </c>
      <c r="G25" s="59">
        <v>1</v>
      </c>
      <c r="H25" s="59">
        <v>1</v>
      </c>
      <c r="I25" s="59">
        <v>3</v>
      </c>
      <c r="J25" s="59">
        <v>0</v>
      </c>
      <c r="K25" s="59">
        <v>9</v>
      </c>
      <c r="L25" s="59">
        <v>17</v>
      </c>
      <c r="M25" s="59">
        <v>60</v>
      </c>
      <c r="N25" s="59">
        <v>78</v>
      </c>
      <c r="O25" s="59">
        <v>82</v>
      </c>
      <c r="P25" s="59">
        <v>64</v>
      </c>
      <c r="Q25" s="59">
        <v>22</v>
      </c>
      <c r="R25" s="59">
        <v>13</v>
      </c>
      <c r="S25" s="59">
        <v>2</v>
      </c>
      <c r="T25" s="59">
        <v>2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f t="shared" si="5"/>
        <v>15</v>
      </c>
      <c r="AB25" s="59">
        <f t="shared" si="6"/>
        <v>18</v>
      </c>
      <c r="AC25" s="49">
        <v>3.032281767955801</v>
      </c>
      <c r="AD25" s="49">
        <v>2.966274285714286</v>
      </c>
      <c r="AE25" s="32" t="s">
        <v>37</v>
      </c>
      <c r="AG25" s="55" t="str">
        <f t="shared" si="7"/>
        <v>○</v>
      </c>
      <c r="AH25" s="55" t="str">
        <f t="shared" si="7"/>
        <v>○</v>
      </c>
    </row>
    <row r="26" spans="1:31" s="8" customFormat="1" ht="20.25" customHeight="1">
      <c r="A26" s="43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48"/>
      <c r="AD26" s="48"/>
      <c r="AE26" s="25"/>
    </row>
    <row r="27" spans="1:34" s="8" customFormat="1" ht="20.25" customHeight="1">
      <c r="A27" s="42" t="s">
        <v>23</v>
      </c>
      <c r="B27" s="60">
        <f t="shared" si="2"/>
        <v>256</v>
      </c>
      <c r="C27" s="59">
        <f>E27+G27+I27+K27+M27+O27+Q27+S27+U27+W27+Y27</f>
        <v>134</v>
      </c>
      <c r="D27" s="59">
        <f>F27+H27+J27+L27+N27+P27+R27+T27+V27+X27+Z27</f>
        <v>122</v>
      </c>
      <c r="E27" s="59">
        <f>SUM(E29:E34)</f>
        <v>1</v>
      </c>
      <c r="F27" s="59">
        <f aca="true" t="shared" si="8" ref="F27:Z27">SUM(F29:F34)</f>
        <v>0</v>
      </c>
      <c r="G27" s="59">
        <f t="shared" si="8"/>
        <v>0</v>
      </c>
      <c r="H27" s="59">
        <f t="shared" si="8"/>
        <v>0</v>
      </c>
      <c r="I27" s="59">
        <f t="shared" si="8"/>
        <v>1</v>
      </c>
      <c r="J27" s="59">
        <f t="shared" si="8"/>
        <v>0</v>
      </c>
      <c r="K27" s="59">
        <f t="shared" si="8"/>
        <v>8</v>
      </c>
      <c r="L27" s="59">
        <f t="shared" si="8"/>
        <v>15</v>
      </c>
      <c r="M27" s="59">
        <f t="shared" si="8"/>
        <v>43</v>
      </c>
      <c r="N27" s="59">
        <f t="shared" si="8"/>
        <v>55</v>
      </c>
      <c r="O27" s="59">
        <f t="shared" si="8"/>
        <v>65</v>
      </c>
      <c r="P27" s="59">
        <f t="shared" si="8"/>
        <v>41</v>
      </c>
      <c r="Q27" s="59">
        <f t="shared" si="8"/>
        <v>16</v>
      </c>
      <c r="R27" s="59">
        <f t="shared" si="8"/>
        <v>9</v>
      </c>
      <c r="S27" s="59">
        <f t="shared" si="8"/>
        <v>0</v>
      </c>
      <c r="T27" s="59">
        <f t="shared" si="8"/>
        <v>1</v>
      </c>
      <c r="U27" s="59">
        <f t="shared" si="8"/>
        <v>0</v>
      </c>
      <c r="V27" s="59">
        <f t="shared" si="8"/>
        <v>1</v>
      </c>
      <c r="W27" s="59">
        <f t="shared" si="8"/>
        <v>0</v>
      </c>
      <c r="X27" s="59">
        <f t="shared" si="8"/>
        <v>0</v>
      </c>
      <c r="Y27" s="59">
        <f t="shared" si="8"/>
        <v>0</v>
      </c>
      <c r="Z27" s="59">
        <f t="shared" si="8"/>
        <v>0</v>
      </c>
      <c r="AA27" s="59">
        <f>E27+G27+I27+K27</f>
        <v>10</v>
      </c>
      <c r="AB27" s="59">
        <f>F27+H27+J27+L27</f>
        <v>15</v>
      </c>
      <c r="AC27" s="48">
        <f>AVERAGE(AC29:AC34)</f>
        <v>3.0336069523261995</v>
      </c>
      <c r="AD27" s="48">
        <f>AVERAGE(AD29:AD34)</f>
        <v>2.9578190406103566</v>
      </c>
      <c r="AE27" s="25" t="s">
        <v>23</v>
      </c>
      <c r="AG27" s="55" t="str">
        <f>IF(C27=E27+G27+I27+K27+M27+O27+Q27+S27+U27+W27+Y27,"○","×")</f>
        <v>○</v>
      </c>
      <c r="AH27" s="55" t="str">
        <f>IF(D27=F27+H27+J27+L27+N27+P27+R27+T27+V27+X27+Z27,"○","×")</f>
        <v>○</v>
      </c>
    </row>
    <row r="28" spans="1:31" s="8" customFormat="1" ht="20.25" customHeight="1">
      <c r="A28" s="43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48"/>
      <c r="AD28" s="48"/>
      <c r="AE28" s="25"/>
    </row>
    <row r="29" spans="1:34" s="8" customFormat="1" ht="20.25" customHeight="1">
      <c r="A29" s="42" t="s">
        <v>38</v>
      </c>
      <c r="B29" s="60">
        <f t="shared" si="2"/>
        <v>37</v>
      </c>
      <c r="C29" s="59">
        <f aca="true" t="shared" si="9" ref="C29:D34">E29+G29+I29+K29+M29+O29+Q29+S29+U29+W29+Y29</f>
        <v>19</v>
      </c>
      <c r="D29" s="59">
        <f t="shared" si="9"/>
        <v>18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2</v>
      </c>
      <c r="L29" s="59">
        <v>5</v>
      </c>
      <c r="M29" s="59">
        <v>8</v>
      </c>
      <c r="N29" s="59">
        <v>8</v>
      </c>
      <c r="O29" s="59">
        <v>9</v>
      </c>
      <c r="P29" s="59">
        <v>5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f aca="true" t="shared" si="10" ref="AA29:AB34">E29+G29+I29+K29</f>
        <v>2</v>
      </c>
      <c r="AB29" s="59">
        <f t="shared" si="10"/>
        <v>5</v>
      </c>
      <c r="AC29" s="49">
        <v>3.001526315789474</v>
      </c>
      <c r="AD29" s="49">
        <v>2.783</v>
      </c>
      <c r="AE29" s="25" t="s">
        <v>38</v>
      </c>
      <c r="AG29" s="55" t="str">
        <f aca="true" t="shared" si="11" ref="AG29:AH34">IF(C29=E29+G29+I29+K29+M29+O29+Q29+S29+U29+W29+Y29,"○","×")</f>
        <v>○</v>
      </c>
      <c r="AH29" s="55" t="str">
        <f t="shared" si="11"/>
        <v>○</v>
      </c>
    </row>
    <row r="30" spans="1:34" s="8" customFormat="1" ht="20.25" customHeight="1">
      <c r="A30" s="42" t="s">
        <v>39</v>
      </c>
      <c r="B30" s="60">
        <f t="shared" si="2"/>
        <v>61</v>
      </c>
      <c r="C30" s="59">
        <f t="shared" si="9"/>
        <v>33</v>
      </c>
      <c r="D30" s="59">
        <f t="shared" si="9"/>
        <v>28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2</v>
      </c>
      <c r="L30" s="59">
        <v>5</v>
      </c>
      <c r="M30" s="59">
        <v>11</v>
      </c>
      <c r="N30" s="59">
        <v>12</v>
      </c>
      <c r="O30" s="59">
        <v>17</v>
      </c>
      <c r="P30" s="59">
        <v>8</v>
      </c>
      <c r="Q30" s="59">
        <v>3</v>
      </c>
      <c r="R30" s="59">
        <v>2</v>
      </c>
      <c r="S30" s="59">
        <v>0</v>
      </c>
      <c r="T30" s="59">
        <v>0</v>
      </c>
      <c r="U30" s="59">
        <v>0</v>
      </c>
      <c r="V30" s="59">
        <v>1</v>
      </c>
      <c r="W30" s="59">
        <v>0</v>
      </c>
      <c r="X30" s="59">
        <v>0</v>
      </c>
      <c r="Y30" s="59">
        <v>0</v>
      </c>
      <c r="Z30" s="59">
        <v>0</v>
      </c>
      <c r="AA30" s="59">
        <f t="shared" si="10"/>
        <v>2</v>
      </c>
      <c r="AB30" s="59">
        <f t="shared" si="10"/>
        <v>5</v>
      </c>
      <c r="AC30" s="49">
        <v>3.059121212121212</v>
      </c>
      <c r="AD30" s="49">
        <v>2.9859642857142856</v>
      </c>
      <c r="AE30" s="32" t="s">
        <v>39</v>
      </c>
      <c r="AG30" s="55" t="str">
        <f t="shared" si="11"/>
        <v>○</v>
      </c>
      <c r="AH30" s="55" t="str">
        <f t="shared" si="11"/>
        <v>○</v>
      </c>
    </row>
    <row r="31" spans="1:34" s="17" customFormat="1" ht="20.25" customHeight="1">
      <c r="A31" s="42" t="s">
        <v>40</v>
      </c>
      <c r="B31" s="60">
        <f t="shared" si="2"/>
        <v>6</v>
      </c>
      <c r="C31" s="59">
        <f t="shared" si="9"/>
        <v>4</v>
      </c>
      <c r="D31" s="59">
        <f t="shared" si="9"/>
        <v>2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</v>
      </c>
      <c r="L31" s="59">
        <v>0</v>
      </c>
      <c r="M31" s="59">
        <v>0</v>
      </c>
      <c r="N31" s="59">
        <v>1</v>
      </c>
      <c r="O31" s="59">
        <v>2</v>
      </c>
      <c r="P31" s="59">
        <v>1</v>
      </c>
      <c r="Q31" s="59">
        <v>1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f t="shared" si="10"/>
        <v>1</v>
      </c>
      <c r="AB31" s="59">
        <f t="shared" si="10"/>
        <v>0</v>
      </c>
      <c r="AC31" s="49">
        <v>2.96375</v>
      </c>
      <c r="AD31" s="49">
        <v>3.13</v>
      </c>
      <c r="AE31" s="32" t="s">
        <v>40</v>
      </c>
      <c r="AG31" s="55" t="str">
        <f t="shared" si="11"/>
        <v>○</v>
      </c>
      <c r="AH31" s="55" t="str">
        <f t="shared" si="11"/>
        <v>○</v>
      </c>
    </row>
    <row r="32" spans="1:34" s="17" customFormat="1" ht="20.25" customHeight="1">
      <c r="A32" s="42" t="s">
        <v>41</v>
      </c>
      <c r="B32" s="60">
        <f t="shared" si="2"/>
        <v>73</v>
      </c>
      <c r="C32" s="59">
        <f t="shared" si="9"/>
        <v>32</v>
      </c>
      <c r="D32" s="59">
        <f t="shared" si="9"/>
        <v>41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2</v>
      </c>
      <c r="L32" s="59">
        <v>2</v>
      </c>
      <c r="M32" s="59">
        <v>9</v>
      </c>
      <c r="N32" s="59">
        <v>17</v>
      </c>
      <c r="O32" s="59">
        <v>15</v>
      </c>
      <c r="P32" s="59">
        <v>17</v>
      </c>
      <c r="Q32" s="59">
        <v>6</v>
      </c>
      <c r="R32" s="59">
        <v>5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f t="shared" si="10"/>
        <v>2</v>
      </c>
      <c r="AB32" s="59">
        <f t="shared" si="10"/>
        <v>2</v>
      </c>
      <c r="AC32" s="49">
        <v>3.1605</v>
      </c>
      <c r="AD32" s="49">
        <v>3.009829268292683</v>
      </c>
      <c r="AE32" s="32" t="s">
        <v>41</v>
      </c>
      <c r="AG32" s="55" t="str">
        <f t="shared" si="11"/>
        <v>○</v>
      </c>
      <c r="AH32" s="55" t="str">
        <f t="shared" si="11"/>
        <v>○</v>
      </c>
    </row>
    <row r="33" spans="1:34" s="17" customFormat="1" ht="20.25" customHeight="1">
      <c r="A33" s="44" t="s">
        <v>42</v>
      </c>
      <c r="B33" s="60">
        <f t="shared" si="2"/>
        <v>72</v>
      </c>
      <c r="C33" s="59">
        <f t="shared" si="9"/>
        <v>43</v>
      </c>
      <c r="D33" s="59">
        <f t="shared" si="9"/>
        <v>29</v>
      </c>
      <c r="E33" s="59">
        <v>1</v>
      </c>
      <c r="F33" s="59">
        <v>0</v>
      </c>
      <c r="G33" s="59">
        <v>0</v>
      </c>
      <c r="H33" s="59">
        <v>0</v>
      </c>
      <c r="I33" s="59">
        <v>1</v>
      </c>
      <c r="J33" s="59">
        <v>0</v>
      </c>
      <c r="K33" s="59">
        <v>1</v>
      </c>
      <c r="L33" s="59">
        <v>3</v>
      </c>
      <c r="M33" s="59">
        <v>14</v>
      </c>
      <c r="N33" s="59">
        <v>14</v>
      </c>
      <c r="O33" s="59">
        <v>20</v>
      </c>
      <c r="P33" s="59">
        <v>9</v>
      </c>
      <c r="Q33" s="59">
        <v>6</v>
      </c>
      <c r="R33" s="59">
        <v>2</v>
      </c>
      <c r="S33" s="59">
        <v>0</v>
      </c>
      <c r="T33" s="59">
        <v>1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f t="shared" si="10"/>
        <v>3</v>
      </c>
      <c r="AB33" s="59">
        <f t="shared" si="10"/>
        <v>3</v>
      </c>
      <c r="AC33" s="49">
        <v>3.0527441860465117</v>
      </c>
      <c r="AD33" s="49">
        <v>2.9686206896551726</v>
      </c>
      <c r="AE33" s="32" t="s">
        <v>42</v>
      </c>
      <c r="AG33" s="55" t="str">
        <f t="shared" si="11"/>
        <v>○</v>
      </c>
      <c r="AH33" s="55" t="str">
        <f t="shared" si="11"/>
        <v>○</v>
      </c>
    </row>
    <row r="34" spans="1:34" s="17" customFormat="1" ht="20.25" customHeight="1">
      <c r="A34" s="42" t="s">
        <v>43</v>
      </c>
      <c r="B34" s="61">
        <f t="shared" si="2"/>
        <v>7</v>
      </c>
      <c r="C34" s="62">
        <f t="shared" si="9"/>
        <v>3</v>
      </c>
      <c r="D34" s="62">
        <f t="shared" si="9"/>
        <v>4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1</v>
      </c>
      <c r="N34" s="62">
        <v>3</v>
      </c>
      <c r="O34" s="62">
        <v>2</v>
      </c>
      <c r="P34" s="62">
        <v>1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f t="shared" si="10"/>
        <v>0</v>
      </c>
      <c r="AB34" s="62">
        <f t="shared" si="10"/>
        <v>0</v>
      </c>
      <c r="AC34" s="50">
        <v>2.964</v>
      </c>
      <c r="AD34" s="50">
        <v>2.8695</v>
      </c>
      <c r="AE34" s="36" t="s">
        <v>43</v>
      </c>
      <c r="AG34" s="55" t="str">
        <f t="shared" si="11"/>
        <v>○</v>
      </c>
      <c r="AH34" s="55" t="str">
        <f t="shared" si="11"/>
        <v>○</v>
      </c>
    </row>
    <row r="35" spans="1:31" s="8" customFormat="1" ht="20.25" customHeight="1" thickBot="1">
      <c r="A35" s="46"/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39"/>
    </row>
    <row r="36" spans="1:30" s="8" customFormat="1" ht="20.25" customHeight="1">
      <c r="A36" s="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.75">
      <c r="A37" s="2"/>
      <c r="B37" s="56" t="str">
        <f>IF(B9=SUM(B13:B25)+SUM(B29:B34),"○","×")</f>
        <v>○</v>
      </c>
      <c r="C37" s="56" t="str">
        <f>IF(C9=SUM(C13:C25)+SUM(C29:C34),"○","×")</f>
        <v>○</v>
      </c>
      <c r="D37" s="56" t="str">
        <f aca="true" t="shared" si="12" ref="D37:AB37">IF(D9=SUM(D13:D25)+SUM(D29:D34),"○","×")</f>
        <v>○</v>
      </c>
      <c r="E37" s="56" t="str">
        <f t="shared" si="12"/>
        <v>○</v>
      </c>
      <c r="F37" s="56" t="str">
        <f t="shared" si="12"/>
        <v>○</v>
      </c>
      <c r="G37" s="56" t="str">
        <f t="shared" si="12"/>
        <v>○</v>
      </c>
      <c r="H37" s="56" t="str">
        <f t="shared" si="12"/>
        <v>○</v>
      </c>
      <c r="I37" s="56" t="str">
        <f t="shared" si="12"/>
        <v>○</v>
      </c>
      <c r="J37" s="56" t="str">
        <f t="shared" si="12"/>
        <v>○</v>
      </c>
      <c r="K37" s="56" t="str">
        <f t="shared" si="12"/>
        <v>○</v>
      </c>
      <c r="L37" s="56" t="str">
        <f t="shared" si="12"/>
        <v>○</v>
      </c>
      <c r="M37" s="56" t="str">
        <f t="shared" si="12"/>
        <v>○</v>
      </c>
      <c r="N37" s="56" t="str">
        <f t="shared" si="12"/>
        <v>○</v>
      </c>
      <c r="O37" s="56" t="str">
        <f t="shared" si="12"/>
        <v>○</v>
      </c>
      <c r="P37" s="56" t="str">
        <f t="shared" si="12"/>
        <v>○</v>
      </c>
      <c r="Q37" s="56" t="str">
        <f t="shared" si="12"/>
        <v>○</v>
      </c>
      <c r="R37" s="56" t="str">
        <f t="shared" si="12"/>
        <v>○</v>
      </c>
      <c r="S37" s="56" t="str">
        <f t="shared" si="12"/>
        <v>○</v>
      </c>
      <c r="T37" s="56" t="str">
        <f t="shared" si="12"/>
        <v>○</v>
      </c>
      <c r="U37" s="56" t="str">
        <f t="shared" si="12"/>
        <v>○</v>
      </c>
      <c r="V37" s="56" t="str">
        <f t="shared" si="12"/>
        <v>○</v>
      </c>
      <c r="W37" s="56" t="str">
        <f t="shared" si="12"/>
        <v>○</v>
      </c>
      <c r="X37" s="56" t="str">
        <f t="shared" si="12"/>
        <v>○</v>
      </c>
      <c r="Y37" s="56" t="str">
        <f t="shared" si="12"/>
        <v>○</v>
      </c>
      <c r="Z37" s="56" t="str">
        <f t="shared" si="12"/>
        <v>○</v>
      </c>
      <c r="AA37" s="56" t="str">
        <f t="shared" si="12"/>
        <v>○</v>
      </c>
      <c r="AB37" s="56" t="str">
        <f t="shared" si="12"/>
        <v>○</v>
      </c>
      <c r="AC37" s="2"/>
      <c r="AD37" s="2"/>
    </row>
    <row r="38" spans="1:30" ht="15.75">
      <c r="A38" s="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5.75">
      <c r="A39" s="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5.75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5.75">
      <c r="A41" s="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5.75">
      <c r="A42" s="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5.75">
      <c r="A43" s="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5.75">
      <c r="A44" s="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5.75">
      <c r="A45" s="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5.75">
      <c r="A46" s="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5.75">
      <c r="A47" s="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5.75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</sheetData>
  <sheetProtection/>
  <mergeCells count="48"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  <mergeCell ref="U4:V5"/>
    <mergeCell ref="G4:H5"/>
    <mergeCell ref="I4:J5"/>
    <mergeCell ref="K4:L5"/>
    <mergeCell ref="M4:N5"/>
    <mergeCell ref="W4:X5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C6:AC7"/>
    <mergeCell ref="AD6:AD7"/>
    <mergeCell ref="X6:X7"/>
    <mergeCell ref="Y6:Y7"/>
    <mergeCell ref="Z6:Z7"/>
    <mergeCell ref="AA6:AA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8"/>
  <sheetViews>
    <sheetView showGridLines="0" view="pageBreakPreview" zoomScale="75" zoomScaleNormal="75" zoomScaleSheetLayoutView="75" zoomScalePageLayoutView="0" workbookViewId="0" topLeftCell="R1">
      <selection activeCell="A1" sqref="A1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68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20.25" customHeight="1">
      <c r="A2" s="7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1" s="8" customFormat="1" ht="20.25" customHeight="1" thickBo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3" t="str">
        <f>'人11-2'!AE3</f>
        <v>令和元年</v>
      </c>
    </row>
    <row r="4" spans="1:31" s="8" customFormat="1" ht="20.25" customHeight="1">
      <c r="A4" s="23"/>
      <c r="B4" s="68" t="s">
        <v>0</v>
      </c>
      <c r="C4" s="74" t="s">
        <v>1</v>
      </c>
      <c r="D4" s="69" t="s">
        <v>2</v>
      </c>
      <c r="E4" s="68" t="s">
        <v>3</v>
      </c>
      <c r="F4" s="69"/>
      <c r="G4" s="68" t="s">
        <v>4</v>
      </c>
      <c r="H4" s="69"/>
      <c r="I4" s="68" t="s">
        <v>5</v>
      </c>
      <c r="J4" s="69"/>
      <c r="K4" s="68" t="s">
        <v>6</v>
      </c>
      <c r="L4" s="69"/>
      <c r="M4" s="68" t="s">
        <v>12</v>
      </c>
      <c r="N4" s="69"/>
      <c r="O4" s="68" t="s">
        <v>13</v>
      </c>
      <c r="P4" s="69"/>
      <c r="Q4" s="68" t="s">
        <v>14</v>
      </c>
      <c r="R4" s="69"/>
      <c r="S4" s="68" t="s">
        <v>15</v>
      </c>
      <c r="T4" s="69"/>
      <c r="U4" s="68" t="s">
        <v>7</v>
      </c>
      <c r="V4" s="69"/>
      <c r="W4" s="68" t="s">
        <v>16</v>
      </c>
      <c r="X4" s="69"/>
      <c r="Y4" s="68" t="s">
        <v>83</v>
      </c>
      <c r="Z4" s="69"/>
      <c r="AA4" s="68" t="s">
        <v>84</v>
      </c>
      <c r="AB4" s="69"/>
      <c r="AC4" s="68" t="s">
        <v>11</v>
      </c>
      <c r="AD4" s="69"/>
      <c r="AE4" s="24"/>
    </row>
    <row r="5" spans="1:31" s="8" customFormat="1" ht="20.25" customHeight="1">
      <c r="A5" s="72" t="s">
        <v>69</v>
      </c>
      <c r="B5" s="70"/>
      <c r="C5" s="75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14" t="s">
        <v>17</v>
      </c>
      <c r="AB5" s="15"/>
      <c r="AC5" s="70" t="s">
        <v>18</v>
      </c>
      <c r="AD5" s="71"/>
      <c r="AE5" s="73" t="s">
        <v>69</v>
      </c>
    </row>
    <row r="6" spans="1:31" s="8" customFormat="1" ht="20.25" customHeight="1">
      <c r="A6" s="72"/>
      <c r="B6" s="66" t="s">
        <v>8</v>
      </c>
      <c r="C6" s="66" t="s">
        <v>9</v>
      </c>
      <c r="D6" s="66" t="s">
        <v>10</v>
      </c>
      <c r="E6" s="66" t="s">
        <v>9</v>
      </c>
      <c r="F6" s="66" t="s">
        <v>10</v>
      </c>
      <c r="G6" s="66" t="s">
        <v>9</v>
      </c>
      <c r="H6" s="66" t="s">
        <v>10</v>
      </c>
      <c r="I6" s="66" t="s">
        <v>9</v>
      </c>
      <c r="J6" s="66" t="s">
        <v>10</v>
      </c>
      <c r="K6" s="66" t="s">
        <v>9</v>
      </c>
      <c r="L6" s="66" t="s">
        <v>10</v>
      </c>
      <c r="M6" s="66" t="s">
        <v>9</v>
      </c>
      <c r="N6" s="66" t="s">
        <v>10</v>
      </c>
      <c r="O6" s="66" t="s">
        <v>9</v>
      </c>
      <c r="P6" s="66" t="s">
        <v>10</v>
      </c>
      <c r="Q6" s="66" t="s">
        <v>9</v>
      </c>
      <c r="R6" s="66" t="s">
        <v>10</v>
      </c>
      <c r="S6" s="66" t="s">
        <v>9</v>
      </c>
      <c r="T6" s="66" t="s">
        <v>10</v>
      </c>
      <c r="U6" s="66" t="s">
        <v>9</v>
      </c>
      <c r="V6" s="66" t="s">
        <v>10</v>
      </c>
      <c r="W6" s="66" t="s">
        <v>9</v>
      </c>
      <c r="X6" s="66" t="s">
        <v>10</v>
      </c>
      <c r="Y6" s="66" t="s">
        <v>9</v>
      </c>
      <c r="Z6" s="66" t="s">
        <v>10</v>
      </c>
      <c r="AA6" s="66" t="s">
        <v>9</v>
      </c>
      <c r="AB6" s="66" t="s">
        <v>10</v>
      </c>
      <c r="AC6" s="66" t="s">
        <v>9</v>
      </c>
      <c r="AD6" s="66" t="s">
        <v>10</v>
      </c>
      <c r="AE6" s="73"/>
    </row>
    <row r="7" spans="1:31" s="8" customFormat="1" ht="20.25" customHeight="1">
      <c r="A7" s="2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27"/>
    </row>
    <row r="8" spans="1:31" s="8" customFormat="1" ht="20.25" customHeight="1">
      <c r="A8" s="28"/>
      <c r="B8" s="1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25"/>
    </row>
    <row r="9" spans="1:34" s="8" customFormat="1" ht="20.25" customHeight="1">
      <c r="A9" s="31" t="s">
        <v>70</v>
      </c>
      <c r="B9" s="60">
        <f>C9+D9</f>
        <v>186</v>
      </c>
      <c r="C9" s="59">
        <f>E9+G9+I9+K9+M9+O9+Q9+S9+U9+W9+Y9</f>
        <v>101</v>
      </c>
      <c r="D9" s="59">
        <f>F9+H9+J9+L9+N9+P9+R9+T9+V9+X9+Z9</f>
        <v>85</v>
      </c>
      <c r="E9" s="59">
        <f>E11+E27</f>
        <v>2</v>
      </c>
      <c r="F9" s="59">
        <f aca="true" t="shared" si="0" ref="F9:Z9">F11+F27</f>
        <v>4</v>
      </c>
      <c r="G9" s="59">
        <f t="shared" si="0"/>
        <v>5</v>
      </c>
      <c r="H9" s="59">
        <f t="shared" si="0"/>
        <v>3</v>
      </c>
      <c r="I9" s="59">
        <f t="shared" si="0"/>
        <v>16</v>
      </c>
      <c r="J9" s="59">
        <f t="shared" si="0"/>
        <v>8</v>
      </c>
      <c r="K9" s="59">
        <f t="shared" si="0"/>
        <v>45</v>
      </c>
      <c r="L9" s="59">
        <f t="shared" si="0"/>
        <v>46</v>
      </c>
      <c r="M9" s="59">
        <f t="shared" si="0"/>
        <v>28</v>
      </c>
      <c r="N9" s="59">
        <f t="shared" si="0"/>
        <v>21</v>
      </c>
      <c r="O9" s="59">
        <f t="shared" si="0"/>
        <v>5</v>
      </c>
      <c r="P9" s="59">
        <f t="shared" si="0"/>
        <v>2</v>
      </c>
      <c r="Q9" s="59">
        <f t="shared" si="0"/>
        <v>0</v>
      </c>
      <c r="R9" s="59">
        <f t="shared" si="0"/>
        <v>1</v>
      </c>
      <c r="S9" s="59">
        <f t="shared" si="0"/>
        <v>0</v>
      </c>
      <c r="T9" s="59">
        <f t="shared" si="0"/>
        <v>0</v>
      </c>
      <c r="U9" s="59">
        <f t="shared" si="0"/>
        <v>0</v>
      </c>
      <c r="V9" s="59">
        <f t="shared" si="0"/>
        <v>0</v>
      </c>
      <c r="W9" s="59">
        <f t="shared" si="0"/>
        <v>0</v>
      </c>
      <c r="X9" s="59">
        <f t="shared" si="0"/>
        <v>0</v>
      </c>
      <c r="Y9" s="59">
        <f t="shared" si="0"/>
        <v>0</v>
      </c>
      <c r="Z9" s="59">
        <f t="shared" si="0"/>
        <v>0</v>
      </c>
      <c r="AA9" s="59">
        <f>E9+G9+I9+K9</f>
        <v>68</v>
      </c>
      <c r="AB9" s="59">
        <f>F9+H9+J9+L9</f>
        <v>61</v>
      </c>
      <c r="AC9" s="49">
        <v>2.25</v>
      </c>
      <c r="AD9" s="49">
        <v>2.17</v>
      </c>
      <c r="AE9" s="32" t="s">
        <v>24</v>
      </c>
      <c r="AG9" s="55" t="str">
        <f>IF(C9=E9+G9+I9+K9+M9+O9+Q9+S9+U9+W9+Y9,"○","×")</f>
        <v>○</v>
      </c>
      <c r="AH9" s="55" t="str">
        <f>IF(D9=F9+H9+J9+L9+N9+P9+R9+T9+V9+X9+Z9,"○","×")</f>
        <v>○</v>
      </c>
    </row>
    <row r="10" spans="1:31" s="8" customFormat="1" ht="20.25" customHeight="1">
      <c r="A10" s="33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8"/>
      <c r="AD10" s="48"/>
      <c r="AE10" s="34"/>
    </row>
    <row r="11" spans="1:34" s="8" customFormat="1" ht="20.25" customHeight="1">
      <c r="A11" s="31" t="s">
        <v>22</v>
      </c>
      <c r="B11" s="60">
        <f>C11+D11</f>
        <v>182</v>
      </c>
      <c r="C11" s="59">
        <f>E11+G11+I11+K11+M11+O11+Q11+S11+U11+W11+Y11</f>
        <v>98</v>
      </c>
      <c r="D11" s="59">
        <f>F11+H11+J11+L11+N11+P11+R11+T11+V11+X11+Z11</f>
        <v>84</v>
      </c>
      <c r="E11" s="59">
        <f>SUM(E13:E25)</f>
        <v>2</v>
      </c>
      <c r="F11" s="59">
        <f aca="true" t="shared" si="1" ref="F11:Z11">SUM(F13:F25)</f>
        <v>4</v>
      </c>
      <c r="G11" s="59">
        <f t="shared" si="1"/>
        <v>5</v>
      </c>
      <c r="H11" s="59">
        <f t="shared" si="1"/>
        <v>3</v>
      </c>
      <c r="I11" s="59">
        <f t="shared" si="1"/>
        <v>15</v>
      </c>
      <c r="J11" s="59">
        <f t="shared" si="1"/>
        <v>8</v>
      </c>
      <c r="K11" s="59">
        <f t="shared" si="1"/>
        <v>44</v>
      </c>
      <c r="L11" s="59">
        <f t="shared" si="1"/>
        <v>46</v>
      </c>
      <c r="M11" s="59">
        <f t="shared" si="1"/>
        <v>27</v>
      </c>
      <c r="N11" s="59">
        <f t="shared" si="1"/>
        <v>20</v>
      </c>
      <c r="O11" s="59">
        <f t="shared" si="1"/>
        <v>5</v>
      </c>
      <c r="P11" s="59">
        <f t="shared" si="1"/>
        <v>2</v>
      </c>
      <c r="Q11" s="59">
        <f t="shared" si="1"/>
        <v>0</v>
      </c>
      <c r="R11" s="59">
        <f t="shared" si="1"/>
        <v>1</v>
      </c>
      <c r="S11" s="59">
        <f t="shared" si="1"/>
        <v>0</v>
      </c>
      <c r="T11" s="59">
        <f t="shared" si="1"/>
        <v>0</v>
      </c>
      <c r="U11" s="59">
        <f t="shared" si="1"/>
        <v>0</v>
      </c>
      <c r="V11" s="59">
        <f t="shared" si="1"/>
        <v>0</v>
      </c>
      <c r="W11" s="59">
        <f t="shared" si="1"/>
        <v>0</v>
      </c>
      <c r="X11" s="59">
        <f t="shared" si="1"/>
        <v>0</v>
      </c>
      <c r="Y11" s="59">
        <f t="shared" si="1"/>
        <v>0</v>
      </c>
      <c r="Z11" s="59">
        <f t="shared" si="1"/>
        <v>0</v>
      </c>
      <c r="AA11" s="59">
        <f>E11+G11+I11+K11</f>
        <v>66</v>
      </c>
      <c r="AB11" s="59">
        <f>F11+H11+J11+L11</f>
        <v>61</v>
      </c>
      <c r="AC11" s="49">
        <f>AVERAGE(AC13:AC25)</f>
        <v>2.399835051552979</v>
      </c>
      <c r="AD11" s="49">
        <f>AVERAGE(AD13:AD25)</f>
        <v>2.3593396825396824</v>
      </c>
      <c r="AE11" s="32" t="s">
        <v>22</v>
      </c>
      <c r="AG11" s="55" t="str">
        <f>IF(C11=E11+G11+I11+K11+M11+O11+Q11+S11+U11+W11+Y11,"○","×")</f>
        <v>○</v>
      </c>
      <c r="AH11" s="55" t="str">
        <f>IF(D11=F11+H11+J11+L11+N11+P11+R11+T11+V11+X11+Z11,"○","×")</f>
        <v>○</v>
      </c>
    </row>
    <row r="12" spans="1:31" s="8" customFormat="1" ht="20.25" customHeight="1">
      <c r="A12" s="33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8"/>
      <c r="AD12" s="48"/>
      <c r="AE12" s="34"/>
    </row>
    <row r="13" spans="1:34" s="8" customFormat="1" ht="20.25" customHeight="1">
      <c r="A13" s="31" t="s">
        <v>71</v>
      </c>
      <c r="B13" s="60">
        <f>C13+D13</f>
        <v>31</v>
      </c>
      <c r="C13" s="59">
        <f>E13+G13+I13+K13+M13+O13+Q13+S13+U13+W13+Y13</f>
        <v>19</v>
      </c>
      <c r="D13" s="59">
        <f>F13+H13+J13+L13+N13+P13+R13+T13+V13+X13+Z13</f>
        <v>12</v>
      </c>
      <c r="E13" s="59">
        <v>0</v>
      </c>
      <c r="F13" s="59">
        <v>2</v>
      </c>
      <c r="G13" s="59">
        <v>1</v>
      </c>
      <c r="H13" s="59">
        <v>0</v>
      </c>
      <c r="I13" s="59">
        <v>9</v>
      </c>
      <c r="J13" s="59">
        <v>0</v>
      </c>
      <c r="K13" s="59">
        <v>3</v>
      </c>
      <c r="L13" s="59">
        <v>7</v>
      </c>
      <c r="M13" s="59">
        <v>6</v>
      </c>
      <c r="N13" s="59">
        <v>3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f>E13+G13+I13+K13</f>
        <v>13</v>
      </c>
      <c r="AB13" s="59">
        <f>F13+H13+J13+L13</f>
        <v>9</v>
      </c>
      <c r="AC13" s="49">
        <v>2.0761052631578947</v>
      </c>
      <c r="AD13" s="49">
        <v>2.1568333333333336</v>
      </c>
      <c r="AE13" s="32" t="s">
        <v>25</v>
      </c>
      <c r="AG13" s="55" t="str">
        <f>IF(C13=E13+G13+I13+K13+M13+O13+Q13+S13+U13+W13+Y13,"○","×")</f>
        <v>○</v>
      </c>
      <c r="AH13" s="55" t="str">
        <f>IF(D13=F13+H13+J13+L13+N13+P13+R13+T13+V13+X13+Z13,"○","×")</f>
        <v>○</v>
      </c>
    </row>
    <row r="14" spans="1:34" s="8" customFormat="1" ht="20.25" customHeight="1">
      <c r="A14" s="31" t="s">
        <v>72</v>
      </c>
      <c r="B14" s="60">
        <f aca="true" t="shared" si="2" ref="B14:B34">C14+D14</f>
        <v>25</v>
      </c>
      <c r="C14" s="59">
        <f aca="true" t="shared" si="3" ref="C14:C25">E14+G14+I14+K14+M14+O14+Q14+S14+U14+W14+Y14</f>
        <v>10</v>
      </c>
      <c r="D14" s="59">
        <f aca="true" t="shared" si="4" ref="D14:D25">F14+H14+J14+L14+N14+P14+R14+T14+V14+X14+Z14</f>
        <v>15</v>
      </c>
      <c r="E14" s="59">
        <v>1</v>
      </c>
      <c r="F14" s="59">
        <v>1</v>
      </c>
      <c r="G14" s="59">
        <v>1</v>
      </c>
      <c r="H14" s="59">
        <v>0</v>
      </c>
      <c r="I14" s="59">
        <v>1</v>
      </c>
      <c r="J14" s="59">
        <v>4</v>
      </c>
      <c r="K14" s="59">
        <v>4</v>
      </c>
      <c r="L14" s="59">
        <v>5</v>
      </c>
      <c r="M14" s="59">
        <v>3</v>
      </c>
      <c r="N14" s="59">
        <v>4</v>
      </c>
      <c r="O14" s="59">
        <v>0</v>
      </c>
      <c r="P14" s="59">
        <v>1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f aca="true" t="shared" si="5" ref="AA14:AA25">E14+G14+I14+K14</f>
        <v>7</v>
      </c>
      <c r="AB14" s="59">
        <f aca="true" t="shared" si="6" ref="AB14:AB25">F14+H14+J14+L14</f>
        <v>10</v>
      </c>
      <c r="AC14" s="49">
        <v>2.0242999999999998</v>
      </c>
      <c r="AD14" s="49">
        <v>2.1918</v>
      </c>
      <c r="AE14" s="32" t="s">
        <v>26</v>
      </c>
      <c r="AG14" s="55" t="str">
        <f aca="true" t="shared" si="7" ref="AG14:AH25">IF(C14=E14+G14+I14+K14+M14+O14+Q14+S14+U14+W14+Y14,"○","×")</f>
        <v>○</v>
      </c>
      <c r="AH14" s="55" t="str">
        <f t="shared" si="7"/>
        <v>○</v>
      </c>
    </row>
    <row r="15" spans="1:34" s="8" customFormat="1" ht="20.25" customHeight="1">
      <c r="A15" s="31" t="s">
        <v>73</v>
      </c>
      <c r="B15" s="60">
        <f t="shared" si="2"/>
        <v>32</v>
      </c>
      <c r="C15" s="59">
        <f t="shared" si="3"/>
        <v>11</v>
      </c>
      <c r="D15" s="59">
        <f t="shared" si="4"/>
        <v>21</v>
      </c>
      <c r="E15" s="59">
        <v>0</v>
      </c>
      <c r="F15" s="59">
        <v>0</v>
      </c>
      <c r="G15" s="59">
        <v>3</v>
      </c>
      <c r="H15" s="59">
        <v>0</v>
      </c>
      <c r="I15" s="59">
        <v>1</v>
      </c>
      <c r="J15" s="59">
        <v>1</v>
      </c>
      <c r="K15" s="59">
        <v>5</v>
      </c>
      <c r="L15" s="59">
        <v>16</v>
      </c>
      <c r="M15" s="59">
        <v>2</v>
      </c>
      <c r="N15" s="59">
        <v>4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f t="shared" si="5"/>
        <v>9</v>
      </c>
      <c r="AB15" s="59">
        <f t="shared" si="6"/>
        <v>17</v>
      </c>
      <c r="AC15" s="49">
        <v>2.012272727272727</v>
      </c>
      <c r="AD15" s="49">
        <v>2.2774761904761904</v>
      </c>
      <c r="AE15" s="32" t="s">
        <v>27</v>
      </c>
      <c r="AG15" s="55" t="str">
        <f t="shared" si="7"/>
        <v>○</v>
      </c>
      <c r="AH15" s="55" t="str">
        <f t="shared" si="7"/>
        <v>○</v>
      </c>
    </row>
    <row r="16" spans="1:34" s="8" customFormat="1" ht="20.25" customHeight="1">
      <c r="A16" s="31" t="s">
        <v>74</v>
      </c>
      <c r="B16" s="60">
        <f t="shared" si="2"/>
        <v>2</v>
      </c>
      <c r="C16" s="59">
        <f t="shared" si="3"/>
        <v>1</v>
      </c>
      <c r="D16" s="59">
        <f t="shared" si="4"/>
        <v>1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</v>
      </c>
      <c r="L16" s="59">
        <v>0</v>
      </c>
      <c r="M16" s="59">
        <v>0</v>
      </c>
      <c r="N16" s="59">
        <v>1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f t="shared" si="5"/>
        <v>1</v>
      </c>
      <c r="AB16" s="59">
        <f t="shared" si="6"/>
        <v>0</v>
      </c>
      <c r="AC16" s="49">
        <v>2.486</v>
      </c>
      <c r="AD16" s="49">
        <v>2.706</v>
      </c>
      <c r="AE16" s="32" t="s">
        <v>28</v>
      </c>
      <c r="AG16" s="55" t="str">
        <f t="shared" si="7"/>
        <v>○</v>
      </c>
      <c r="AH16" s="55" t="str">
        <f t="shared" si="7"/>
        <v>○</v>
      </c>
    </row>
    <row r="17" spans="1:34" s="8" customFormat="1" ht="20.25" customHeight="1">
      <c r="A17" s="35" t="s">
        <v>75</v>
      </c>
      <c r="B17" s="60">
        <f t="shared" si="2"/>
        <v>26</v>
      </c>
      <c r="C17" s="59">
        <f t="shared" si="3"/>
        <v>16</v>
      </c>
      <c r="D17" s="59">
        <f t="shared" si="4"/>
        <v>10</v>
      </c>
      <c r="E17" s="59">
        <v>0</v>
      </c>
      <c r="F17" s="59">
        <v>0</v>
      </c>
      <c r="G17" s="59">
        <v>0</v>
      </c>
      <c r="H17" s="59">
        <v>1</v>
      </c>
      <c r="I17" s="59">
        <v>0</v>
      </c>
      <c r="J17" s="59">
        <v>2</v>
      </c>
      <c r="K17" s="59">
        <v>12</v>
      </c>
      <c r="L17" s="59">
        <v>6</v>
      </c>
      <c r="M17" s="59">
        <v>4</v>
      </c>
      <c r="N17" s="59">
        <v>1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f t="shared" si="5"/>
        <v>12</v>
      </c>
      <c r="AB17" s="59">
        <f t="shared" si="6"/>
        <v>9</v>
      </c>
      <c r="AC17" s="49">
        <v>2.3189375</v>
      </c>
      <c r="AD17" s="49">
        <v>2.0997</v>
      </c>
      <c r="AE17" s="32" t="s">
        <v>29</v>
      </c>
      <c r="AG17" s="55" t="str">
        <f t="shared" si="7"/>
        <v>○</v>
      </c>
      <c r="AH17" s="55" t="str">
        <f t="shared" si="7"/>
        <v>○</v>
      </c>
    </row>
    <row r="18" spans="1:34" s="8" customFormat="1" ht="20.25" customHeight="1">
      <c r="A18" s="31" t="s">
        <v>76</v>
      </c>
      <c r="B18" s="61">
        <f t="shared" si="2"/>
        <v>8</v>
      </c>
      <c r="C18" s="62">
        <f t="shared" si="3"/>
        <v>5</v>
      </c>
      <c r="D18" s="62">
        <f t="shared" si="4"/>
        <v>3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4</v>
      </c>
      <c r="L18" s="62">
        <v>1</v>
      </c>
      <c r="M18" s="62">
        <v>1</v>
      </c>
      <c r="N18" s="62">
        <v>1</v>
      </c>
      <c r="O18" s="62">
        <v>0</v>
      </c>
      <c r="P18" s="62">
        <v>1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f t="shared" si="5"/>
        <v>4</v>
      </c>
      <c r="AB18" s="62">
        <f t="shared" si="6"/>
        <v>1</v>
      </c>
      <c r="AC18" s="50">
        <v>2.3924000000000003</v>
      </c>
      <c r="AD18" s="51">
        <v>2.6716666666666664</v>
      </c>
      <c r="AE18" s="36" t="s">
        <v>30</v>
      </c>
      <c r="AG18" s="55" t="str">
        <f t="shared" si="7"/>
        <v>○</v>
      </c>
      <c r="AH18" s="55" t="str">
        <f t="shared" si="7"/>
        <v>○</v>
      </c>
    </row>
    <row r="19" spans="1:34" s="8" customFormat="1" ht="20.25" customHeight="1">
      <c r="A19" s="31" t="s">
        <v>77</v>
      </c>
      <c r="B19" s="60">
        <f t="shared" si="2"/>
        <v>20</v>
      </c>
      <c r="C19" s="59">
        <f t="shared" si="3"/>
        <v>10</v>
      </c>
      <c r="D19" s="59">
        <f t="shared" si="4"/>
        <v>10</v>
      </c>
      <c r="E19" s="59">
        <v>1</v>
      </c>
      <c r="F19" s="59">
        <v>1</v>
      </c>
      <c r="G19" s="59">
        <v>0</v>
      </c>
      <c r="H19" s="59">
        <v>2</v>
      </c>
      <c r="I19" s="59">
        <v>1</v>
      </c>
      <c r="J19" s="59">
        <v>0</v>
      </c>
      <c r="K19" s="59">
        <v>3</v>
      </c>
      <c r="L19" s="59">
        <v>3</v>
      </c>
      <c r="M19" s="59">
        <v>2</v>
      </c>
      <c r="N19" s="59">
        <v>4</v>
      </c>
      <c r="O19" s="59">
        <v>3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f t="shared" si="5"/>
        <v>5</v>
      </c>
      <c r="AB19" s="59">
        <f t="shared" si="6"/>
        <v>6</v>
      </c>
      <c r="AC19" s="49">
        <v>2.3673</v>
      </c>
      <c r="AD19" s="52">
        <v>2.0786</v>
      </c>
      <c r="AE19" s="32" t="s">
        <v>31</v>
      </c>
      <c r="AG19" s="55" t="str">
        <f t="shared" si="7"/>
        <v>○</v>
      </c>
      <c r="AH19" s="55" t="str">
        <f t="shared" si="7"/>
        <v>○</v>
      </c>
    </row>
    <row r="20" spans="1:34" s="8" customFormat="1" ht="20.25" customHeight="1">
      <c r="A20" s="31" t="s">
        <v>78</v>
      </c>
      <c r="B20" s="60">
        <f t="shared" si="2"/>
        <v>8</v>
      </c>
      <c r="C20" s="59">
        <f t="shared" si="3"/>
        <v>6</v>
      </c>
      <c r="D20" s="59">
        <f t="shared" si="4"/>
        <v>2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2</v>
      </c>
      <c r="L20" s="59">
        <v>0</v>
      </c>
      <c r="M20" s="59">
        <v>3</v>
      </c>
      <c r="N20" s="59">
        <v>1</v>
      </c>
      <c r="O20" s="59">
        <v>1</v>
      </c>
      <c r="P20" s="59">
        <v>0</v>
      </c>
      <c r="Q20" s="59">
        <v>0</v>
      </c>
      <c r="R20" s="59">
        <v>1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f t="shared" si="5"/>
        <v>2</v>
      </c>
      <c r="AB20" s="59">
        <f t="shared" si="6"/>
        <v>0</v>
      </c>
      <c r="AC20" s="49">
        <v>2.6751666666666667</v>
      </c>
      <c r="AD20" s="52">
        <v>3.0725</v>
      </c>
      <c r="AE20" s="32" t="s">
        <v>32</v>
      </c>
      <c r="AG20" s="55" t="str">
        <f t="shared" si="7"/>
        <v>○</v>
      </c>
      <c r="AH20" s="55" t="str">
        <f t="shared" si="7"/>
        <v>○</v>
      </c>
    </row>
    <row r="21" spans="1:34" s="8" customFormat="1" ht="20.25" customHeight="1">
      <c r="A21" s="31" t="s">
        <v>79</v>
      </c>
      <c r="B21" s="60">
        <f t="shared" si="2"/>
        <v>6</v>
      </c>
      <c r="C21" s="59">
        <f t="shared" si="3"/>
        <v>4</v>
      </c>
      <c r="D21" s="59">
        <f t="shared" si="4"/>
        <v>2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3</v>
      </c>
      <c r="L21" s="59">
        <v>2</v>
      </c>
      <c r="M21" s="59">
        <v>1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f t="shared" si="5"/>
        <v>3</v>
      </c>
      <c r="AB21" s="59">
        <f t="shared" si="6"/>
        <v>2</v>
      </c>
      <c r="AC21" s="49">
        <v>2.3775</v>
      </c>
      <c r="AD21" s="52">
        <v>2.288</v>
      </c>
      <c r="AE21" s="32" t="s">
        <v>33</v>
      </c>
      <c r="AG21" s="55" t="str">
        <f t="shared" si="7"/>
        <v>○</v>
      </c>
      <c r="AH21" s="55" t="str">
        <f t="shared" si="7"/>
        <v>○</v>
      </c>
    </row>
    <row r="22" spans="1:34" s="8" customFormat="1" ht="20.25" customHeight="1">
      <c r="A22" s="35" t="s">
        <v>80</v>
      </c>
      <c r="B22" s="63">
        <f t="shared" si="2"/>
        <v>2</v>
      </c>
      <c r="C22" s="64">
        <f t="shared" si="3"/>
        <v>0</v>
      </c>
      <c r="D22" s="64">
        <f t="shared" si="4"/>
        <v>2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1</v>
      </c>
      <c r="M22" s="64">
        <v>0</v>
      </c>
      <c r="N22" s="64">
        <v>1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f t="shared" si="5"/>
        <v>0</v>
      </c>
      <c r="AB22" s="64">
        <f t="shared" si="6"/>
        <v>1</v>
      </c>
      <c r="AC22" s="53"/>
      <c r="AD22" s="54">
        <v>2.5475</v>
      </c>
      <c r="AE22" s="37" t="s">
        <v>34</v>
      </c>
      <c r="AG22" s="55" t="str">
        <f t="shared" si="7"/>
        <v>○</v>
      </c>
      <c r="AH22" s="55" t="str">
        <f t="shared" si="7"/>
        <v>○</v>
      </c>
    </row>
    <row r="23" spans="1:34" s="8" customFormat="1" ht="20.25" customHeight="1">
      <c r="A23" s="31" t="s">
        <v>81</v>
      </c>
      <c r="B23" s="60">
        <f t="shared" si="2"/>
        <v>2</v>
      </c>
      <c r="C23" s="59">
        <f t="shared" si="3"/>
        <v>1</v>
      </c>
      <c r="D23" s="59">
        <f t="shared" si="4"/>
        <v>1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</v>
      </c>
      <c r="M23" s="59">
        <v>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f t="shared" si="5"/>
        <v>0</v>
      </c>
      <c r="AB23" s="59">
        <f t="shared" si="6"/>
        <v>1</v>
      </c>
      <c r="AC23" s="49">
        <v>2.896</v>
      </c>
      <c r="AD23" s="49">
        <v>2.106</v>
      </c>
      <c r="AE23" s="32" t="s">
        <v>35</v>
      </c>
      <c r="AG23" s="55" t="str">
        <f t="shared" si="7"/>
        <v>○</v>
      </c>
      <c r="AH23" s="55" t="str">
        <f t="shared" si="7"/>
        <v>○</v>
      </c>
    </row>
    <row r="24" spans="1:34" s="8" customFormat="1" ht="20.25" customHeight="1">
      <c r="A24" s="31" t="s">
        <v>36</v>
      </c>
      <c r="B24" s="60">
        <f t="shared" si="2"/>
        <v>18</v>
      </c>
      <c r="C24" s="59">
        <f t="shared" si="3"/>
        <v>13</v>
      </c>
      <c r="D24" s="59">
        <f t="shared" si="4"/>
        <v>5</v>
      </c>
      <c r="E24" s="59">
        <v>0</v>
      </c>
      <c r="F24" s="59">
        <v>0</v>
      </c>
      <c r="G24" s="59">
        <v>0</v>
      </c>
      <c r="H24" s="59">
        <v>0</v>
      </c>
      <c r="I24" s="59">
        <v>3</v>
      </c>
      <c r="J24" s="59">
        <v>1</v>
      </c>
      <c r="K24" s="59">
        <v>7</v>
      </c>
      <c r="L24" s="59">
        <v>4</v>
      </c>
      <c r="M24" s="59">
        <v>3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f t="shared" si="5"/>
        <v>10</v>
      </c>
      <c r="AB24" s="59">
        <f t="shared" si="6"/>
        <v>5</v>
      </c>
      <c r="AC24" s="49">
        <v>2.2585384615384614</v>
      </c>
      <c r="AD24" s="49">
        <v>2.116</v>
      </c>
      <c r="AE24" s="32" t="s">
        <v>36</v>
      </c>
      <c r="AG24" s="55" t="str">
        <f t="shared" si="7"/>
        <v>○</v>
      </c>
      <c r="AH24" s="55" t="str">
        <f t="shared" si="7"/>
        <v>○</v>
      </c>
    </row>
    <row r="25" spans="1:34" s="8" customFormat="1" ht="20.25" customHeight="1">
      <c r="A25" s="31" t="s">
        <v>37</v>
      </c>
      <c r="B25" s="60">
        <f t="shared" si="2"/>
        <v>2</v>
      </c>
      <c r="C25" s="59">
        <f t="shared" si="3"/>
        <v>2</v>
      </c>
      <c r="D25" s="59">
        <f t="shared" si="4"/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0</v>
      </c>
      <c r="O25" s="59">
        <v>1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f t="shared" si="5"/>
        <v>0</v>
      </c>
      <c r="AB25" s="59">
        <f t="shared" si="6"/>
        <v>0</v>
      </c>
      <c r="AC25" s="49">
        <v>2.9135</v>
      </c>
      <c r="AD25" s="49"/>
      <c r="AE25" s="32" t="s">
        <v>37</v>
      </c>
      <c r="AG25" s="55" t="str">
        <f t="shared" si="7"/>
        <v>○</v>
      </c>
      <c r="AH25" s="55" t="str">
        <f t="shared" si="7"/>
        <v>○</v>
      </c>
    </row>
    <row r="26" spans="1:31" s="8" customFormat="1" ht="20.25" customHeight="1">
      <c r="A26" s="33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48"/>
      <c r="AD26" s="48"/>
      <c r="AE26" s="25"/>
    </row>
    <row r="27" spans="1:34" s="8" customFormat="1" ht="20.25" customHeight="1">
      <c r="A27" s="31" t="s">
        <v>44</v>
      </c>
      <c r="B27" s="60">
        <f t="shared" si="2"/>
        <v>4</v>
      </c>
      <c r="C27" s="59">
        <f>E27+G27+I27+K27+M27+O27+Q27+S27+U27+W27+Y27</f>
        <v>3</v>
      </c>
      <c r="D27" s="59">
        <f>F27+H27+J27+L27+N27+P27+R27+T27+V27+X27+Z27</f>
        <v>1</v>
      </c>
      <c r="E27" s="59">
        <f>SUM(E29:E34)</f>
        <v>0</v>
      </c>
      <c r="F27" s="59">
        <f aca="true" t="shared" si="8" ref="F27:Z27">SUM(F29:F34)</f>
        <v>0</v>
      </c>
      <c r="G27" s="59">
        <f t="shared" si="8"/>
        <v>0</v>
      </c>
      <c r="H27" s="59">
        <f t="shared" si="8"/>
        <v>0</v>
      </c>
      <c r="I27" s="59">
        <f t="shared" si="8"/>
        <v>1</v>
      </c>
      <c r="J27" s="59">
        <f t="shared" si="8"/>
        <v>0</v>
      </c>
      <c r="K27" s="59">
        <f t="shared" si="8"/>
        <v>1</v>
      </c>
      <c r="L27" s="59">
        <f t="shared" si="8"/>
        <v>0</v>
      </c>
      <c r="M27" s="59">
        <f t="shared" si="8"/>
        <v>1</v>
      </c>
      <c r="N27" s="59">
        <f t="shared" si="8"/>
        <v>1</v>
      </c>
      <c r="O27" s="59">
        <f t="shared" si="8"/>
        <v>0</v>
      </c>
      <c r="P27" s="59">
        <f t="shared" si="8"/>
        <v>0</v>
      </c>
      <c r="Q27" s="59">
        <f t="shared" si="8"/>
        <v>0</v>
      </c>
      <c r="R27" s="59">
        <f t="shared" si="8"/>
        <v>0</v>
      </c>
      <c r="S27" s="59">
        <f t="shared" si="8"/>
        <v>0</v>
      </c>
      <c r="T27" s="59">
        <f t="shared" si="8"/>
        <v>0</v>
      </c>
      <c r="U27" s="59">
        <f t="shared" si="8"/>
        <v>0</v>
      </c>
      <c r="V27" s="59">
        <f t="shared" si="8"/>
        <v>0</v>
      </c>
      <c r="W27" s="59">
        <f t="shared" si="8"/>
        <v>0</v>
      </c>
      <c r="X27" s="59">
        <f t="shared" si="8"/>
        <v>0</v>
      </c>
      <c r="Y27" s="59">
        <f t="shared" si="8"/>
        <v>0</v>
      </c>
      <c r="Z27" s="59">
        <f t="shared" si="8"/>
        <v>0</v>
      </c>
      <c r="AA27" s="59">
        <f>E27+G27+I27+K27</f>
        <v>2</v>
      </c>
      <c r="AB27" s="59">
        <f>F27+H27+J27+L27</f>
        <v>0</v>
      </c>
      <c r="AC27" s="49">
        <f>AVERAGE(AC29:AC34)</f>
        <v>2.499</v>
      </c>
      <c r="AD27" s="49">
        <f>AVERAGE(AD29:AD34)</f>
        <v>2.848</v>
      </c>
      <c r="AE27" s="25" t="s">
        <v>23</v>
      </c>
      <c r="AG27" s="55" t="str">
        <f>IF(C27=E27+G27+I27+K27+M27+O27+Q27+S27+U27+W27+Y27,"○","×")</f>
        <v>○</v>
      </c>
      <c r="AH27" s="55" t="str">
        <f>IF(D27=F27+H27+J27+L27+N27+P27+R27+T27+V27+X27+Z27,"○","×")</f>
        <v>○</v>
      </c>
    </row>
    <row r="28" spans="1:31" s="8" customFormat="1" ht="20.25" customHeight="1">
      <c r="A28" s="33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48"/>
      <c r="AD28" s="48"/>
      <c r="AE28" s="25"/>
    </row>
    <row r="29" spans="1:34" s="8" customFormat="1" ht="20.25" customHeight="1">
      <c r="A29" s="31" t="s">
        <v>38</v>
      </c>
      <c r="B29" s="60">
        <f t="shared" si="2"/>
        <v>0</v>
      </c>
      <c r="C29" s="59">
        <f aca="true" t="shared" si="9" ref="C29:D34">E29+G29+I29+K29+M29+O29+Q29+S29+U29+W29+Y29</f>
        <v>0</v>
      </c>
      <c r="D29" s="59">
        <f t="shared" si="9"/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f aca="true" t="shared" si="10" ref="AA29:AB34">E29+G29+I29+K29</f>
        <v>0</v>
      </c>
      <c r="AB29" s="59">
        <f t="shared" si="10"/>
        <v>0</v>
      </c>
      <c r="AC29" s="49"/>
      <c r="AD29" s="48"/>
      <c r="AE29" s="25" t="s">
        <v>38</v>
      </c>
      <c r="AG29" s="55" t="str">
        <f aca="true" t="shared" si="11" ref="AG29:AH34">IF(C29=E29+G29+I29+K29+M29+O29+Q29+S29+U29+W29+Y29,"○","×")</f>
        <v>○</v>
      </c>
      <c r="AH29" s="55" t="str">
        <f t="shared" si="11"/>
        <v>○</v>
      </c>
    </row>
    <row r="30" spans="1:34" s="8" customFormat="1" ht="20.25" customHeight="1">
      <c r="A30" s="31" t="s">
        <v>45</v>
      </c>
      <c r="B30" s="60">
        <f t="shared" si="2"/>
        <v>2</v>
      </c>
      <c r="C30" s="59">
        <f t="shared" si="9"/>
        <v>2</v>
      </c>
      <c r="D30" s="59">
        <f t="shared" si="9"/>
        <v>0</v>
      </c>
      <c r="E30" s="59">
        <v>0</v>
      </c>
      <c r="F30" s="59">
        <v>0</v>
      </c>
      <c r="G30" s="59">
        <v>0</v>
      </c>
      <c r="H30" s="59">
        <v>0</v>
      </c>
      <c r="I30" s="59">
        <v>1</v>
      </c>
      <c r="J30" s="59">
        <v>0</v>
      </c>
      <c r="K30" s="59">
        <v>1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f t="shared" si="10"/>
        <v>2</v>
      </c>
      <c r="AB30" s="59">
        <f t="shared" si="10"/>
        <v>0</v>
      </c>
      <c r="AC30" s="49">
        <v>2.024</v>
      </c>
      <c r="AD30" s="48"/>
      <c r="AE30" s="32" t="s">
        <v>39</v>
      </c>
      <c r="AG30" s="55" t="str">
        <f t="shared" si="11"/>
        <v>○</v>
      </c>
      <c r="AH30" s="55" t="str">
        <f t="shared" si="11"/>
        <v>○</v>
      </c>
    </row>
    <row r="31" spans="1:34" s="17" customFormat="1" ht="20.25" customHeight="1">
      <c r="A31" s="31" t="s">
        <v>46</v>
      </c>
      <c r="B31" s="60">
        <f t="shared" si="2"/>
        <v>0</v>
      </c>
      <c r="C31" s="59">
        <f t="shared" si="9"/>
        <v>0</v>
      </c>
      <c r="D31" s="59">
        <f t="shared" si="9"/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f t="shared" si="10"/>
        <v>0</v>
      </c>
      <c r="AB31" s="59">
        <f t="shared" si="10"/>
        <v>0</v>
      </c>
      <c r="AC31" s="49"/>
      <c r="AD31" s="65"/>
      <c r="AE31" s="32" t="s">
        <v>46</v>
      </c>
      <c r="AG31" s="55" t="str">
        <f t="shared" si="11"/>
        <v>○</v>
      </c>
      <c r="AH31" s="55" t="str">
        <f t="shared" si="11"/>
        <v>○</v>
      </c>
    </row>
    <row r="32" spans="1:34" s="8" customFormat="1" ht="20.25" customHeight="1">
      <c r="A32" s="31" t="s">
        <v>47</v>
      </c>
      <c r="B32" s="60">
        <f t="shared" si="2"/>
        <v>2</v>
      </c>
      <c r="C32" s="59">
        <f t="shared" si="9"/>
        <v>1</v>
      </c>
      <c r="D32" s="59">
        <f t="shared" si="9"/>
        <v>1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1</v>
      </c>
      <c r="N32" s="59">
        <v>1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f t="shared" si="10"/>
        <v>0</v>
      </c>
      <c r="AB32" s="59">
        <f t="shared" si="10"/>
        <v>0</v>
      </c>
      <c r="AC32" s="49">
        <v>2.974</v>
      </c>
      <c r="AD32" s="48">
        <v>2.848</v>
      </c>
      <c r="AE32" s="32" t="s">
        <v>41</v>
      </c>
      <c r="AG32" s="55" t="str">
        <f t="shared" si="11"/>
        <v>○</v>
      </c>
      <c r="AH32" s="55" t="str">
        <f t="shared" si="11"/>
        <v>○</v>
      </c>
    </row>
    <row r="33" spans="1:34" s="8" customFormat="1" ht="20.25" customHeight="1">
      <c r="A33" s="35" t="s">
        <v>48</v>
      </c>
      <c r="B33" s="60">
        <f t="shared" si="2"/>
        <v>0</v>
      </c>
      <c r="C33" s="59">
        <f t="shared" si="9"/>
        <v>0</v>
      </c>
      <c r="D33" s="59">
        <f t="shared" si="9"/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f t="shared" si="10"/>
        <v>0</v>
      </c>
      <c r="AB33" s="59">
        <f t="shared" si="10"/>
        <v>0</v>
      </c>
      <c r="AC33" s="49"/>
      <c r="AD33" s="49"/>
      <c r="AE33" s="37" t="s">
        <v>42</v>
      </c>
      <c r="AG33" s="55" t="str">
        <f t="shared" si="11"/>
        <v>○</v>
      </c>
      <c r="AH33" s="55" t="str">
        <f t="shared" si="11"/>
        <v>○</v>
      </c>
    </row>
    <row r="34" spans="1:34" s="17" customFormat="1" ht="20.25" customHeight="1">
      <c r="A34" s="31" t="s">
        <v>49</v>
      </c>
      <c r="B34" s="61">
        <f t="shared" si="2"/>
        <v>0</v>
      </c>
      <c r="C34" s="62">
        <f t="shared" si="9"/>
        <v>0</v>
      </c>
      <c r="D34" s="62">
        <f t="shared" si="9"/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f t="shared" si="10"/>
        <v>0</v>
      </c>
      <c r="AB34" s="62">
        <f t="shared" si="10"/>
        <v>0</v>
      </c>
      <c r="AC34" s="50"/>
      <c r="AD34" s="51"/>
      <c r="AE34" s="32" t="s">
        <v>43</v>
      </c>
      <c r="AG34" s="55" t="str">
        <f t="shared" si="11"/>
        <v>○</v>
      </c>
      <c r="AH34" s="55" t="str">
        <f t="shared" si="11"/>
        <v>○</v>
      </c>
    </row>
    <row r="35" spans="1:31" s="8" customFormat="1" ht="20.25" customHeight="1" thickBot="1">
      <c r="A35" s="38"/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9"/>
      <c r="AE35" s="39"/>
    </row>
    <row r="36" spans="1:30" s="8" customFormat="1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5.75">
      <c r="A37" s="2"/>
      <c r="B37" s="56" t="str">
        <f>IF(B9=SUM(B13:B25)+SUM(B29:B34),"○","×")</f>
        <v>○</v>
      </c>
      <c r="C37" s="56" t="str">
        <f>IF(C9=SUM(C13:C25)+SUM(C29:C34),"○","×")</f>
        <v>○</v>
      </c>
      <c r="D37" s="56" t="str">
        <f aca="true" t="shared" si="12" ref="D37:AB37">IF(D9=SUM(D13:D25)+SUM(D29:D34),"○","×")</f>
        <v>○</v>
      </c>
      <c r="E37" s="56" t="str">
        <f t="shared" si="12"/>
        <v>○</v>
      </c>
      <c r="F37" s="56" t="str">
        <f t="shared" si="12"/>
        <v>○</v>
      </c>
      <c r="G37" s="56" t="str">
        <f t="shared" si="12"/>
        <v>○</v>
      </c>
      <c r="H37" s="56" t="str">
        <f t="shared" si="12"/>
        <v>○</v>
      </c>
      <c r="I37" s="56" t="str">
        <f t="shared" si="12"/>
        <v>○</v>
      </c>
      <c r="J37" s="56" t="str">
        <f t="shared" si="12"/>
        <v>○</v>
      </c>
      <c r="K37" s="56" t="str">
        <f t="shared" si="12"/>
        <v>○</v>
      </c>
      <c r="L37" s="56" t="str">
        <f t="shared" si="12"/>
        <v>○</v>
      </c>
      <c r="M37" s="56" t="str">
        <f t="shared" si="12"/>
        <v>○</v>
      </c>
      <c r="N37" s="56" t="str">
        <f t="shared" si="12"/>
        <v>○</v>
      </c>
      <c r="O37" s="56" t="str">
        <f t="shared" si="12"/>
        <v>○</v>
      </c>
      <c r="P37" s="56" t="str">
        <f t="shared" si="12"/>
        <v>○</v>
      </c>
      <c r="Q37" s="56" t="str">
        <f t="shared" si="12"/>
        <v>○</v>
      </c>
      <c r="R37" s="56" t="str">
        <f t="shared" si="12"/>
        <v>○</v>
      </c>
      <c r="S37" s="56" t="str">
        <f t="shared" si="12"/>
        <v>○</v>
      </c>
      <c r="T37" s="56" t="str">
        <f t="shared" si="12"/>
        <v>○</v>
      </c>
      <c r="U37" s="56" t="str">
        <f t="shared" si="12"/>
        <v>○</v>
      </c>
      <c r="V37" s="56" t="str">
        <f t="shared" si="12"/>
        <v>○</v>
      </c>
      <c r="W37" s="56" t="str">
        <f t="shared" si="12"/>
        <v>○</v>
      </c>
      <c r="X37" s="56" t="str">
        <f t="shared" si="12"/>
        <v>○</v>
      </c>
      <c r="Y37" s="56" t="str">
        <f t="shared" si="12"/>
        <v>○</v>
      </c>
      <c r="Z37" s="56" t="str">
        <f t="shared" si="12"/>
        <v>○</v>
      </c>
      <c r="AA37" s="56" t="str">
        <f t="shared" si="12"/>
        <v>○</v>
      </c>
      <c r="AB37" s="56" t="str">
        <f t="shared" si="12"/>
        <v>○</v>
      </c>
      <c r="AC37" s="2"/>
      <c r="AD37" s="2"/>
    </row>
    <row r="38" spans="1:3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48"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  <mergeCell ref="U4:V5"/>
    <mergeCell ref="G4:H5"/>
    <mergeCell ref="I4:J5"/>
    <mergeCell ref="K4:L5"/>
    <mergeCell ref="M4:N5"/>
    <mergeCell ref="W4:X5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C6:AC7"/>
    <mergeCell ref="AD6:AD7"/>
    <mergeCell ref="X6:X7"/>
    <mergeCell ref="Y6:Y7"/>
    <mergeCell ref="Z6:Z7"/>
    <mergeCell ref="AA6:AA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2018-05-11T00:35:31Z</cp:lastPrinted>
  <dcterms:created xsi:type="dcterms:W3CDTF">1996-12-11T19:01:50Z</dcterms:created>
  <dcterms:modified xsi:type="dcterms:W3CDTF">2021-09-09T02:20:06Z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