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U38"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U34" i="9" l="1"/>
  <c r="U35" i="9" s="1"/>
  <c r="U36" i="9" s="1"/>
  <c r="U37" i="9" s="1"/>
  <c r="AM34" i="9" l="1"/>
  <c r="AM35" i="9" s="1"/>
  <c r="AM36" i="9" l="1"/>
  <c r="AM37" i="9" l="1"/>
  <c r="AM38" i="9" l="1"/>
  <c r="BE34" i="9" s="1"/>
  <c r="BE35" i="9" s="1"/>
  <c r="BE36" i="9" s="1"/>
  <c r="BE37" i="9" s="1"/>
  <c r="BE38" i="9" s="1"/>
  <c r="BE39" i="9" s="1"/>
  <c r="BW34" i="9" l="1"/>
  <c r="BW35" i="9" s="1"/>
  <c r="BW36" i="9" s="1"/>
  <c r="BW37" i="9" s="1"/>
  <c r="BW38"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<sst xmlns="http://schemas.openxmlformats.org/spreadsheetml/2006/main" count="1050" uniqueCount="584">
  <si>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</si>
  <si>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</si>
  <si>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</si>
  <si>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</si>
  <si>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</si>
  <si>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</si>
  <si>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</si>
  <si>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</si>
  <si>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</si>
  <si>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</si>
  <si>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</si>
  <si>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</si>
  <si>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</si>
  <si>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</si>
  <si>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</si>
  <si>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</si>
  <si>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</si>
  <si>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</si>
  <si>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</si>
  <si>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</si>
  <si>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</si>
  <si>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</si>
  <si>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</si>
  <si>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</si>
  <si>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</si>
  <si>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</si>
  <si>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</si>
  <si>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</si>
  <si>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</si>
  <si>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</si>
  <si>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</si>
  <si>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</si>
  <si>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</si>
  <si>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</si>
  <si>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</si>
  <si>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</si>
  <si>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</si>
  <si>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</si>
  <si>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</si>
  <si>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</si>
  <si>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</si>
  <si>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</si>
  <si>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</si>
  <si>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</si>
  <si>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</si>
  <si>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</si>
  <si>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</si>
  <si>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</si>
  <si>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</si>
  <si>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</si>
  <si>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</si>
  <si>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</si>
  <si>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</si>
  <si>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</si>
  <si>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</si>
  <si>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</si>
  <si>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</si>
  <si>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</si>
  <si>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</si>
  <si>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</si>
  <si>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</si>
  <si>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</si>
  <si>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</si>
  <si>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</si>
  <si>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</si>
  <si>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</si>
  <si>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</si>
  <si>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</si>
  <si>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</si>
  <si>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</si>
  <si>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</si>
  <si>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</si>
  <si>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</si>
  <si>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</si>
  <si>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</si>
  <si>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</si>
  <si>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</si>
  <si>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</si>
  <si>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</si>
  <si>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</si>
  <si>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</si>
  <si>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</si>
  <si>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</si>
  <si>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</si>
  <si>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</si>
  <si>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</si>
  <si>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</si>
  <si>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</si>
  <si>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</si>
  <si>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</si>
  <si>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</si>
  <si>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</si>
  <si>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</si>
  <si>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</si>
  <si>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</si>
  <si>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</si>
  <si>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</si>
  <si>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</si>
  <si>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</si>
  <si>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</si>
  <si>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</si>
  <si>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</si>
  <si>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</si>
  <si>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</si>
  <si>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</si>
  <si>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</si>
  <si>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</si>
  <si>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</si>
  <si>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</si>
  <si>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</si>
  <si>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</si>
  <si>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</si>
  <si>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</si>
  <si>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</si>
  <si>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</si>
  <si>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</si>
  <si>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</si>
  <si>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</si>
  <si>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</si>
  <si>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</si>
  <si>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</si>
  <si>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</si>
  <si>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</si>
  <si>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</si>
  <si>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</si>
  <si>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</si>
  <si>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</si>
  <si>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</si>
  <si>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</si>
  <si>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</si>
  <si>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</si>
  <si>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</si>
  <si>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</si>
  <si>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</si>
  <si>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</si>
  <si>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</si>
  <si>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</si>
  <si>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</si>
  <si>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臨海土地造成事業特別会計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</si>
  <si>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</si>
  <si>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</si>
  <si>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</si>
  <si>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</si>
  <si>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</si>
  <si>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</si>
  <si>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</si>
  <si>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</si>
  <si>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</si>
  <si>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</si>
  <si>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</si>
  <si>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</si>
  <si>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</si>
  <si>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</si>
  <si>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</si>
  <si>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</si>
  <si>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</si>
  <si>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</si>
  <si>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</si>
  <si>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</si>
  <si>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</si>
  <si>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</si>
  <si>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</si>
  <si>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</si>
  <si>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</si>
  <si>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</si>
  <si>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</si>
  <si>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</si>
  <si>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</si>
  <si>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</si>
  <si>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</si>
  <si>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</si>
  <si>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</si>
  <si>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</si>
  <si>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</si>
  <si>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</si>
  <si>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</si>
  <si>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</si>
  <si>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</si>
  <si>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</si>
  <si>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</si>
  <si>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</si>
  <si>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</si>
  <si>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</si>
  <si>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</si>
  <si>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</si>
  <si>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</si>
  <si>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</si>
  <si>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</si>
  <si>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</si>
  <si>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</si>
  <si>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</si>
  <si>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</si>
  <si>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</si>
  <si>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</si>
  <si>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</si>
  <si>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</si>
  <si>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</si>
  <si>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山口県下関市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</si>
  <si>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</si>
  <si>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</si>
  <si>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</si>
  <si>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</si>
  <si>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</si>
  <si>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</si>
  <si>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</si>
  <si>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</si>
  <si>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</si>
  <si>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</si>
  <si>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</si>
  <si>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</si>
  <si>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</si>
  <si>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</si>
  <si>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</si>
  <si>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</si>
  <si>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</si>
  <si>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</si>
  <si>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</si>
  <si>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</si>
  <si>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</si>
  <si>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</si>
  <si>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</si>
  <si>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</si>
  <si>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</si>
  <si>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</si>
  <si>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</si>
  <si>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</si>
  <si>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</si>
  <si>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</si>
  <si>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</si>
  <si>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</si>
  <si>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</si>
  <si>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</si>
  <si>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</si>
  <si>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</si>
  <si>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</si>
  <si>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</si>
  <si>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</si>
  <si>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</si>
  <si>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</si>
  <si>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</si>
  <si>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</si>
  <si>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</si>
  <si>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</si>
  <si>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</si>
  <si>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</si>
  <si>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</si>
  <si>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</si>
  <si>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</si>
  <si>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</si>
  <si>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</si>
  <si>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</si>
  <si>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</si>
  <si>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</si>
  <si>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</si>
  <si>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</si>
  <si>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</si>
  <si>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</si>
  <si>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</si>
  <si>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</si>
  <si>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</si>
  <si>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</si>
  <si>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</si>
  <si>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</si>
  <si>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</si>
  <si>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</si>
  <si>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</si>
  <si>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</si>
  <si>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</si>
  <si>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</si>
  <si>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</si>
  <si>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</si>
  <si>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</si>
  <si>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</si>
  <si>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</si>
  <si>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</si>
  <si>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</si>
  <si>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</si>
  <si>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</si>
  <si>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</si>
  <si>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</si>
  <si>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</si>
  <si>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</si>
  <si>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</si>
  <si>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</si>
  <si>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</si>
  <si>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</si>
  <si>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</si>
  <si>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</si>
  <si>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</si>
  <si>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</si>
  <si>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</si>
  <si>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</si>
  <si>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</si>
  <si>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</si>
  <si>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</si>
  <si>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</si>
  <si>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</si>
  <si>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</si>
  <si>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</si>
  <si>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</si>
  <si>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</si>
  <si>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</si>
  <si>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</si>
  <si>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</si>
  <si>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</si>
  <si>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</si>
  <si>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</si>
  <si>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</si>
  <si>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</si>
  <si>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</si>
  <si>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</si>
  <si>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</si>
  <si>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</si>
  <si>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</si>
  <si>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</si>
  <si>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</si>
  <si>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</si>
  <si>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</si>
  <si>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</si>
  <si>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</si>
  <si>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市場</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</si>
  <si>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</si>
  <si>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</si>
  <si>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</si>
  <si>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</si>
  <si>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</si>
  <si>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</si>
  <si>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</si>
  <si>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</si>
  <si>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</si>
  <si>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</si>
  <si>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</si>
  <si>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</si>
  <si>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</si>
  <si>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</si>
  <si>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</si>
  <si>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</si>
  <si>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</si>
  <si>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</si>
  <si>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</si>
  <si>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</si>
  <si>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</si>
  <si>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</si>
  <si>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</si>
  <si>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</si>
  <si>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</si>
  <si>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</si>
  <si>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</si>
  <si>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山口県下関市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</si>
  <si>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</si>
  <si>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</si>
  <si>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</si>
  <si>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</si>
  <si>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</si>
  <si>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</si>
  <si>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</si>
  <si>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</si>
  <si>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</si>
  <si>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</si>
  <si>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</si>
  <si>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</si>
  <si>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</si>
  <si>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</si>
  <si>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</si>
  <si>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</si>
  <si>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</si>
  <si>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</si>
  <si>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</si>
  <si>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</si>
  <si>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</si>
  <si>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母子寡婦福祉資金貸付事業特別会計</t>
    <phoneticPr fontId="5"/>
  </si>
  <si>
    <t>港湾特別会計</t>
    <phoneticPr fontId="5"/>
  </si>
  <si>
    <t>市立市民病院債管理特別会計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</si>
  <si>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</si>
  <si>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</si>
  <si>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</si>
  <si>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</si>
  <si>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</si>
  <si>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</si>
  <si>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</si>
  <si>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</si>
  <si>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</si>
  <si>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</si>
  <si>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</si>
  <si>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</si>
  <si>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</si>
  <si>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</si>
  <si>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</si>
  <si>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</si>
  <si>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</si>
  <si>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</si>
  <si>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</si>
  <si>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工業用水道事業会計</t>
    <phoneticPr fontId="5"/>
  </si>
  <si>
    <t>公共下水道事業会計</t>
    <phoneticPr fontId="5"/>
  </si>
  <si>
    <t>病院事業会計</t>
    <phoneticPr fontId="5"/>
  </si>
  <si>
    <t>競艇事業会計</t>
    <phoneticPr fontId="5"/>
  </si>
  <si>
    <t>渡船特別会計</t>
    <phoneticPr fontId="5"/>
  </si>
  <si>
    <t>市場特別会計</t>
    <phoneticPr fontId="5"/>
  </si>
  <si>
    <t>観光施設事業特別会計</t>
    <phoneticPr fontId="5"/>
  </si>
  <si>
    <t>漁業集落環境整備事業特別会計</t>
    <phoneticPr fontId="5"/>
  </si>
  <si>
    <t>農業集落排水事業特別会計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</si>
  <si>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</si>
  <si>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</si>
  <si>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</si>
  <si>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</si>
  <si>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</si>
  <si>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</si>
  <si>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</si>
  <si>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</si>
  <si>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</si>
  <si>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</si>
  <si>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</si>
  <si>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</si>
  <si>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</si>
  <si>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</si>
  <si>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</si>
  <si>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</si>
  <si>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</si>
  <si>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</si>
  <si>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</si>
  <si>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</si>
  <si>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</si>
  <si>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</si>
  <si>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</si>
  <si>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</si>
  <si>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</si>
  <si>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</si>
  <si>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</si>
  <si>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</si>
  <si>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</si>
  <si>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</si>
  <si>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</si>
  <si>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</si>
  <si>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</si>
  <si>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</si>
  <si>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</si>
  <si>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</si>
  <si>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</si>
  <si>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</si>
  <si>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</si>
  <si>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</si>
  <si>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</si>
  <si>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</si>
  <si>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</si>
  <si>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</si>
  <si>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</si>
  <si>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</si>
  <si>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</si>
  <si>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</si>
  <si>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</si>
  <si>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</si>
  <si>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</si>
  <si>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</si>
  <si>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</si>
  <si>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</si>
  <si>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</si>
  <si>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市場特別会計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</si>
  <si>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</si>
  <si>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</si>
  <si>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</si>
  <si>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</si>
  <si>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</si>
  <si>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</si>
  <si>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</si>
  <si>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</si>
  <si>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</si>
  <si>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</si>
  <si>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</si>
  <si>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</si>
  <si>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</si>
  <si>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</si>
  <si>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</si>
  <si>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</si>
  <si>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</si>
  <si>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</si>
  <si>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</si>
  <si>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</si>
  <si>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</si>
  <si>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</si>
  <si>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</si>
  <si>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</si>
  <si>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</si>
  <si>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</si>
  <si>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</si>
  <si>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</si>
  <si>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</si>
  <si>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</si>
  <si>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</si>
  <si>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</si>
  <si>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</si>
  <si>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</si>
  <si>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</si>
  <si>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</si>
  <si>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</si>
  <si>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</si>
  <si>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</si>
  <si>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</si>
  <si>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</si>
  <si>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</si>
  <si>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</si>
  <si>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</si>
  <si>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</si>
  <si>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</si>
  <si>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</si>
  <si>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</si>
  <si>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</si>
  <si>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</si>
  <si>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</si>
  <si>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</si>
  <si>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</si>
  <si>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</si>
  <si>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</si>
  <si>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</si>
  <si>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</si>
  <si>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</si>
  <si>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</si>
  <si>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</si>
  <si>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</si>
  <si>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</si>
  <si>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</si>
  <si>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</si>
  <si>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</si>
  <si>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</si>
  <si>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</si>
  <si>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</si>
  <si>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</si>
  <si>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</si>
  <si>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</si>
  <si>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</si>
  <si>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</si>
  <si>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</si>
  <si>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</si>
  <si>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</si>
  <si>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</si>
  <si>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</si>
  <si>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</si>
  <si>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</si>
  <si>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1.31</t>
  </si>
  <si>
    <t>▲ 2.53</t>
  </si>
  <si>
    <t>▲ 0.93</t>
  </si>
  <si>
    <t>臨海土地造成事業特別会計</t>
  </si>
  <si>
    <t>▲ 1.90</t>
  </si>
  <si>
    <t>▲ 1.77</t>
  </si>
  <si>
    <t>▲ 3.58</t>
  </si>
  <si>
    <t>▲ 3.33</t>
  </si>
  <si>
    <t>▲ 3.02</t>
  </si>
  <si>
    <t>港湾特別会計</t>
  </si>
  <si>
    <t>▲ 0.15</t>
  </si>
  <si>
    <t>▲ 0.57</t>
  </si>
  <si>
    <t>▲ 0.77</t>
  </si>
  <si>
    <t>▲ 0.59</t>
  </si>
  <si>
    <t>水道事業会計</t>
  </si>
  <si>
    <t>一般会計</t>
  </si>
  <si>
    <t>競艇事業会計</t>
  </si>
  <si>
    <t>公共下水道事業会計</t>
  </si>
  <si>
    <t>国民健康保険特別会計</t>
  </si>
  <si>
    <t>病院事業会計</t>
  </si>
  <si>
    <t>その他会計（赤字）</t>
  </si>
  <si>
    <t>▲ 0.23</t>
  </si>
  <si>
    <t>▲ 0.21</t>
  </si>
  <si>
    <t>その他会計（黒字）</t>
  </si>
  <si>
    <t>フィッシャリーナむろつ</t>
  </si>
  <si>
    <t>豊浦大津環境浄化組合（一般会計）</t>
    <rPh sb="0" eb="2">
      <t>トヨウラ</t>
    </rPh>
    <rPh sb="2" eb="4">
      <t>オオツ</t>
    </rPh>
    <rPh sb="4" eb="6">
      <t>カンキョウ</t>
    </rPh>
    <rPh sb="6" eb="8">
      <t>ジョウカ</t>
    </rPh>
    <rPh sb="8" eb="10">
      <t>クミアイ</t>
    </rPh>
    <rPh sb="11" eb="13">
      <t>イッパン</t>
    </rPh>
    <rPh sb="13" eb="15">
      <t>カイケイ</t>
    </rPh>
    <phoneticPr fontId="2"/>
  </si>
  <si>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</si>
  <si>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</si>
  <si>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15" eb="17">
      <t>コウキ</t>
    </rPh>
    <rPh sb="17" eb="20">
      <t>コウレイシャ</t>
    </rPh>
    <rPh sb="20" eb="22">
      <t>イリョウ</t>
    </rPh>
    <rPh sb="22" eb="24">
      <t>トクベツ</t>
    </rPh>
    <rPh sb="24" eb="26">
      <t>カイケイ</t>
    </rPh>
    <phoneticPr fontId="2"/>
  </si>
  <si>
    <t>法適用企業</t>
  </si>
  <si>
    <t>法非適用企業</t>
  </si>
  <si>
    <t>山口県市町総合事務組合（山口県自治会館管理特別会計）</t>
    <rPh sb="0" eb="3">
      <t>ヤマグチケン</t>
    </rPh>
    <rPh sb="3" eb="4">
      <t>シ</t>
    </rPh>
    <rPh sb="4" eb="5">
      <t>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</si>
  <si>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t>
  </si>
  <si>
    <t>下関市公営施設管理公社</t>
    <rPh sb="0" eb="3">
      <t>シモノセキシ</t>
    </rPh>
    <rPh sb="3" eb="5">
      <t>コウエイ</t>
    </rPh>
    <rPh sb="5" eb="7">
      <t>シセツ</t>
    </rPh>
    <rPh sb="7" eb="9">
      <t>カンリ</t>
    </rPh>
    <rPh sb="9" eb="11">
      <t>コウシャ</t>
    </rPh>
    <phoneticPr fontId="10"/>
  </si>
  <si>
    <t>下関市文化振興財団</t>
    <rPh sb="0" eb="3">
      <t>シモノセキシ</t>
    </rPh>
    <rPh sb="3" eb="5">
      <t>ブンカ</t>
    </rPh>
    <rPh sb="5" eb="7">
      <t>シンコウ</t>
    </rPh>
    <rPh sb="7" eb="9">
      <t>ザイダン</t>
    </rPh>
    <phoneticPr fontId="10"/>
  </si>
  <si>
    <t>下関海洋少年団育成会</t>
    <rPh sb="0" eb="2">
      <t>シモノセキ</t>
    </rPh>
    <rPh sb="2" eb="4">
      <t>カイヨウ</t>
    </rPh>
    <rPh sb="4" eb="7">
      <t>ショウネンダン</t>
    </rPh>
    <rPh sb="7" eb="10">
      <t>イクセイカイ</t>
    </rPh>
    <phoneticPr fontId="10"/>
  </si>
  <si>
    <t>下関海洋科学アカデミー</t>
    <rPh sb="0" eb="2">
      <t>シモノセキ</t>
    </rPh>
    <rPh sb="2" eb="4">
      <t>カイヨウ</t>
    </rPh>
    <rPh sb="4" eb="6">
      <t>カガク</t>
    </rPh>
    <phoneticPr fontId="10"/>
  </si>
  <si>
    <t>下関市土地開発公社</t>
    <rPh sb="0" eb="3">
      <t>シモノセキシ</t>
    </rPh>
    <rPh sb="3" eb="5">
      <t>トチ</t>
    </rPh>
    <rPh sb="5" eb="7">
      <t>カイハツ</t>
    </rPh>
    <rPh sb="7" eb="9">
      <t>コウシャ</t>
    </rPh>
    <phoneticPr fontId="10"/>
  </si>
  <si>
    <t>菊川町まちづくり</t>
    <rPh sb="0" eb="3">
      <t>キクガワチョウ</t>
    </rPh>
    <phoneticPr fontId="10"/>
  </si>
  <si>
    <t>豊田ふるさとセンター</t>
    <rPh sb="0" eb="2">
      <t>トヨタ</t>
    </rPh>
    <phoneticPr fontId="10"/>
  </si>
  <si>
    <t>豊田あぐりサービス</t>
    <rPh sb="0" eb="2">
      <t>トヨタ</t>
    </rPh>
    <phoneticPr fontId="10"/>
  </si>
  <si>
    <t>豊田湖畔公園管理財団</t>
    <rPh sb="0" eb="2">
      <t>トヨタ</t>
    </rPh>
    <rPh sb="2" eb="4">
      <t>コハン</t>
    </rPh>
    <rPh sb="4" eb="6">
      <t>コウエン</t>
    </rPh>
    <rPh sb="6" eb="8">
      <t>カンリ</t>
    </rPh>
    <rPh sb="8" eb="10">
      <t>ザイダン</t>
    </rPh>
    <phoneticPr fontId="10"/>
  </si>
  <si>
    <t>豊浦産業振興事業団</t>
    <rPh sb="0" eb="2">
      <t>トヨウラ</t>
    </rPh>
    <rPh sb="2" eb="4">
      <t>サンギョウ</t>
    </rPh>
    <rPh sb="4" eb="6">
      <t>シンコウ</t>
    </rPh>
    <rPh sb="6" eb="9">
      <t>ジギョウダン</t>
    </rPh>
    <phoneticPr fontId="10"/>
  </si>
  <si>
    <t>下関市水道サービス公社</t>
    <rPh sb="0" eb="3">
      <t>シモノセキシ</t>
    </rPh>
    <rPh sb="3" eb="5">
      <t>スイドウ</t>
    </rPh>
    <rPh sb="9" eb="11">
      <t>コウシャ</t>
    </rPh>
    <phoneticPr fontId="10"/>
  </si>
  <si>
    <t>公立大学法人下関市立大学</t>
    <rPh sb="0" eb="2">
      <t>コウリツ</t>
    </rPh>
    <rPh sb="2" eb="4">
      <t>ダイガク</t>
    </rPh>
    <rPh sb="4" eb="6">
      <t>ホウジン</t>
    </rPh>
    <rPh sb="6" eb="10">
      <t>シモノセキシリツ</t>
    </rPh>
    <rPh sb="10" eb="12">
      <t>ダイガク</t>
    </rPh>
    <phoneticPr fontId="10"/>
  </si>
  <si>
    <t>下関市立市民病院</t>
    <rPh sb="0" eb="3">
      <t>シモノセキシ</t>
    </rPh>
    <rPh sb="3" eb="4">
      <t>リツ</t>
    </rPh>
    <rPh sb="4" eb="6">
      <t>シミン</t>
    </rPh>
    <rPh sb="6" eb="8">
      <t>ビョウイン</t>
    </rPh>
    <phoneticPr fontId="10"/>
  </si>
  <si>
    <t>サンデン交通</t>
    <rPh sb="4" eb="6">
      <t>コウツウ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</si>
</sst>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88" fontId="26" fillId="7" borderId="131"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1"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86" xfId="33" applyNumberFormat="1" applyFont="1" applyFill="1" applyBorder="1" applyAlignment="1" applyProtection="1">
      <alignment horizontal="right" vertical="center" shrinkToFit="1"/>
      <protection locked="0"/>
    </xf>
    <xf numFmtId="177" fontId="26" fillId="7" borderId="146"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8" xfId="33" applyNumberFormat="1" applyFont="1" applyFill="1" applyBorder="1" applyAlignment="1" applyProtection="1">
      <alignment horizontal="left" vertical="center" shrinkToFit="1"/>
      <protection locked="0"/>
    </xf>
    <xf numFmtId="0" fontId="26" fillId="7" borderId="1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48065</c:v>
                </c:pt>
                <c:pt idx="1">
                  <c:v>55131</c:v>
                </c:pt>
                <c:pt idx="2">
                  <c:v>46257</c:v>
                </c:pt>
                <c:pt idx="3">
                  <c:v>83685</c:v>
                </c:pt>
                <c:pt idx="4">
                  <c:v>62315</c:v>
                </c:pt>
              </c:numCache>
            </c:numRef>
          </c:val>
          <c:smooth val="0"/>
        </c:ser>
        <c:dLbls>
          <c:showLegendKey val="0"/>
          <c:showVal val="0"/>
          <c:showCatName val="0"/>
          <c:showSerName val="0"/>
          <c:showPercent val="0"/>
          <c:showBubbleSize val="0"/>
        </c:dLbls>
        <c:marker val="1"/>
        <c:smooth val="0"/>
        <c:axId val="96360704"/>
        <c:axId val="96362880"/>
      </c:lineChart>
      <c:catAx>
        <c:axId val="96360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62880"/>
        <c:crosses val="autoZero"/>
        <c:auto val="1"/>
        <c:lblAlgn val="ctr"/>
        <c:lblOffset val="100"/>
        <c:tickLblSkip val="1"/>
        <c:tickMarkSkip val="1"/>
        <c:noMultiLvlLbl val="0"/>
      </c:catAx>
      <c:valAx>
        <c:axId val="963628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360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5.45</c:v>
                </c:pt>
                <c:pt idx="1">
                  <c:v>5.5</c:v>
                </c:pt>
                <c:pt idx="2">
                  <c:v>4.75</c:v>
                </c:pt>
                <c:pt idx="3">
                  <c:v>4.93</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13.84</c:v>
                </c:pt>
                <c:pt idx="1">
                  <c:v>13.56</c:v>
                </c:pt>
                <c:pt idx="2">
                  <c:v>14.69</c:v>
                </c:pt>
                <c:pt idx="3">
                  <c:v>14.93</c:v>
                </c:pt>
                <c:pt idx="4">
                  <c:v>15.02</c:v>
                </c:pt>
              </c:numCache>
            </c:numRef>
          </c:val>
        </c:ser>
        <c:dLbls>
          <c:showLegendKey val="0"/>
          <c:showVal val="0"/>
          <c:showCatName val="0"/>
          <c:showSerName val="0"/>
          <c:showPercent val="0"/>
          <c:showBubbleSize val="0"/>
        </c:dLbls>
        <c:gapWidth val="250"/>
        <c:overlap val="100"/>
        <c:axId val="108344064"/>
        <c:axId val="10834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-1.31</c:v>
                </c:pt>
                <c:pt idx="1">
                  <c:v>-2.5299999999999998</c:v>
                </c:pt>
                <c:pt idx="2">
                  <c:v>0.96</c:v>
                </c:pt>
                <c:pt idx="3">
                  <c:v>0.46</c:v>
                </c:pt>
                <c:pt idx="4">
                  <c:v>-0.93</c:v>
                </c:pt>
              </c:numCache>
            </c:numRef>
          </c:val>
          <c:smooth val="0"/>
        </c:ser>
        <c:dLbls>
          <c:showLegendKey val="0"/>
          <c:showVal val="0"/>
          <c:showCatName val="0"/>
          <c:showSerName val="0"/>
          <c:showPercent val="0"/>
          <c:showBubbleSize val="0"/>
        </c:dLbls>
        <c:marker val="1"/>
        <c:smooth val="0"/>
        <c:axId val="108344064"/>
        <c:axId val="108345984"/>
      </c:lineChart>
      <c:catAx>
        <c:axId val="10834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45984"/>
        <c:crosses val="autoZero"/>
        <c:auto val="1"/>
        <c:lblAlgn val="ctr"/>
        <c:lblOffset val="100"/>
        <c:tickLblSkip val="1"/>
        <c:tickMarkSkip val="1"/>
        <c:noMultiLvlLbl val="0"/>
      </c:catAx>
      <c:valAx>
        <c:axId val="10834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4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2.81</c:v>
                </c:pt>
                <c:pt idx="2">
                  <c:v>#N/A</c:v>
                </c:pt>
                <c:pt idx="3">
                  <c:v>5.44</c:v>
                </c:pt>
                <c:pt idx="4">
                  <c:v>#N/A</c:v>
                </c:pt>
                <c:pt idx="5">
                  <c:v>2.25</c:v>
                </c:pt>
                <c:pt idx="6">
                  <c:v>#N/A</c:v>
                </c:pt>
                <c:pt idx="7">
                  <c:v>1.91</c:v>
                </c:pt>
                <c:pt idx="8">
                  <c:v>#N/A</c:v>
                </c:pt>
                <c:pt idx="9">
                  <c:v>1.88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0.23</c:v>
                </c:pt>
                <c:pt idx="1">
                  <c:v>#N/A</c:v>
                </c:pt>
                <c:pt idx="2">
                  <c:v>0.23</c:v>
                </c:pt>
                <c:pt idx="3">
                  <c:v>#N/A</c:v>
                </c:pt>
                <c:pt idx="4">
                  <c:v>0.21</c:v>
                </c:pt>
                <c:pt idx="5">
                  <c:v>#N/A</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2.37</c:v>
                </c:pt>
                <c:pt idx="2">
                  <c:v>#N/A</c:v>
                </c:pt>
                <c:pt idx="3">
                  <c:v>1.21</c:v>
                </c:pt>
                <c:pt idx="4">
                  <c:v>#N/A</c:v>
                </c:pt>
                <c:pt idx="5">
                  <c:v>1.28</c:v>
                </c:pt>
                <c:pt idx="6">
                  <c:v>#N/A</c:v>
                </c:pt>
                <c:pt idx="7">
                  <c:v>1.32</c:v>
                </c:pt>
                <c:pt idx="8">
                  <c:v>#N/A</c:v>
                </c:pt>
                <c:pt idx="9">
                  <c:v>1.33</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1.03</c:v>
                </c:pt>
                <c:pt idx="2">
                  <c:v>#N/A</c:v>
                </c:pt>
                <c:pt idx="3">
                  <c:v>1.48</c:v>
                </c:pt>
                <c:pt idx="4">
                  <c:v>#N/A</c:v>
                </c:pt>
                <c:pt idx="5">
                  <c:v>2.52</c:v>
                </c:pt>
                <c:pt idx="6">
                  <c:v>#N/A</c:v>
                </c:pt>
                <c:pt idx="7">
                  <c:v>2.2400000000000002</c:v>
                </c:pt>
                <c:pt idx="8">
                  <c:v>#N/A</c:v>
                </c:pt>
                <c:pt idx="9">
                  <c:v>1.71</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2.25</c:v>
                </c:pt>
                <c:pt idx="2">
                  <c:v>#N/A</c:v>
                </c:pt>
                <c:pt idx="3">
                  <c:v>2.31</c:v>
                </c:pt>
                <c:pt idx="4">
                  <c:v>#N/A</c:v>
                </c:pt>
                <c:pt idx="5">
                  <c:v>2.81</c:v>
                </c:pt>
                <c:pt idx="6">
                  <c:v>#N/A</c:v>
                </c:pt>
                <c:pt idx="7">
                  <c:v>2.74</c:v>
                </c:pt>
                <c:pt idx="8">
                  <c:v>#N/A</c:v>
                </c:pt>
                <c:pt idx="9">
                  <c:v>2.46</c:v>
                </c:pt>
              </c:numCache>
            </c:numRef>
          </c:val>
        </c:ser>
        <c:ser>
          <c:idx val="5"/>
          <c:order val="5"/>
          <c:tx>
            <c:strRef>
              <c:f>データシート!$A$32</c:f>
              <c:strCache>
                <c:ptCount val="1"/>
                <c:pt idx="0">
                  <c:v>競艇事業会計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1</c:v>
                </c:pt>
                <c:pt idx="6">
                  <c:v>#N/A</c:v>
                </c:pt>
                <c:pt idx="7">
                  <c:v>2.0499999999999998</c:v>
                </c:pt>
                <c:pt idx="8">
                  <c:v>#N/A</c:v>
                </c:pt>
                <c:pt idx="9">
                  <c:v>2.85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5.0199999999999996</c:v>
                </c:pt>
                <c:pt idx="2">
                  <c:v>#N/A</c:v>
                </c:pt>
                <c:pt idx="3">
                  <c:v>5.07</c:v>
                </c:pt>
                <c:pt idx="4">
                  <c:v>#N/A</c:v>
                </c:pt>
                <c:pt idx="5">
                  <c:v>4.38</c:v>
                </c:pt>
                <c:pt idx="6">
                  <c:v>#N/A</c:v>
                </c:pt>
                <c:pt idx="7">
                  <c:v>4.71</c:v>
                </c:pt>
                <c:pt idx="8">
                  <c:v>#N/A</c:v>
                </c:pt>
                <c:pt idx="9">
                  <c:v>3.91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4.92</c:v>
                </c:pt>
                <c:pt idx="2">
                  <c:v>#N/A</c:v>
                </c:pt>
                <c:pt idx="3">
                  <c:v>5.43</c:v>
                </c:pt>
                <c:pt idx="4">
                  <c:v>#N/A</c:v>
                </c:pt>
                <c:pt idx="5">
                  <c:v>5.0599999999999996</c:v>
                </c:pt>
                <c:pt idx="6">
                  <c:v>#N/A</c:v>
                </c:pt>
                <c:pt idx="7">
                  <c:v>5.9</c:v>
                </c:pt>
                <c:pt idx="8">
                  <c:v>#N/A</c:v>
                </c:pt>
                <c:pt idx="9">
                  <c:v>6.22</c:v>
                </c:pt>
              </c:numCache>
            </c:numRef>
          </c:val>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0.15</c:v>
                </c:pt>
                <c:pt idx="1">
                  <c:v>#N/A</c:v>
                </c:pt>
                <c:pt idx="2">
                  <c:v>#N/A</c:v>
                </c:pt>
                <c:pt idx="3">
                  <c:v>0.05</c:v>
                </c:pt>
                <c:pt idx="4">
                  <c:v>0.56999999999999995</c:v>
                </c:pt>
                <c:pt idx="5">
                  <c:v>#N/A</c:v>
                </c:pt>
                <c:pt idx="6">
                  <c:v>0.77</c:v>
                </c:pt>
                <c:pt idx="7">
                  <c:v>#N/A</c:v>
                </c:pt>
                <c:pt idx="8">
                  <c:v>0.59</c:v>
                </c:pt>
                <c:pt idx="9">
                  <c:v>#N/A</c:v>
                </c:pt>
              </c:numCache>
            </c:numRef>
          </c:val>
        </c:ser>
        <c:ser>
          <c:idx val="9"/>
          <c:order val="9"/>
          <c:tx>
            <c:strRef>
              <c:f>データシート!$A$36</c:f>
              <c:strCache>
                <c:ptCount val="1"/>
                <c:pt idx="0">
                  <c:v>臨海土地造成事業特別会計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1.9</c:v>
                </c:pt>
                <c:pt idx="1">
                  <c:v>#N/A</c:v>
                </c:pt>
                <c:pt idx="2">
                  <c:v>1.77</c:v>
                </c:pt>
                <c:pt idx="3">
                  <c:v>#N/A</c:v>
                </c:pt>
                <c:pt idx="4">
                  <c:v>3.58</c:v>
                </c:pt>
                <c:pt idx="5">
                  <c:v>#N/A</c:v>
                </c:pt>
                <c:pt idx="6">
                  <c:v>3.33</c:v>
                </c:pt>
                <c:pt idx="7">
                  <c:v>#N/A</c:v>
                </c:pt>
                <c:pt idx="8">
                  <c:v>3.02</c:v>
                </c:pt>
                <c:pt idx="9">
                  <c:v>#N/A</c:v>
                </c:pt>
              </c:numCache>
            </c:numRef>
          </c:val>
        </c:ser>
        <c:dLbls>
          <c:showLegendKey val="0"/>
          <c:showVal val="0"/>
          <c:showCatName val="0"/>
          <c:showSerName val="0"/>
          <c:showPercent val="0"/>
          <c:showBubbleSize val="0"/>
        </c:dLbls>
        <c:gapWidth val="150"/>
        <c:overlap val="100"/>
        <c:axId val="108514304"/>
        <c:axId val="108401408"/>
      </c:barChart>
      <c:catAx>
        <c:axId val="10851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01408"/>
        <c:crosses val="autoZero"/>
        <c:auto val="1"/>
        <c:lblAlgn val="ctr"/>
        <c:lblOffset val="100"/>
        <c:tickLblSkip val="1"/>
        <c:tickMarkSkip val="1"/>
        <c:noMultiLvlLbl val="0"/>
      </c:catAx>
      <c:valAx>
        <c:axId val="1084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1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13690</c:v>
                </c:pt>
                <c:pt idx="5">
                  <c:v>13926</c:v>
                </c:pt>
                <c:pt idx="8">
                  <c:v>14991</c:v>
                </c:pt>
                <c:pt idx="11">
                  <c:v>15333</c:v>
                </c:pt>
                <c:pt idx="14">
                  <c:v>15786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156</c:v>
                </c:pt>
                <c:pt idx="3">
                  <c:v>134</c:v>
                </c:pt>
                <c:pt idx="6">
                  <c:v>126</c:v>
                </c:pt>
                <c:pt idx="9">
                  <c:v>119</c:v>
                </c:pt>
                <c:pt idx="12">
                  <c:v>107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109</c:v>
                </c:pt>
                <c:pt idx="3">
                  <c:v>110</c:v>
                </c:pt>
                <c:pt idx="6">
                  <c:v>114</c:v>
                </c:pt>
                <c:pt idx="9">
                  <c:v>114</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3971</c:v>
                </c:pt>
                <c:pt idx="3">
                  <c:v>3696</c:v>
                </c:pt>
                <c:pt idx="6">
                  <c:v>3389</c:v>
                </c:pt>
                <c:pt idx="9">
                  <c:v>3409</c:v>
                </c:pt>
                <c:pt idx="12">
                  <c:v>3262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16039</c:v>
                </c:pt>
                <c:pt idx="3">
                  <c:v>16822</c:v>
                </c:pt>
                <c:pt idx="6">
                  <c:v>17756</c:v>
                </c:pt>
                <c:pt idx="9">
                  <c:v>17850</c:v>
                </c:pt>
                <c:pt idx="12">
                  <c:v>17796</c:v>
                </c:pt>
              </c:numCache>
            </c:numRef>
          </c:val>
        </c:ser>
        <c:dLbls>
          <c:showLegendKey val="0"/>
          <c:showVal val="0"/>
          <c:showCatName val="0"/>
          <c:showSerName val="0"/>
          <c:showPercent val="0"/>
          <c:showBubbleSize val="0"/>
        </c:dLbls>
        <c:gapWidth val="100"/>
        <c:overlap val="100"/>
        <c:axId val="107403520"/>
        <c:axId val="10855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6585</c:v>
                </c:pt>
                <c:pt idx="2">
                  <c:v>#N/A</c:v>
                </c:pt>
                <c:pt idx="3">
                  <c:v>#N/A</c:v>
                </c:pt>
                <c:pt idx="4">
                  <c:v>6836</c:v>
                </c:pt>
                <c:pt idx="5">
                  <c:v>#N/A</c:v>
                </c:pt>
                <c:pt idx="6">
                  <c:v>#N/A</c:v>
                </c:pt>
                <c:pt idx="7">
                  <c:v>6394</c:v>
                </c:pt>
                <c:pt idx="8">
                  <c:v>#N/A</c:v>
                </c:pt>
                <c:pt idx="9">
                  <c:v>#N/A</c:v>
                </c:pt>
                <c:pt idx="10">
                  <c:v>6159</c:v>
                </c:pt>
                <c:pt idx="11">
                  <c:v>#N/A</c:v>
                </c:pt>
                <c:pt idx="12">
                  <c:v>#N/A</c:v>
                </c:pt>
                <c:pt idx="13">
                  <c:v>5494</c:v>
                </c:pt>
                <c:pt idx="14">
                  <c:v>#N/A</c:v>
                </c:pt>
              </c:numCache>
            </c:numRef>
          </c:val>
          <c:smooth val="0"/>
        </c:ser>
        <c:dLbls>
          <c:showLegendKey val="0"/>
          <c:showVal val="0"/>
          <c:showCatName val="0"/>
          <c:showSerName val="0"/>
          <c:showPercent val="0"/>
          <c:showBubbleSize val="0"/>
        </c:dLbls>
        <c:marker val="1"/>
        <c:smooth val="0"/>
        <c:axId val="107403520"/>
        <c:axId val="108552576"/>
      </c:lineChart>
      <c:catAx>
        <c:axId val="10740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52576"/>
        <c:crosses val="autoZero"/>
        <c:auto val="1"/>
        <c:lblAlgn val="ctr"/>
        <c:lblOffset val="100"/>
        <c:tickLblSkip val="1"/>
        <c:tickMarkSkip val="1"/>
        <c:noMultiLvlLbl val="0"/>
      </c:catAx>
      <c:valAx>
        <c:axId val="10855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0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127484</c:v>
                </c:pt>
                <c:pt idx="5">
                  <c:v>129587</c:v>
                </c:pt>
                <c:pt idx="8">
                  <c:v>130287</c:v>
                </c:pt>
                <c:pt idx="11">
                  <c:v>135646</c:v>
                </c:pt>
                <c:pt idx="14">
                  <c:v>133968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19668</c:v>
                </c:pt>
                <c:pt idx="5">
                  <c:v>19969</c:v>
                </c:pt>
                <c:pt idx="8">
                  <c:v>20659</c:v>
                </c:pt>
                <c:pt idx="11">
                  <c:v>19724</c:v>
                </c:pt>
                <c:pt idx="14">
                  <c:v>18436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12238</c:v>
                </c:pt>
                <c:pt idx="5">
                  <c:v>19235</c:v>
                </c:pt>
                <c:pt idx="8">
                  <c:v>15236</c:v>
                </c:pt>
                <c:pt idx="11">
                  <c:v>16229</c:v>
                </c:pt>
                <c:pt idx="14">
                  <c:v>15654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2905</c:v>
                </c:pt>
                <c:pt idx="3">
                  <c:v>2963</c:v>
                </c:pt>
                <c:pt idx="6">
                  <c:v>2913</c:v>
                </c:pt>
                <c:pt idx="9">
                  <c:v>2722</c:v>
                </c:pt>
                <c:pt idx="12">
                  <c:v>2018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20316</c:v>
                </c:pt>
                <c:pt idx="3">
                  <c:v>20556</c:v>
                </c:pt>
                <c:pt idx="6">
                  <c:v>20408</c:v>
                </c:pt>
                <c:pt idx="9">
                  <c:v>19730</c:v>
                </c:pt>
                <c:pt idx="12">
                  <c:v>18802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585</c:v>
                </c:pt>
                <c:pt idx="3">
                  <c:v>486</c:v>
                </c:pt>
                <c:pt idx="6">
                  <c:v>397</c:v>
                </c:pt>
                <c:pt idx="9">
                  <c:v>296</c:v>
                </c:pt>
                <c:pt idx="12">
                  <c:v>191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47943</c:v>
                </c:pt>
                <c:pt idx="3">
                  <c:v>45288</c:v>
                </c:pt>
                <c:pt idx="6">
                  <c:v>40096</c:v>
                </c:pt>
                <c:pt idx="9">
                  <c:v>38487</c:v>
                </c:pt>
                <c:pt idx="12">
                  <c:v>36979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463</c:v>
                </c:pt>
                <c:pt idx="3">
                  <c:v>375</c:v>
                </c:pt>
                <c:pt idx="6">
                  <c:v>291</c:v>
                </c:pt>
                <c:pt idx="9">
                  <c:v>212</c:v>
                </c:pt>
                <c:pt idx="12">
                  <c:v>142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157742</c:v>
                </c:pt>
                <c:pt idx="3">
                  <c:v>156942</c:v>
                </c:pt>
                <c:pt idx="6">
                  <c:v>158242</c:v>
                </c:pt>
                <c:pt idx="9">
                  <c:v>164569</c:v>
                </c:pt>
                <c:pt idx="12">
                  <c:v>163881</c:v>
                </c:pt>
              </c:numCache>
            </c:numRef>
          </c:val>
        </c:ser>
        <c:dLbls>
          <c:showLegendKey val="0"/>
          <c:showVal val="0"/>
          <c:showCatName val="0"/>
          <c:showSerName val="0"/>
          <c:showPercent val="0"/>
          <c:showBubbleSize val="0"/>
        </c:dLbls>
        <c:gapWidth val="100"/>
        <c:overlap val="100"/>
        <c:axId val="108271488"/>
        <c:axId val="10827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70564</c:v>
                </c:pt>
                <c:pt idx="2">
                  <c:v>#N/A</c:v>
                </c:pt>
                <c:pt idx="3">
                  <c:v>#N/A</c:v>
                </c:pt>
                <c:pt idx="4">
                  <c:v>57818</c:v>
                </c:pt>
                <c:pt idx="5">
                  <c:v>#N/A</c:v>
                </c:pt>
                <c:pt idx="6">
                  <c:v>#N/A</c:v>
                </c:pt>
                <c:pt idx="7">
                  <c:v>56167</c:v>
                </c:pt>
                <c:pt idx="8">
                  <c:v>#N/A</c:v>
                </c:pt>
                <c:pt idx="9">
                  <c:v>#N/A</c:v>
                </c:pt>
                <c:pt idx="10">
                  <c:v>54418</c:v>
                </c:pt>
                <c:pt idx="11">
                  <c:v>#N/A</c:v>
                </c:pt>
                <c:pt idx="12">
                  <c:v>#N/A</c:v>
                </c:pt>
                <c:pt idx="13">
                  <c:v>53954</c:v>
                </c:pt>
                <c:pt idx="14">
                  <c:v>#N/A</c:v>
                </c:pt>
              </c:numCache>
            </c:numRef>
          </c:val>
          <c:smooth val="0"/>
        </c:ser>
        <c:dLbls>
          <c:showLegendKey val="0"/>
          <c:showVal val="0"/>
          <c:showCatName val="0"/>
          <c:showSerName val="0"/>
          <c:showPercent val="0"/>
          <c:showBubbleSize val="0"/>
        </c:dLbls>
        <c:marker val="1"/>
        <c:smooth val="0"/>
        <c:axId val="108271488"/>
        <c:axId val="108277760"/>
      </c:lineChart>
      <c:catAx>
        <c:axId val="10827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277760"/>
        <c:crosses val="autoZero"/>
        <c:auto val="1"/>
        <c:lblAlgn val="ctr"/>
        <c:lblOffset val="100"/>
        <c:tickLblSkip val="1"/>
        <c:tickMarkSkip val="1"/>
        <c:noMultiLvlLbl val="0"/>
      </c:catAx>
      <c:valAx>
        <c:axId val="10827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7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275,242
271,271
715.89
126,654,459
123,331,861
2,742,232
68,218,642
154,030,371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の</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ヶ年平均については、横ばいの状況であ</a:t>
          </a:r>
          <a:r>
            <a:rPr kumimoji="1" lang="ja-JP" altLang="en-US" sz="1200">
              <a:solidFill>
                <a:sysClr val="windowText" lastClr="000000"/>
              </a:solidFill>
              <a:effectLst/>
              <a:latin typeface="+mn-lt"/>
              <a:ea typeface="+mn-ea"/>
              <a:cs typeface="+mn-cs"/>
            </a:rPr>
            <a:t>り</a:t>
          </a:r>
          <a:r>
            <a:rPr kumimoji="1" lang="ja-JP" altLang="ja-JP" sz="1200">
              <a:solidFill>
                <a:sysClr val="windowText" lastClr="000000"/>
              </a:solidFill>
              <a:effectLst/>
              <a:latin typeface="+mn-lt"/>
              <a:ea typeface="+mn-ea"/>
              <a:cs typeface="+mn-cs"/>
            </a:rPr>
            <a:t>、単年度で</a:t>
          </a:r>
          <a:r>
            <a:rPr kumimoji="1" lang="ja-JP" altLang="en-US" sz="1200">
              <a:solidFill>
                <a:sysClr val="windowText" lastClr="000000"/>
              </a:solidFill>
              <a:effectLst/>
              <a:latin typeface="+mn-lt"/>
              <a:ea typeface="+mn-ea"/>
              <a:cs typeface="+mn-cs"/>
            </a:rPr>
            <a:t>も</a:t>
          </a:r>
          <a:r>
            <a:rPr kumimoji="1" lang="en-US" altLang="ja-JP" sz="1200">
              <a:solidFill>
                <a:sysClr val="windowText" lastClr="000000"/>
              </a:solidFill>
              <a:effectLst/>
              <a:latin typeface="+mn-lt"/>
              <a:ea typeface="+mn-ea"/>
              <a:cs typeface="+mn-cs"/>
            </a:rPr>
            <a:t>0.54</a:t>
          </a:r>
          <a:r>
            <a:rPr kumimoji="1" lang="ja-JP" altLang="ja-JP" sz="1200">
              <a:solidFill>
                <a:sysClr val="windowText" lastClr="000000"/>
              </a:solidFill>
              <a:effectLst/>
              <a:latin typeface="+mn-lt"/>
              <a:ea typeface="+mn-ea"/>
              <a:cs typeface="+mn-cs"/>
            </a:rPr>
            <a:t>と</a:t>
          </a:r>
          <a:r>
            <a:rPr kumimoji="1" lang="ja-JP" altLang="en-US" sz="1200">
              <a:solidFill>
                <a:sysClr val="windowText" lastClr="000000"/>
              </a:solidFill>
              <a:effectLst/>
              <a:latin typeface="+mn-lt"/>
              <a:ea typeface="+mn-ea"/>
              <a:cs typeface="+mn-cs"/>
            </a:rPr>
            <a:t>前年度と同指数になっている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しかしながら、類似団体平均を大きく下回っており、</a:t>
          </a:r>
          <a:r>
            <a:rPr kumimoji="1" lang="ja-JP" altLang="en-US" sz="1200">
              <a:solidFill>
                <a:sysClr val="windowText" lastClr="000000"/>
              </a:solidFill>
              <a:effectLst/>
              <a:latin typeface="+mn-lt"/>
              <a:ea typeface="+mn-ea"/>
              <a:cs typeface="+mn-cs"/>
            </a:rPr>
            <a:t>今後も人口減少等</a:t>
          </a:r>
          <a:r>
            <a:rPr kumimoji="1" lang="ja-JP" altLang="ja-JP" sz="1200">
              <a:solidFill>
                <a:sysClr val="windowText" lastClr="000000"/>
              </a:solidFill>
              <a:effectLst/>
              <a:latin typeface="+mn-lt"/>
              <a:ea typeface="+mn-ea"/>
              <a:cs typeface="+mn-cs"/>
            </a:rPr>
            <a:t>による税収減に対応すべく、</a:t>
          </a:r>
          <a:r>
            <a:rPr lang="ja-JP" altLang="en-US" sz="1200" b="0" i="0" u="none" strike="noStrike" baseline="0" smtClean="0">
              <a:solidFill>
                <a:schemeClr val="dk1"/>
              </a:solidFill>
              <a:latin typeface="+mn-lt"/>
              <a:ea typeface="+mn-ea"/>
              <a:cs typeface="+mn-cs"/>
            </a:rPr>
            <a:t>平成２７年度からの５年間を計画期間とした「下関市企業誘致アクションプラン」に掲げる基本方向に従い、将来的な市税の収入確保につながるよう、戦略的かつ積極的な企業誘致活動</a:t>
          </a:r>
          <a:r>
            <a:rPr kumimoji="1" lang="ja-JP" altLang="en-US" sz="1200">
              <a:solidFill>
                <a:sysClr val="windowText" lastClr="000000"/>
              </a:solidFill>
              <a:effectLst/>
              <a:latin typeface="+mn-lt"/>
              <a:ea typeface="+mn-ea"/>
              <a:cs typeface="+mn-cs"/>
            </a:rPr>
            <a:t>に努める。</a:t>
          </a:r>
          <a:endParaRPr lang="ja-JP" altLang="ja-JP" sz="1200">
            <a:solidFill>
              <a:sysClr val="windowText" lastClr="000000"/>
            </a:solidFill>
            <a:effectLst/>
          </a:endParaRPr>
        </a:p>
        <a:p>
          <a:pPr lvl="1"/>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43</xdr:row>
      <xdr:rowOff>22860</xdr:rowOff>
    </xdr:to>
    <xdr:cxnSp macro="">
      <xdr:nvCxnSpPr>
        <xdr:cNvPr id="65" name="直線コネクタ 64"/>
        <xdr:cNvCxnSpPr/>
      </xdr:nvCxnSpPr>
      <xdr:spPr>
        <a:xfrm flipV="1">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22860</xdr:rowOff>
    </xdr:from>
    <xdr:to>
      <xdr:col>6</xdr:col>
      <xdr:colOff>0</xdr:colOff>
      <xdr:row>43</xdr:row>
      <xdr:rowOff>22860</xdr:rowOff>
    </xdr:to>
    <xdr:cxnSp macro="">
      <xdr:nvCxnSpPr>
        <xdr:cNvPr id="68" name="直線コネクタ 67"/>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22860</xdr:rowOff>
    </xdr:to>
    <xdr:cxnSp macro="">
      <xdr:nvCxnSpPr>
        <xdr:cNvPr id="71" name="直線コネクタ 70"/>
        <xdr:cNvCxnSpPr/>
      </xdr:nvCxnSpPr>
      <xdr:spPr>
        <a:xfrm>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97790</xdr:rowOff>
    </xdr:from>
    <xdr:to>
      <xdr:col>3</xdr:col>
      <xdr:colOff>279400</xdr:colOff>
      <xdr:row>42</xdr:row>
      <xdr:rowOff>170180</xdr:rowOff>
    </xdr:to>
    <xdr:cxnSp macro="">
      <xdr:nvCxnSpPr>
        <xdr:cNvPr id="74" name="直線コネクタ 73"/>
        <xdr:cNvCxnSpPr/>
      </xdr:nvCxnSpPr>
      <xdr:spPr>
        <a:xfrm>
          <a:off x="1447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84" name="円/楕円 83"/>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91457</xdr:rowOff>
    </xdr:from>
    <xdr:ext cx="762000" cy="259045"/>
    <xdr:sp macro="" textlink="">
      <xdr:nvSpPr>
        <xdr:cNvPr id="85"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143510</xdr:rowOff>
    </xdr:from>
    <xdr:to>
      <xdr:col>6</xdr:col>
      <xdr:colOff>50800</xdr:colOff>
      <xdr:row>43</xdr:row>
      <xdr:rowOff>73660</xdr:rowOff>
    </xdr:to>
    <xdr:sp macro="" textlink="">
      <xdr:nvSpPr>
        <xdr:cNvPr id="86" name="円/楕円 85"/>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87" name="テキスト ボックス 86"/>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143510</xdr:rowOff>
    </xdr:from>
    <xdr:to>
      <xdr:col>4</xdr:col>
      <xdr:colOff>533400</xdr:colOff>
      <xdr:row>43</xdr:row>
      <xdr:rowOff>73660</xdr:rowOff>
    </xdr:to>
    <xdr:sp macro="" textlink="">
      <xdr:nvSpPr>
        <xdr:cNvPr id="88" name="円/楕円 87"/>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58437</xdr:rowOff>
    </xdr:from>
    <xdr:ext cx="762000" cy="259045"/>
    <xdr:sp macro="" textlink="">
      <xdr:nvSpPr>
        <xdr:cNvPr id="89" name="テキスト ボックス 88"/>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90" name="円/楕円 89"/>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34307</xdr:rowOff>
    </xdr:from>
    <xdr:ext cx="762000" cy="259045"/>
    <xdr:sp macro="" textlink="">
      <xdr:nvSpPr>
        <xdr:cNvPr id="91" name="テキスト ボックス 90"/>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46990</xdr:rowOff>
    </xdr:from>
    <xdr:to>
      <xdr:col>2</xdr:col>
      <xdr:colOff>127000</xdr:colOff>
      <xdr:row>42</xdr:row>
      <xdr:rowOff>148590</xdr:rowOff>
    </xdr:to>
    <xdr:sp macro="" textlink="">
      <xdr:nvSpPr>
        <xdr:cNvPr id="92" name="円/楕円 91"/>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133367</xdr:rowOff>
    </xdr:from>
    <xdr:ext cx="762000" cy="259045"/>
    <xdr:sp macro="" textlink="">
      <xdr:nvSpPr>
        <xdr:cNvPr id="93" name="テキスト ボックス 92"/>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歳入については、市税や地方消費税交付金が増収となったことにより、経常一般財源等が増加（</a:t>
          </a:r>
          <a:r>
            <a:rPr kumimoji="1" lang="en-US" altLang="ja-JP" sz="1200">
              <a:solidFill>
                <a:sysClr val="windowText" lastClr="000000"/>
              </a:solidFill>
              <a:effectLst/>
              <a:latin typeface="+mn-lt"/>
              <a:ea typeface="+mn-ea"/>
              <a:cs typeface="+mn-cs"/>
            </a:rPr>
            <a:t>0.2</a:t>
          </a:r>
          <a:r>
            <a:rPr kumimoji="1" lang="ja-JP" altLang="en-US" sz="1200">
              <a:solidFill>
                <a:sysClr val="windowText" lastClr="000000"/>
              </a:solidFill>
              <a:effectLst/>
              <a:latin typeface="+mn-lt"/>
              <a:ea typeface="+mn-ea"/>
              <a:cs typeface="+mn-cs"/>
            </a:rPr>
            <a:t>億円）しているが、歳出においても、</a:t>
          </a:r>
          <a:r>
            <a:rPr kumimoji="1" lang="ja-JP" altLang="ja-JP" sz="1200">
              <a:solidFill>
                <a:sysClr val="windowText" lastClr="000000"/>
              </a:solidFill>
              <a:effectLst/>
              <a:latin typeface="+mn-lt"/>
              <a:ea typeface="+mn-ea"/>
              <a:cs typeface="+mn-cs"/>
            </a:rPr>
            <a:t>職員給の減額措置終了</a:t>
          </a:r>
          <a:r>
            <a:rPr kumimoji="1" lang="ja-JP" altLang="en-US" sz="1200">
              <a:solidFill>
                <a:sysClr val="windowText" lastClr="000000"/>
              </a:solidFill>
              <a:effectLst/>
              <a:latin typeface="+mn-lt"/>
              <a:ea typeface="+mn-ea"/>
              <a:cs typeface="+mn-cs"/>
            </a:rPr>
            <a:t>に伴う人件費や繰出金</a:t>
          </a:r>
          <a:r>
            <a:rPr kumimoji="1" lang="ja-JP" altLang="ja-JP" sz="1200">
              <a:solidFill>
                <a:sysClr val="windowText" lastClr="000000"/>
              </a:solidFill>
              <a:effectLst/>
              <a:latin typeface="+mn-lt"/>
              <a:ea typeface="+mn-ea"/>
              <a:cs typeface="+mn-cs"/>
            </a:rPr>
            <a:t>（国民健康保険特別会計、介護保険特別会計、後期高齢者医療特別会計）</a:t>
          </a:r>
          <a:r>
            <a:rPr kumimoji="1" lang="ja-JP" altLang="en-US" sz="1200">
              <a:solidFill>
                <a:sysClr val="windowText" lastClr="000000"/>
              </a:solidFill>
              <a:effectLst/>
              <a:latin typeface="+mn-lt"/>
              <a:ea typeface="+mn-ea"/>
              <a:cs typeface="+mn-cs"/>
            </a:rPr>
            <a:t>の増加により、歳出全体での経常経費</a:t>
          </a:r>
          <a:r>
            <a:rPr kumimoji="1" lang="ja-JP" altLang="ja-JP" sz="1200">
              <a:solidFill>
                <a:sysClr val="windowText" lastClr="000000"/>
              </a:solidFill>
              <a:effectLst/>
              <a:latin typeface="+mn-lt"/>
              <a:ea typeface="+mn-ea"/>
              <a:cs typeface="+mn-cs"/>
            </a:rPr>
            <a:t>充当一般財源等が増加</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10.9</a:t>
          </a:r>
          <a:r>
            <a:rPr kumimoji="1" lang="ja-JP" altLang="en-US" sz="1200">
              <a:solidFill>
                <a:sysClr val="windowText" lastClr="000000"/>
              </a:solidFill>
              <a:effectLst/>
              <a:latin typeface="+mn-lt"/>
              <a:ea typeface="+mn-ea"/>
              <a:cs typeface="+mn-cs"/>
            </a:rPr>
            <a:t>億円）</a:t>
          </a:r>
          <a:r>
            <a:rPr kumimoji="1" lang="ja-JP" altLang="ja-JP" sz="1200">
              <a:solidFill>
                <a:sysClr val="windowText" lastClr="000000"/>
              </a:solidFill>
              <a:effectLst/>
              <a:latin typeface="+mn-lt"/>
              <a:ea typeface="+mn-ea"/>
              <a:cs typeface="+mn-cs"/>
            </a:rPr>
            <a:t>して</a:t>
          </a:r>
          <a:r>
            <a:rPr kumimoji="1" lang="ja-JP" altLang="en-US" sz="1200">
              <a:solidFill>
                <a:sysClr val="windowText" lastClr="000000"/>
              </a:solidFill>
              <a:effectLst/>
              <a:latin typeface="+mn-lt"/>
              <a:ea typeface="+mn-ea"/>
              <a:cs typeface="+mn-cs"/>
            </a:rPr>
            <a:t>おり、前年度と比較すると</a:t>
          </a:r>
          <a:r>
            <a:rPr kumimoji="1" lang="en-US" altLang="ja-JP" sz="1200">
              <a:solidFill>
                <a:sysClr val="windowText" lastClr="000000"/>
              </a:solidFill>
              <a:effectLst/>
              <a:latin typeface="+mn-lt"/>
              <a:ea typeface="+mn-ea"/>
              <a:cs typeface="+mn-cs"/>
            </a:rPr>
            <a:t>1.5</a:t>
          </a:r>
          <a:r>
            <a:rPr kumimoji="1" lang="ja-JP" altLang="en-US" sz="1200">
              <a:solidFill>
                <a:sysClr val="windowText" lastClr="000000"/>
              </a:solidFill>
              <a:effectLst/>
              <a:latin typeface="+mn-lt"/>
              <a:ea typeface="+mn-ea"/>
              <a:cs typeface="+mn-cs"/>
            </a:rPr>
            <a:t>ポイント上昇している。</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　依然として高い水準で推移していることから、今後も歳入歳出両面の効率化を図り、財政の健全化に努める。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118872</xdr:rowOff>
    </xdr:from>
    <xdr:to>
      <xdr:col>7</xdr:col>
      <xdr:colOff>152400</xdr:colOff>
      <xdr:row>66</xdr:row>
      <xdr:rowOff>19812</xdr:rowOff>
    </xdr:to>
    <xdr:cxnSp macro="">
      <xdr:nvCxnSpPr>
        <xdr:cNvPr id="126" name="直線コネクタ 125"/>
        <xdr:cNvCxnSpPr/>
      </xdr:nvCxnSpPr>
      <xdr:spPr>
        <a:xfrm>
          <a:off x="4114800" y="1126312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118872</xdr:rowOff>
    </xdr:from>
    <xdr:to>
      <xdr:col>6</xdr:col>
      <xdr:colOff>0</xdr:colOff>
      <xdr:row>65</xdr:row>
      <xdr:rowOff>147828</xdr:rowOff>
    </xdr:to>
    <xdr:cxnSp macro="">
      <xdr:nvCxnSpPr>
        <xdr:cNvPr id="129" name="直線コネクタ 128"/>
        <xdr:cNvCxnSpPr/>
      </xdr:nvCxnSpPr>
      <xdr:spPr>
        <a:xfrm flipV="1">
          <a:off x="3225800" y="112631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94742</xdr:rowOff>
    </xdr:from>
    <xdr:to>
      <xdr:col>4</xdr:col>
      <xdr:colOff>482600</xdr:colOff>
      <xdr:row>65</xdr:row>
      <xdr:rowOff>147828</xdr:rowOff>
    </xdr:to>
    <xdr:cxnSp macro="">
      <xdr:nvCxnSpPr>
        <xdr:cNvPr id="132" name="直線コネクタ 131"/>
        <xdr:cNvCxnSpPr/>
      </xdr:nvCxnSpPr>
      <xdr:spPr>
        <a:xfrm>
          <a:off x="2336800" y="112389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51308</xdr:rowOff>
    </xdr:from>
    <xdr:to>
      <xdr:col>3</xdr:col>
      <xdr:colOff>279400</xdr:colOff>
      <xdr:row>65</xdr:row>
      <xdr:rowOff>94742</xdr:rowOff>
    </xdr:to>
    <xdr:cxnSp macro="">
      <xdr:nvCxnSpPr>
        <xdr:cNvPr id="135" name="直線コネクタ 134"/>
        <xdr:cNvCxnSpPr/>
      </xdr:nvCxnSpPr>
      <xdr:spPr>
        <a:xfrm>
          <a:off x="1447800" y="111955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140462</xdr:rowOff>
    </xdr:from>
    <xdr:to>
      <xdr:col>7</xdr:col>
      <xdr:colOff>203200</xdr:colOff>
      <xdr:row>66</xdr:row>
      <xdr:rowOff>70612</xdr:rowOff>
    </xdr:to>
    <xdr:sp macro="" textlink="">
      <xdr:nvSpPr>
        <xdr:cNvPr id="145" name="円/楕円 144"/>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112539</xdr:rowOff>
    </xdr:from>
    <xdr:ext cx="762000" cy="259045"/>
    <xdr:sp macro="" textlink="">
      <xdr:nvSpPr>
        <xdr:cNvPr id="146" name="財政構造の弾力性該当値テキスト"/>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68072</xdr:rowOff>
    </xdr:from>
    <xdr:to>
      <xdr:col>6</xdr:col>
      <xdr:colOff>50800</xdr:colOff>
      <xdr:row>65</xdr:row>
      <xdr:rowOff>169672</xdr:rowOff>
    </xdr:to>
    <xdr:sp macro="" textlink="">
      <xdr:nvSpPr>
        <xdr:cNvPr id="147" name="円/楕円 146"/>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154449</xdr:rowOff>
    </xdr:from>
    <xdr:ext cx="736600" cy="259045"/>
    <xdr:sp macro="" textlink="">
      <xdr:nvSpPr>
        <xdr:cNvPr id="148" name="テキスト ボックス 147"/>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97028</xdr:rowOff>
    </xdr:from>
    <xdr:to>
      <xdr:col>4</xdr:col>
      <xdr:colOff>533400</xdr:colOff>
      <xdr:row>66</xdr:row>
      <xdr:rowOff>27178</xdr:rowOff>
    </xdr:to>
    <xdr:sp macro="" textlink="">
      <xdr:nvSpPr>
        <xdr:cNvPr id="149" name="円/楕円 148"/>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11955</xdr:rowOff>
    </xdr:from>
    <xdr:ext cx="762000" cy="259045"/>
    <xdr:sp macro="" textlink="">
      <xdr:nvSpPr>
        <xdr:cNvPr id="150" name="テキスト ボックス 149"/>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43942</xdr:rowOff>
    </xdr:from>
    <xdr:to>
      <xdr:col>3</xdr:col>
      <xdr:colOff>330200</xdr:colOff>
      <xdr:row>65</xdr:row>
      <xdr:rowOff>145542</xdr:rowOff>
    </xdr:to>
    <xdr:sp macro="" textlink="">
      <xdr:nvSpPr>
        <xdr:cNvPr id="151" name="円/楕円 150"/>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130319</xdr:rowOff>
    </xdr:from>
    <xdr:ext cx="762000" cy="259045"/>
    <xdr:sp macro="" textlink="">
      <xdr:nvSpPr>
        <xdr:cNvPr id="152" name="テキスト ボックス 151"/>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508</xdr:rowOff>
    </xdr:from>
    <xdr:to>
      <xdr:col>2</xdr:col>
      <xdr:colOff>127000</xdr:colOff>
      <xdr:row>65</xdr:row>
      <xdr:rowOff>102108</xdr:rowOff>
    </xdr:to>
    <xdr:sp macro="" textlink="">
      <xdr:nvSpPr>
        <xdr:cNvPr id="153" name="円/楕円 152"/>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86885</xdr:rowOff>
    </xdr:from>
    <xdr:ext cx="762000" cy="259045"/>
    <xdr:sp macro="" textlink="">
      <xdr:nvSpPr>
        <xdr:cNvPr id="154" name="テキスト ボックス 153"/>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維持補修費は減少したものの、人件費、物件費は増加し、全体としては増加している。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主な要因としては、人件費では</a:t>
          </a:r>
          <a:r>
            <a:rPr kumimoji="1" lang="ja-JP" altLang="ja-JP" sz="1200">
              <a:solidFill>
                <a:sysClr val="windowText" lastClr="000000"/>
              </a:solidFill>
              <a:effectLst/>
              <a:latin typeface="+mn-lt"/>
              <a:ea typeface="+mn-ea"/>
              <a:cs typeface="+mn-cs"/>
            </a:rPr>
            <a:t>職員給の減額措置</a:t>
          </a:r>
          <a:r>
            <a:rPr kumimoji="1" lang="ja-JP" altLang="en-US" sz="1200">
              <a:solidFill>
                <a:sysClr val="windowText" lastClr="000000"/>
              </a:solidFill>
              <a:effectLst/>
              <a:latin typeface="+mn-lt"/>
              <a:ea typeface="+mn-ea"/>
              <a:cs typeface="+mn-cs"/>
            </a:rPr>
            <a:t>が終了したため、</a:t>
          </a:r>
          <a:r>
            <a:rPr kumimoji="1" lang="en-US" altLang="ja-JP" sz="1200">
              <a:solidFill>
                <a:sysClr val="windowText" lastClr="000000"/>
              </a:solidFill>
              <a:effectLst/>
              <a:latin typeface="+mn-lt"/>
              <a:ea typeface="+mn-ea"/>
              <a:cs typeface="+mn-cs"/>
            </a:rPr>
            <a:t>2,776</a:t>
          </a:r>
          <a:r>
            <a:rPr kumimoji="1" lang="ja-JP" altLang="en-US" sz="1200">
              <a:solidFill>
                <a:sysClr val="windowText" lastClr="000000"/>
              </a:solidFill>
              <a:effectLst/>
              <a:latin typeface="+mn-lt"/>
              <a:ea typeface="+mn-ea"/>
              <a:cs typeface="+mn-cs"/>
            </a:rPr>
            <a:t>円増加し、物件費では、臨時福祉給付金・子育て世帯臨時特例給付金業務委託、じん芥収集業務民間委託等の増により、</a:t>
          </a:r>
          <a:r>
            <a:rPr kumimoji="1" lang="en-US" altLang="ja-JP" sz="1200">
              <a:solidFill>
                <a:sysClr val="windowText" lastClr="000000"/>
              </a:solidFill>
              <a:effectLst/>
              <a:latin typeface="+mn-lt"/>
              <a:ea typeface="+mn-ea"/>
              <a:cs typeface="+mn-cs"/>
            </a:rPr>
            <a:t>2,855</a:t>
          </a:r>
          <a:r>
            <a:rPr kumimoji="1" lang="ja-JP" altLang="en-US" sz="1200">
              <a:solidFill>
                <a:sysClr val="windowText" lastClr="000000"/>
              </a:solidFill>
              <a:effectLst/>
              <a:latin typeface="+mn-lt"/>
              <a:ea typeface="+mn-ea"/>
              <a:cs typeface="+mn-cs"/>
            </a:rPr>
            <a:t>円増加している。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類似団体との比較において、平均を上回っていることから、今後も定員管理計画の取り組みや事務事業の見直し等により行財政運営の効率化に努める。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47920</xdr:rowOff>
    </xdr:from>
    <xdr:to>
      <xdr:col>7</xdr:col>
      <xdr:colOff>152400</xdr:colOff>
      <xdr:row>82</xdr:row>
      <xdr:rowOff>112162</xdr:rowOff>
    </xdr:to>
    <xdr:cxnSp macro="">
      <xdr:nvCxnSpPr>
        <xdr:cNvPr id="191" name="直線コネクタ 190"/>
        <xdr:cNvCxnSpPr/>
      </xdr:nvCxnSpPr>
      <xdr:spPr>
        <a:xfrm>
          <a:off x="4114800" y="14106820"/>
          <a:ext cx="838200" cy="6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47920</xdr:rowOff>
    </xdr:from>
    <xdr:to>
      <xdr:col>6</xdr:col>
      <xdr:colOff>0</xdr:colOff>
      <xdr:row>82</xdr:row>
      <xdr:rowOff>60616</xdr:rowOff>
    </xdr:to>
    <xdr:cxnSp macro="">
      <xdr:nvCxnSpPr>
        <xdr:cNvPr id="194" name="直線コネクタ 193"/>
        <xdr:cNvCxnSpPr/>
      </xdr:nvCxnSpPr>
      <xdr:spPr>
        <a:xfrm flipV="1">
          <a:off x="3225800" y="14106820"/>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60616</xdr:rowOff>
    </xdr:from>
    <xdr:to>
      <xdr:col>4</xdr:col>
      <xdr:colOff>482600</xdr:colOff>
      <xdr:row>82</xdr:row>
      <xdr:rowOff>106256</xdr:rowOff>
    </xdr:to>
    <xdr:cxnSp macro="">
      <xdr:nvCxnSpPr>
        <xdr:cNvPr id="197" name="直線コネクタ 196"/>
        <xdr:cNvCxnSpPr/>
      </xdr:nvCxnSpPr>
      <xdr:spPr>
        <a:xfrm flipV="1">
          <a:off x="2336800" y="14119516"/>
          <a:ext cx="889000" cy="4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67154</xdr:rowOff>
    </xdr:from>
    <xdr:to>
      <xdr:col>3</xdr:col>
      <xdr:colOff>279400</xdr:colOff>
      <xdr:row>82</xdr:row>
      <xdr:rowOff>106256</xdr:rowOff>
    </xdr:to>
    <xdr:cxnSp macro="">
      <xdr:nvCxnSpPr>
        <xdr:cNvPr id="200" name="直線コネクタ 199"/>
        <xdr:cNvCxnSpPr/>
      </xdr:nvCxnSpPr>
      <xdr:spPr>
        <a:xfrm>
          <a:off x="1447800" y="14126054"/>
          <a:ext cx="889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61362</xdr:rowOff>
    </xdr:from>
    <xdr:to>
      <xdr:col>7</xdr:col>
      <xdr:colOff>203200</xdr:colOff>
      <xdr:row>82</xdr:row>
      <xdr:rowOff>162962</xdr:rowOff>
    </xdr:to>
    <xdr:sp macro="" textlink="">
      <xdr:nvSpPr>
        <xdr:cNvPr id="210" name="円/楕円 209"/>
        <xdr:cNvSpPr/>
      </xdr:nvSpPr>
      <xdr:spPr>
        <a:xfrm>
          <a:off x="4902200" y="1412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33439</xdr:rowOff>
    </xdr:from>
    <xdr:ext cx="762000" cy="259045"/>
    <xdr:sp macro="" textlink="">
      <xdr:nvSpPr>
        <xdr:cNvPr id="211" name="人件費・物件費等の状況該当値テキスト"/>
        <xdr:cNvSpPr txBox="1"/>
      </xdr:nvSpPr>
      <xdr:spPr>
        <a:xfrm>
          <a:off x="5041900" y="1409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127,235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168570</xdr:rowOff>
    </xdr:from>
    <xdr:to>
      <xdr:col>6</xdr:col>
      <xdr:colOff>50800</xdr:colOff>
      <xdr:row>82</xdr:row>
      <xdr:rowOff>98720</xdr:rowOff>
    </xdr:to>
    <xdr:sp macro="" textlink="">
      <xdr:nvSpPr>
        <xdr:cNvPr id="212" name="円/楕円 211"/>
        <xdr:cNvSpPr/>
      </xdr:nvSpPr>
      <xdr:spPr>
        <a:xfrm>
          <a:off x="4064000" y="140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83497</xdr:rowOff>
    </xdr:from>
    <xdr:ext cx="736600" cy="259045"/>
    <xdr:sp macro="" textlink="">
      <xdr:nvSpPr>
        <xdr:cNvPr id="213" name="テキスト ボックス 212"/>
        <xdr:cNvSpPr txBox="1"/>
      </xdr:nvSpPr>
      <xdr:spPr>
        <a:xfrm>
          <a:off x="3733800" y="141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9816</xdr:rowOff>
    </xdr:from>
    <xdr:to>
      <xdr:col>4</xdr:col>
      <xdr:colOff>533400</xdr:colOff>
      <xdr:row>82</xdr:row>
      <xdr:rowOff>111416</xdr:rowOff>
    </xdr:to>
    <xdr:sp macro="" textlink="">
      <xdr:nvSpPr>
        <xdr:cNvPr id="214" name="円/楕円 213"/>
        <xdr:cNvSpPr/>
      </xdr:nvSpPr>
      <xdr:spPr>
        <a:xfrm>
          <a:off x="3175000" y="140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96193</xdr:rowOff>
    </xdr:from>
    <xdr:ext cx="762000" cy="259045"/>
    <xdr:sp macro="" textlink="">
      <xdr:nvSpPr>
        <xdr:cNvPr id="215" name="テキスト ボックス 214"/>
        <xdr:cNvSpPr txBox="1"/>
      </xdr:nvSpPr>
      <xdr:spPr>
        <a:xfrm>
          <a:off x="2844800" y="141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55456</xdr:rowOff>
    </xdr:from>
    <xdr:to>
      <xdr:col>3</xdr:col>
      <xdr:colOff>330200</xdr:colOff>
      <xdr:row>82</xdr:row>
      <xdr:rowOff>157056</xdr:rowOff>
    </xdr:to>
    <xdr:sp macro="" textlink="">
      <xdr:nvSpPr>
        <xdr:cNvPr id="216" name="円/楕円 215"/>
        <xdr:cNvSpPr/>
      </xdr:nvSpPr>
      <xdr:spPr>
        <a:xfrm>
          <a:off x="2286000" y="141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141833</xdr:rowOff>
    </xdr:from>
    <xdr:ext cx="762000" cy="259045"/>
    <xdr:sp macro="" textlink="">
      <xdr:nvSpPr>
        <xdr:cNvPr id="217" name="テキスト ボックス 216"/>
        <xdr:cNvSpPr txBox="1"/>
      </xdr:nvSpPr>
      <xdr:spPr>
        <a:xfrm>
          <a:off x="1955800" y="142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16354</xdr:rowOff>
    </xdr:from>
    <xdr:to>
      <xdr:col>2</xdr:col>
      <xdr:colOff>127000</xdr:colOff>
      <xdr:row>82</xdr:row>
      <xdr:rowOff>117954</xdr:rowOff>
    </xdr:to>
    <xdr:sp macro="" textlink="">
      <xdr:nvSpPr>
        <xdr:cNvPr id="218" name="円/楕円 217"/>
        <xdr:cNvSpPr/>
      </xdr:nvSpPr>
      <xdr:spPr>
        <a:xfrm>
          <a:off x="1397000" y="140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102731</xdr:rowOff>
    </xdr:from>
    <xdr:ext cx="762000" cy="259045"/>
    <xdr:sp macro="" textlink="">
      <xdr:nvSpPr>
        <xdr:cNvPr id="219" name="テキスト ボックス 218"/>
        <xdr:cNvSpPr txBox="1"/>
      </xdr:nvSpPr>
      <xdr:spPr>
        <a:xfrm>
          <a:off x="1066800" y="1416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本市のラスパイレス指数は、前年度と比較して</a:t>
          </a:r>
          <a:r>
            <a:rPr kumimoji="1" lang="en-US" altLang="ja-JP" sz="1400">
              <a:solidFill>
                <a:sysClr val="windowText" lastClr="000000"/>
              </a:solidFill>
              <a:effectLst/>
              <a:latin typeface="+mn-lt"/>
              <a:ea typeface="+mn-ea"/>
              <a:cs typeface="+mn-cs"/>
            </a:rPr>
            <a:t>0.3</a:t>
          </a:r>
          <a:r>
            <a:rPr kumimoji="1" lang="ja-JP" altLang="ja-JP" sz="1400">
              <a:solidFill>
                <a:sysClr val="windowText" lastClr="000000"/>
              </a:solidFill>
              <a:effectLst/>
              <a:latin typeface="+mn-lt"/>
              <a:ea typeface="+mn-ea"/>
              <a:cs typeface="+mn-cs"/>
            </a:rPr>
            <a:t>ポイント増加し、</a:t>
          </a:r>
          <a:r>
            <a:rPr kumimoji="1" lang="en-US" altLang="ja-JP" sz="1400">
              <a:solidFill>
                <a:sysClr val="windowText" lastClr="000000"/>
              </a:solidFill>
              <a:effectLst/>
              <a:latin typeface="+mn-lt"/>
              <a:ea typeface="+mn-ea"/>
              <a:cs typeface="+mn-cs"/>
            </a:rPr>
            <a:t>101.3</a:t>
          </a:r>
          <a:r>
            <a:rPr kumimoji="1" lang="ja-JP" altLang="ja-JP" sz="1400">
              <a:solidFill>
                <a:sysClr val="windowText" lastClr="000000"/>
              </a:solidFill>
              <a:effectLst/>
              <a:latin typeface="+mn-lt"/>
              <a:ea typeface="+mn-ea"/>
              <a:cs typeface="+mn-cs"/>
            </a:rPr>
            <a:t>である。今後も住民の理解が得られるよう、給与水準及び制度の適正化に努める。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121859</xdr:rowOff>
    </xdr:to>
    <xdr:cxnSp macro="">
      <xdr:nvCxnSpPr>
        <xdr:cNvPr id="255" name="直線コネクタ 254"/>
        <xdr:cNvCxnSpPr/>
      </xdr:nvCxnSpPr>
      <xdr:spPr>
        <a:xfrm>
          <a:off x="16179800" y="1431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88</xdr:row>
      <xdr:rowOff>114905</xdr:rowOff>
    </xdr:to>
    <xdr:cxnSp macro="">
      <xdr:nvCxnSpPr>
        <xdr:cNvPr id="258" name="直線コネクタ 257"/>
        <xdr:cNvCxnSpPr/>
      </xdr:nvCxnSpPr>
      <xdr:spPr>
        <a:xfrm flipV="1">
          <a:off x="15290800" y="1431773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114905</xdr:rowOff>
    </xdr:from>
    <xdr:to>
      <xdr:col>22</xdr:col>
      <xdr:colOff>203200</xdr:colOff>
      <xdr:row>88</xdr:row>
      <xdr:rowOff>126395</xdr:rowOff>
    </xdr:to>
    <xdr:cxnSp macro="">
      <xdr:nvCxnSpPr>
        <xdr:cNvPr id="261" name="直線コネクタ 260"/>
        <xdr:cNvCxnSpPr/>
      </xdr:nvCxnSpPr>
      <xdr:spPr>
        <a:xfrm flipV="1">
          <a:off x="14401800" y="1520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126395</xdr:rowOff>
    </xdr:to>
    <xdr:cxnSp macro="">
      <xdr:nvCxnSpPr>
        <xdr:cNvPr id="264" name="直線コネクタ 263"/>
        <xdr:cNvCxnSpPr/>
      </xdr:nvCxnSpPr>
      <xdr:spPr>
        <a:xfrm>
          <a:off x="13512800" y="142947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4" name="円/楕円 273"/>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5"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6" name="円/楕円 275"/>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7" name="テキスト ボックス 276"/>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64105</xdr:rowOff>
    </xdr:from>
    <xdr:to>
      <xdr:col>22</xdr:col>
      <xdr:colOff>254000</xdr:colOff>
      <xdr:row>88</xdr:row>
      <xdr:rowOff>165705</xdr:rowOff>
    </xdr:to>
    <xdr:sp macro="" textlink="">
      <xdr:nvSpPr>
        <xdr:cNvPr id="278" name="円/楕円 277"/>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9" name="テキスト ボックス 278"/>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0" name="円/楕円 279"/>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1" name="テキスト ボックス 280"/>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2" name="円/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83" name="テキスト ボックス 28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本市の職員数は、平成</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月</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日現在で</a:t>
          </a:r>
          <a:r>
            <a:rPr kumimoji="1" lang="en-US" altLang="ja-JP" sz="1200">
              <a:solidFill>
                <a:sysClr val="windowText" lastClr="000000"/>
              </a:solidFill>
              <a:effectLst/>
              <a:latin typeface="+mn-lt"/>
              <a:ea typeface="+mn-ea"/>
              <a:cs typeface="+mn-cs"/>
            </a:rPr>
            <a:t>2,742</a:t>
          </a:r>
          <a:r>
            <a:rPr kumimoji="1" lang="ja-JP" altLang="ja-JP" sz="1200">
              <a:solidFill>
                <a:sysClr val="windowText" lastClr="000000"/>
              </a:solidFill>
              <a:effectLst/>
              <a:latin typeface="+mn-lt"/>
              <a:ea typeface="+mn-ea"/>
              <a:cs typeface="+mn-cs"/>
            </a:rPr>
            <a:t>人（公営企業等会計職員を含む）であり、下関市定員管理計画の年度別数値目標</a:t>
          </a:r>
          <a:r>
            <a:rPr kumimoji="1" lang="en-US" altLang="ja-JP" sz="1200">
              <a:solidFill>
                <a:sysClr val="windowText" lastClr="000000"/>
              </a:solidFill>
              <a:effectLst/>
              <a:latin typeface="+mn-lt"/>
              <a:ea typeface="+mn-ea"/>
              <a:cs typeface="+mn-cs"/>
            </a:rPr>
            <a:t>2,757</a:t>
          </a:r>
          <a:r>
            <a:rPr kumimoji="1" lang="ja-JP" altLang="ja-JP" sz="1200">
              <a:solidFill>
                <a:sysClr val="windowText" lastClr="000000"/>
              </a:solidFill>
              <a:effectLst/>
              <a:latin typeface="+mn-lt"/>
              <a:ea typeface="+mn-ea"/>
              <a:cs typeface="+mn-cs"/>
            </a:rPr>
            <a:t>人を上回る純減を達成しているが、類似団体と比較すると、人口千人当たり職員数は依然として平均を大きく上回っている。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今後も、下関市定員管理計画（平成</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年から平成</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年までの</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年間で、</a:t>
          </a:r>
          <a:r>
            <a:rPr kumimoji="1" lang="en-US" altLang="ja-JP" sz="1200">
              <a:solidFill>
                <a:sysClr val="windowText" lastClr="000000"/>
              </a:solidFill>
              <a:effectLst/>
              <a:latin typeface="+mn-lt"/>
              <a:ea typeface="+mn-ea"/>
              <a:cs typeface="+mn-cs"/>
            </a:rPr>
            <a:t>117</a:t>
          </a:r>
          <a:r>
            <a:rPr kumimoji="1" lang="ja-JP" altLang="ja-JP" sz="1200">
              <a:solidFill>
                <a:sysClr val="windowText" lastClr="000000"/>
              </a:solidFill>
              <a:effectLst/>
              <a:latin typeface="+mn-lt"/>
              <a:ea typeface="+mn-ea"/>
              <a:cs typeface="+mn-cs"/>
            </a:rPr>
            <a:t>人の職員数の純減を目標）のもと、民間委託等の推進、多様な任用形態の活用等により、市民サービスの低下を招くことのないよう留意しながら、引き続き簡素で効率的な組織体制の確立に努める。</a:t>
          </a:r>
          <a:endParaRPr lang="ja-JP" altLang="ja-JP" sz="1200">
            <a:solidFill>
              <a:sysClr val="windowText" lastClr="000000"/>
            </a:solidFill>
            <a:effectLst/>
          </a:endParaRPr>
        </a:p>
        <a:p>
          <a:endParaRPr kumimoji="1" lang="ja-JP" altLang="en-US" sz="14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157480</xdr:rowOff>
    </xdr:from>
    <xdr:to>
      <xdr:col>24</xdr:col>
      <xdr:colOff>558800</xdr:colOff>
      <xdr:row>66</xdr:row>
      <xdr:rowOff>2117</xdr:rowOff>
    </xdr:to>
    <xdr:cxnSp macro="">
      <xdr:nvCxnSpPr>
        <xdr:cNvPr id="318" name="直線コネクタ 317"/>
        <xdr:cNvCxnSpPr/>
      </xdr:nvCxnSpPr>
      <xdr:spPr>
        <a:xfrm flipV="1">
          <a:off x="16179800" y="113017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9"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2117</xdr:rowOff>
    </xdr:from>
    <xdr:to>
      <xdr:col>23</xdr:col>
      <xdr:colOff>406400</xdr:colOff>
      <xdr:row>66</xdr:row>
      <xdr:rowOff>38312</xdr:rowOff>
    </xdr:to>
    <xdr:cxnSp macro="">
      <xdr:nvCxnSpPr>
        <xdr:cNvPr id="321" name="直線コネクタ 320"/>
        <xdr:cNvCxnSpPr/>
      </xdr:nvCxnSpPr>
      <xdr:spPr>
        <a:xfrm flipV="1">
          <a:off x="15290800" y="1131781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38312</xdr:rowOff>
    </xdr:from>
    <xdr:to>
      <xdr:col>22</xdr:col>
      <xdr:colOff>203200</xdr:colOff>
      <xdr:row>66</xdr:row>
      <xdr:rowOff>42333</xdr:rowOff>
    </xdr:to>
    <xdr:cxnSp macro="">
      <xdr:nvCxnSpPr>
        <xdr:cNvPr id="324" name="直線コネクタ 323"/>
        <xdr:cNvCxnSpPr/>
      </xdr:nvCxnSpPr>
      <xdr:spPr>
        <a:xfrm flipV="1">
          <a:off x="14401800" y="113540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22225</xdr:rowOff>
    </xdr:from>
    <xdr:to>
      <xdr:col>21</xdr:col>
      <xdr:colOff>0</xdr:colOff>
      <xdr:row>66</xdr:row>
      <xdr:rowOff>42333</xdr:rowOff>
    </xdr:to>
    <xdr:cxnSp macro="">
      <xdr:nvCxnSpPr>
        <xdr:cNvPr id="327" name="直線コネクタ 326"/>
        <xdr:cNvCxnSpPr/>
      </xdr:nvCxnSpPr>
      <xdr:spPr>
        <a:xfrm>
          <a:off x="13512800" y="1133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106680</xdr:rowOff>
    </xdr:from>
    <xdr:to>
      <xdr:col>24</xdr:col>
      <xdr:colOff>609600</xdr:colOff>
      <xdr:row>66</xdr:row>
      <xdr:rowOff>36830</xdr:rowOff>
    </xdr:to>
    <xdr:sp macro="" textlink="">
      <xdr:nvSpPr>
        <xdr:cNvPr id="337" name="円/楕円 336"/>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2557</xdr:rowOff>
    </xdr:from>
    <xdr:ext cx="762000" cy="259045"/>
    <xdr:sp macro="" textlink="">
      <xdr:nvSpPr>
        <xdr:cNvPr id="338" name="定員管理の状況該当値テキスト"/>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122767</xdr:rowOff>
    </xdr:from>
    <xdr:to>
      <xdr:col>23</xdr:col>
      <xdr:colOff>457200</xdr:colOff>
      <xdr:row>66</xdr:row>
      <xdr:rowOff>52917</xdr:rowOff>
    </xdr:to>
    <xdr:sp macro="" textlink="">
      <xdr:nvSpPr>
        <xdr:cNvPr id="339" name="円/楕円 338"/>
        <xdr:cNvSpPr/>
      </xdr:nvSpPr>
      <xdr:spPr>
        <a:xfrm>
          <a:off x="16129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37694</xdr:rowOff>
    </xdr:from>
    <xdr:ext cx="736600" cy="259045"/>
    <xdr:sp macro="" textlink="">
      <xdr:nvSpPr>
        <xdr:cNvPr id="340" name="テキスト ボックス 339"/>
        <xdr:cNvSpPr txBox="1"/>
      </xdr:nvSpPr>
      <xdr:spPr>
        <a:xfrm>
          <a:off x="15798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158962</xdr:rowOff>
    </xdr:from>
    <xdr:to>
      <xdr:col>22</xdr:col>
      <xdr:colOff>254000</xdr:colOff>
      <xdr:row>66</xdr:row>
      <xdr:rowOff>89112</xdr:rowOff>
    </xdr:to>
    <xdr:sp macro="" textlink="">
      <xdr:nvSpPr>
        <xdr:cNvPr id="341" name="円/楕円 340"/>
        <xdr:cNvSpPr/>
      </xdr:nvSpPr>
      <xdr:spPr>
        <a:xfrm>
          <a:off x="15240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73889</xdr:rowOff>
    </xdr:from>
    <xdr:ext cx="762000" cy="259045"/>
    <xdr:sp macro="" textlink="">
      <xdr:nvSpPr>
        <xdr:cNvPr id="342" name="テキスト ボックス 341"/>
        <xdr:cNvSpPr txBox="1"/>
      </xdr:nvSpPr>
      <xdr:spPr>
        <a:xfrm>
          <a:off x="14909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162983</xdr:rowOff>
    </xdr:from>
    <xdr:to>
      <xdr:col>21</xdr:col>
      <xdr:colOff>50800</xdr:colOff>
      <xdr:row>66</xdr:row>
      <xdr:rowOff>93133</xdr:rowOff>
    </xdr:to>
    <xdr:sp macro="" textlink="">
      <xdr:nvSpPr>
        <xdr:cNvPr id="343" name="円/楕円 342"/>
        <xdr:cNvSpPr/>
      </xdr:nvSpPr>
      <xdr:spPr>
        <a:xfrm>
          <a:off x="14351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77910</xdr:rowOff>
    </xdr:from>
    <xdr:ext cx="762000" cy="259045"/>
    <xdr:sp macro="" textlink="">
      <xdr:nvSpPr>
        <xdr:cNvPr id="344" name="テキスト ボックス 343"/>
        <xdr:cNvSpPr txBox="1"/>
      </xdr:nvSpPr>
      <xdr:spPr>
        <a:xfrm>
          <a:off x="14020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142875</xdr:rowOff>
    </xdr:from>
    <xdr:to>
      <xdr:col>19</xdr:col>
      <xdr:colOff>533400</xdr:colOff>
      <xdr:row>66</xdr:row>
      <xdr:rowOff>73025</xdr:rowOff>
    </xdr:to>
    <xdr:sp macro="" textlink="">
      <xdr:nvSpPr>
        <xdr:cNvPr id="345" name="円/楕円 344"/>
        <xdr:cNvSpPr/>
      </xdr:nvSpPr>
      <xdr:spPr>
        <a:xfrm>
          <a:off x="13462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57802</xdr:rowOff>
    </xdr:from>
    <xdr:ext cx="762000" cy="259045"/>
    <xdr:sp macro="" textlink="">
      <xdr:nvSpPr>
        <xdr:cNvPr id="346" name="テキスト ボックス 345"/>
        <xdr:cNvSpPr txBox="1"/>
      </xdr:nvSpPr>
      <xdr:spPr>
        <a:xfrm>
          <a:off x="13131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分子</a:t>
          </a:r>
          <a:r>
            <a:rPr kumimoji="1" lang="ja-JP" altLang="ja-JP" sz="1000">
              <a:solidFill>
                <a:schemeClr val="dk1"/>
              </a:solidFill>
              <a:effectLst/>
              <a:latin typeface="+mn-lt"/>
              <a:ea typeface="+mn-ea"/>
              <a:cs typeface="+mn-cs"/>
            </a:rPr>
            <a:t>（対前年度▲</a:t>
          </a:r>
          <a:r>
            <a:rPr kumimoji="1" lang="en-US" altLang="ja-JP" sz="1000">
              <a:solidFill>
                <a:schemeClr val="dk1"/>
              </a:solidFill>
              <a:effectLst/>
              <a:latin typeface="+mn-lt"/>
              <a:ea typeface="+mn-ea"/>
              <a:cs typeface="+mn-cs"/>
            </a:rPr>
            <a:t>6.7</a:t>
          </a:r>
          <a:r>
            <a:rPr kumimoji="1" lang="ja-JP" altLang="ja-JP" sz="1000">
              <a:solidFill>
                <a:schemeClr val="dk1"/>
              </a:solidFill>
              <a:effectLst/>
              <a:latin typeface="+mn-lt"/>
              <a:ea typeface="+mn-ea"/>
              <a:cs typeface="+mn-cs"/>
            </a:rPr>
            <a:t>億円）</a:t>
          </a:r>
          <a:r>
            <a:rPr kumimoji="1" lang="ja-JP" altLang="en-US" sz="1000">
              <a:solidFill>
                <a:sysClr val="windowText" lastClr="000000"/>
              </a:solidFill>
              <a:effectLst/>
              <a:latin typeface="+mn-lt"/>
              <a:ea typeface="+mn-ea"/>
              <a:cs typeface="+mn-cs"/>
            </a:rPr>
            <a:t>では、公共用地先行取得等事業債の元利償還金の減少、公営企業に対する準元利の減少並びに公債費充当特財及び</a:t>
          </a:r>
          <a:r>
            <a:rPr kumimoji="1" lang="ja-JP" altLang="ja-JP" sz="1000">
              <a:solidFill>
                <a:sysClr val="windowText" lastClr="000000"/>
              </a:solidFill>
              <a:effectLst/>
              <a:latin typeface="+mn-lt"/>
              <a:ea typeface="+mn-ea"/>
              <a:cs typeface="+mn-cs"/>
            </a:rPr>
            <a:t>事業費補正等により基準財政需要額に算入された公債費</a:t>
          </a:r>
          <a:r>
            <a:rPr kumimoji="1" lang="ja-JP" altLang="en-US" sz="1000">
              <a:solidFill>
                <a:sysClr val="windowText" lastClr="000000"/>
              </a:solidFill>
              <a:effectLst/>
              <a:latin typeface="+mn-lt"/>
              <a:ea typeface="+mn-ea"/>
              <a:cs typeface="+mn-cs"/>
            </a:rPr>
            <a:t>が増加となった。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分母</a:t>
          </a:r>
          <a:r>
            <a:rPr kumimoji="1" lang="ja-JP" altLang="ja-JP" sz="1000">
              <a:solidFill>
                <a:schemeClr val="dk1"/>
              </a:solidFill>
              <a:effectLst/>
              <a:latin typeface="+mn-lt"/>
              <a:ea typeface="+mn-ea"/>
              <a:cs typeface="+mn-cs"/>
            </a:rPr>
            <a:t>（対前年度▲</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億円）</a:t>
          </a:r>
          <a:r>
            <a:rPr kumimoji="1" lang="ja-JP" altLang="en-US" sz="1000">
              <a:solidFill>
                <a:sysClr val="windowText" lastClr="000000"/>
              </a:solidFill>
              <a:effectLst/>
              <a:latin typeface="+mn-lt"/>
              <a:ea typeface="+mn-ea"/>
              <a:cs typeface="+mn-cs"/>
            </a:rPr>
            <a:t>では、普通交付税及び臨時財政対策債が減少</a:t>
          </a:r>
          <a:r>
            <a:rPr kumimoji="1" lang="ja-JP" altLang="ja-JP" sz="1000">
              <a:solidFill>
                <a:sysClr val="windowText" lastClr="000000"/>
              </a:solidFill>
              <a:effectLst/>
              <a:latin typeface="+mn-lt"/>
              <a:ea typeface="+mn-ea"/>
              <a:cs typeface="+mn-cs"/>
            </a:rPr>
            <a:t>したこと</a:t>
          </a:r>
          <a:r>
            <a:rPr kumimoji="1" lang="ja-JP" altLang="en-US" sz="1000">
              <a:solidFill>
                <a:sysClr val="windowText" lastClr="000000"/>
              </a:solidFill>
              <a:effectLst/>
              <a:latin typeface="+mn-lt"/>
              <a:ea typeface="+mn-ea"/>
              <a:cs typeface="+mn-cs"/>
            </a:rPr>
            <a:t>等</a:t>
          </a:r>
          <a:r>
            <a:rPr kumimoji="1" lang="ja-JP" altLang="ja-JP" sz="1000">
              <a:solidFill>
                <a:sysClr val="windowText" lastClr="000000"/>
              </a:solidFill>
              <a:effectLst/>
              <a:latin typeface="+mn-lt"/>
              <a:ea typeface="+mn-ea"/>
              <a:cs typeface="+mn-cs"/>
            </a:rPr>
            <a:t>により、Ｈ</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単年度の指標が改善した結果、Ｈ</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～Ｈ</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の</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ヶ年平均の実質公債費比率は前年度と比べ</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0.7</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低下</a:t>
          </a:r>
          <a:r>
            <a:rPr kumimoji="1" lang="ja-JP" altLang="ja-JP" sz="1000">
              <a:solidFill>
                <a:sysClr val="windowText" lastClr="000000"/>
              </a:solidFill>
              <a:effectLst/>
              <a:latin typeface="+mn-lt"/>
              <a:ea typeface="+mn-ea"/>
              <a:cs typeface="+mn-cs"/>
            </a:rPr>
            <a:t>し</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10.8%</a:t>
          </a:r>
          <a:r>
            <a:rPr kumimoji="1" lang="ja-JP" altLang="en-US" sz="1000">
              <a:solidFill>
                <a:sysClr val="windowText" lastClr="000000"/>
              </a:solidFill>
              <a:effectLst/>
              <a:latin typeface="+mn-lt"/>
              <a:ea typeface="+mn-ea"/>
              <a:cs typeface="+mn-cs"/>
            </a:rPr>
            <a:t>となった。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臨時財政対策債や合併特例債等の事業費補正により財源措置される起債以外は借入額を抑えており、長期的には穏やかに好転すると見込んでいるが、平成</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に終了した</a:t>
          </a:r>
          <a:r>
            <a:rPr kumimoji="1" lang="ja-JP" altLang="ja-JP" sz="1000">
              <a:solidFill>
                <a:sysClr val="windowText" lastClr="000000"/>
              </a:solidFill>
              <a:effectLst/>
              <a:latin typeface="+mn-lt"/>
              <a:ea typeface="+mn-ea"/>
              <a:cs typeface="+mn-cs"/>
            </a:rPr>
            <a:t>下関駅にぎわいプロジェクトや庁舎整備工事等の大型</a:t>
          </a:r>
          <a:r>
            <a:rPr kumimoji="1" lang="ja-JP" altLang="en-US" sz="1000">
              <a:solidFill>
                <a:sysClr val="windowText" lastClr="000000"/>
              </a:solidFill>
              <a:effectLst/>
              <a:latin typeface="+mn-lt"/>
              <a:ea typeface="+mn-ea"/>
              <a:cs typeface="+mn-cs"/>
            </a:rPr>
            <a:t>事業に係る借入金の元金償還</a:t>
          </a:r>
          <a:r>
            <a:rPr kumimoji="1" lang="ja-JP" altLang="ja-JP" sz="1000">
              <a:solidFill>
                <a:sysClr val="windowText" lastClr="000000"/>
              </a:solidFill>
              <a:effectLst/>
              <a:latin typeface="+mn-lt"/>
              <a:ea typeface="+mn-ea"/>
              <a:cs typeface="+mn-cs"/>
            </a:rPr>
            <a:t>が</a:t>
          </a:r>
          <a:r>
            <a:rPr kumimoji="1" lang="ja-JP" altLang="en-US" sz="1000">
              <a:solidFill>
                <a:sysClr val="windowText" lastClr="000000"/>
              </a:solidFill>
              <a:effectLst/>
              <a:latin typeface="+mn-lt"/>
              <a:ea typeface="+mn-ea"/>
              <a:cs typeface="+mn-cs"/>
            </a:rPr>
            <a:t>始まることから</a:t>
          </a:r>
          <a:r>
            <a:rPr kumimoji="1" lang="ja-JP" altLang="ja-JP" sz="1000">
              <a:solidFill>
                <a:sysClr val="windowText" lastClr="000000"/>
              </a:solidFill>
              <a:effectLst/>
              <a:latin typeface="+mn-lt"/>
              <a:ea typeface="+mn-ea"/>
              <a:cs typeface="+mn-cs"/>
            </a:rPr>
            <a:t>、より一層、財政健全化に努める。</a:t>
          </a:r>
          <a:endParaRPr lang="ja-JP" altLang="ja-JP" sz="1000">
            <a:solidFill>
              <a:sysClr val="windowText" lastClr="000000"/>
            </a:solidFill>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42</xdr:row>
      <xdr:rowOff>170180</xdr:rowOff>
    </xdr:to>
    <xdr:cxnSp macro="">
      <xdr:nvCxnSpPr>
        <xdr:cNvPr id="378" name="直線コネクタ 377"/>
        <xdr:cNvCxnSpPr/>
      </xdr:nvCxnSpPr>
      <xdr:spPr>
        <a:xfrm flipV="1">
          <a:off x="16179800" y="73035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9"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18034</xdr:rowOff>
    </xdr:to>
    <xdr:cxnSp macro="">
      <xdr:nvCxnSpPr>
        <xdr:cNvPr id="381" name="直線コネクタ 380"/>
        <xdr:cNvCxnSpPr/>
      </xdr:nvCxnSpPr>
      <xdr:spPr>
        <a:xfrm flipV="1">
          <a:off x="15290800" y="73710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3" name="テキスト ボックス 38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18034</xdr:rowOff>
    </xdr:from>
    <xdr:to>
      <xdr:col>22</xdr:col>
      <xdr:colOff>203200</xdr:colOff>
      <xdr:row>43</xdr:row>
      <xdr:rowOff>18034</xdr:rowOff>
    </xdr:to>
    <xdr:cxnSp macro="">
      <xdr:nvCxnSpPr>
        <xdr:cNvPr id="384" name="直線コネクタ 383"/>
        <xdr:cNvCxnSpPr/>
      </xdr:nvCxnSpPr>
      <xdr:spPr>
        <a:xfrm>
          <a:off x="14401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18034</xdr:rowOff>
    </xdr:to>
    <xdr:cxnSp macro="">
      <xdr:nvCxnSpPr>
        <xdr:cNvPr id="387" name="直線コネクタ 386"/>
        <xdr:cNvCxnSpPr/>
      </xdr:nvCxnSpPr>
      <xdr:spPr>
        <a:xfrm>
          <a:off x="13512800" y="73131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7" name="円/楕円 396"/>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8"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9" name="円/楕円 398"/>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0" name="テキスト ボックス 399"/>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138684</xdr:rowOff>
    </xdr:from>
    <xdr:to>
      <xdr:col>22</xdr:col>
      <xdr:colOff>254000</xdr:colOff>
      <xdr:row>43</xdr:row>
      <xdr:rowOff>68834</xdr:rowOff>
    </xdr:to>
    <xdr:sp macro="" textlink="">
      <xdr:nvSpPr>
        <xdr:cNvPr id="401" name="円/楕円 400"/>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53611</xdr:rowOff>
    </xdr:from>
    <xdr:ext cx="762000" cy="259045"/>
    <xdr:sp macro="" textlink="">
      <xdr:nvSpPr>
        <xdr:cNvPr id="402" name="テキスト ボックス 401"/>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138684</xdr:rowOff>
    </xdr:from>
    <xdr:to>
      <xdr:col>21</xdr:col>
      <xdr:colOff>50800</xdr:colOff>
      <xdr:row>43</xdr:row>
      <xdr:rowOff>68834</xdr:rowOff>
    </xdr:to>
    <xdr:sp macro="" textlink="">
      <xdr:nvSpPr>
        <xdr:cNvPr id="403" name="円/楕円 402"/>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53611</xdr:rowOff>
    </xdr:from>
    <xdr:ext cx="762000" cy="259045"/>
    <xdr:sp macro="" textlink="">
      <xdr:nvSpPr>
        <xdr:cNvPr id="404" name="テキスト ボックス 403"/>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5" name="円/楕円 404"/>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06" name="テキスト ボックス 40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分子</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a:t>
          </a:r>
          <a:r>
            <a:rPr kumimoji="1" lang="ja-JP" altLang="en-US" sz="1100">
              <a:solidFill>
                <a:sysClr val="windowText" lastClr="000000"/>
              </a:solidFill>
              <a:effectLst/>
              <a:latin typeface="+mn-lt"/>
              <a:ea typeface="+mn-ea"/>
              <a:cs typeface="+mn-cs"/>
            </a:rPr>
            <a:t>では、</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港湾特別会計の地方債現在高の減少、公共下水道事業会計の企業債現在高の減少等に伴う公営企業会計債等の繰入見込額が減少したが、財源対策債の算入割合の減少等により基準財政需要額算入見込額も減少した。　</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分母</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a:t>
          </a:r>
          <a:r>
            <a:rPr kumimoji="1" lang="ja-JP" altLang="en-US" sz="1100">
              <a:solidFill>
                <a:sysClr val="windowText" lastClr="000000"/>
              </a:solidFill>
              <a:effectLst/>
              <a:latin typeface="+mn-lt"/>
              <a:ea typeface="+mn-ea"/>
              <a:cs typeface="+mn-cs"/>
            </a:rPr>
            <a:t>では、標準財政規模が減少し、算入公債費等の額が増加したため、将来負担比率は、前年度と比べ</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98.0%</a:t>
          </a:r>
          <a:r>
            <a:rPr kumimoji="1" lang="ja-JP" altLang="en-US"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依然として類似団体平均を上回っている状況であり、今後とも財政の健全化に努める。</a:t>
          </a:r>
          <a:endParaRPr lang="ja-JP" altLang="ja-JP" sz="1100">
            <a:solidFill>
              <a:sysClr val="windowText" lastClr="000000"/>
            </a:solidFill>
            <a:effectLst/>
          </a:endParaRP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68792</xdr:rowOff>
    </xdr:from>
    <xdr:to>
      <xdr:col>24</xdr:col>
      <xdr:colOff>558800</xdr:colOff>
      <xdr:row>18</xdr:row>
      <xdr:rowOff>72813</xdr:rowOff>
    </xdr:to>
    <xdr:cxnSp macro="">
      <xdr:nvCxnSpPr>
        <xdr:cNvPr id="440" name="直線コネクタ 439"/>
        <xdr:cNvCxnSpPr/>
      </xdr:nvCxnSpPr>
      <xdr:spPr>
        <a:xfrm>
          <a:off x="16179800" y="315489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41"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68792</xdr:rowOff>
    </xdr:from>
    <xdr:to>
      <xdr:col>23</xdr:col>
      <xdr:colOff>406400</xdr:colOff>
      <xdr:row>18</xdr:row>
      <xdr:rowOff>92922</xdr:rowOff>
    </xdr:to>
    <xdr:cxnSp macro="">
      <xdr:nvCxnSpPr>
        <xdr:cNvPr id="443" name="直線コネクタ 442"/>
        <xdr:cNvCxnSpPr/>
      </xdr:nvCxnSpPr>
      <xdr:spPr>
        <a:xfrm flipV="1">
          <a:off x="15290800" y="31548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92922</xdr:rowOff>
    </xdr:from>
    <xdr:to>
      <xdr:col>22</xdr:col>
      <xdr:colOff>203200</xdr:colOff>
      <xdr:row>18</xdr:row>
      <xdr:rowOff>115443</xdr:rowOff>
    </xdr:to>
    <xdr:cxnSp macro="">
      <xdr:nvCxnSpPr>
        <xdr:cNvPr id="446" name="直線コネクタ 445"/>
        <xdr:cNvCxnSpPr/>
      </xdr:nvCxnSpPr>
      <xdr:spPr>
        <a:xfrm flipV="1">
          <a:off x="14401800" y="317902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115443</xdr:rowOff>
    </xdr:from>
    <xdr:to>
      <xdr:col>21</xdr:col>
      <xdr:colOff>0</xdr:colOff>
      <xdr:row>19</xdr:row>
      <xdr:rowOff>115316</xdr:rowOff>
    </xdr:to>
    <xdr:cxnSp macro="">
      <xdr:nvCxnSpPr>
        <xdr:cNvPr id="449" name="直線コネクタ 448"/>
        <xdr:cNvCxnSpPr/>
      </xdr:nvCxnSpPr>
      <xdr:spPr>
        <a:xfrm flipV="1">
          <a:off x="13512800" y="3201543"/>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22013</xdr:rowOff>
    </xdr:from>
    <xdr:to>
      <xdr:col>24</xdr:col>
      <xdr:colOff>609600</xdr:colOff>
      <xdr:row>18</xdr:row>
      <xdr:rowOff>123613</xdr:rowOff>
    </xdr:to>
    <xdr:sp macro="" textlink="">
      <xdr:nvSpPr>
        <xdr:cNvPr id="459" name="円/楕円 458"/>
        <xdr:cNvSpPr/>
      </xdr:nvSpPr>
      <xdr:spPr>
        <a:xfrm>
          <a:off x="169672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165540</xdr:rowOff>
    </xdr:from>
    <xdr:ext cx="762000" cy="259045"/>
    <xdr:sp macro="" textlink="">
      <xdr:nvSpPr>
        <xdr:cNvPr id="460" name="将来負担の状況該当値テキスト"/>
        <xdr:cNvSpPr txBox="1"/>
      </xdr:nvSpPr>
      <xdr:spPr>
        <a:xfrm>
          <a:off x="17106900" y="308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17992</xdr:rowOff>
    </xdr:from>
    <xdr:to>
      <xdr:col>23</xdr:col>
      <xdr:colOff>457200</xdr:colOff>
      <xdr:row>18</xdr:row>
      <xdr:rowOff>119592</xdr:rowOff>
    </xdr:to>
    <xdr:sp macro="" textlink="">
      <xdr:nvSpPr>
        <xdr:cNvPr id="461" name="円/楕円 460"/>
        <xdr:cNvSpPr/>
      </xdr:nvSpPr>
      <xdr:spPr>
        <a:xfrm>
          <a:off x="16129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104369</xdr:rowOff>
    </xdr:from>
    <xdr:ext cx="736600" cy="259045"/>
    <xdr:sp macro="" textlink="">
      <xdr:nvSpPr>
        <xdr:cNvPr id="462" name="テキスト ボックス 461"/>
        <xdr:cNvSpPr txBox="1"/>
      </xdr:nvSpPr>
      <xdr:spPr>
        <a:xfrm>
          <a:off x="15798800" y="319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42122</xdr:rowOff>
    </xdr:from>
    <xdr:to>
      <xdr:col>22</xdr:col>
      <xdr:colOff>254000</xdr:colOff>
      <xdr:row>18</xdr:row>
      <xdr:rowOff>143722</xdr:rowOff>
    </xdr:to>
    <xdr:sp macro="" textlink="">
      <xdr:nvSpPr>
        <xdr:cNvPr id="463" name="円/楕円 462"/>
        <xdr:cNvSpPr/>
      </xdr:nvSpPr>
      <xdr:spPr>
        <a:xfrm>
          <a:off x="15240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128499</xdr:rowOff>
    </xdr:from>
    <xdr:ext cx="762000" cy="259045"/>
    <xdr:sp macro="" textlink="">
      <xdr:nvSpPr>
        <xdr:cNvPr id="464" name="テキスト ボックス 463"/>
        <xdr:cNvSpPr txBox="1"/>
      </xdr:nvSpPr>
      <xdr:spPr>
        <a:xfrm>
          <a:off x="14909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64643</xdr:rowOff>
    </xdr:from>
    <xdr:to>
      <xdr:col>21</xdr:col>
      <xdr:colOff>50800</xdr:colOff>
      <xdr:row>18</xdr:row>
      <xdr:rowOff>166243</xdr:rowOff>
    </xdr:to>
    <xdr:sp macro="" textlink="">
      <xdr:nvSpPr>
        <xdr:cNvPr id="465" name="円/楕円 464"/>
        <xdr:cNvSpPr/>
      </xdr:nvSpPr>
      <xdr:spPr>
        <a:xfrm>
          <a:off x="14351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151020</xdr:rowOff>
    </xdr:from>
    <xdr:ext cx="762000" cy="259045"/>
    <xdr:sp macro="" textlink="">
      <xdr:nvSpPr>
        <xdr:cNvPr id="466" name="テキスト ボックス 465"/>
        <xdr:cNvSpPr txBox="1"/>
      </xdr:nvSpPr>
      <xdr:spPr>
        <a:xfrm>
          <a:off x="14020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64516</xdr:rowOff>
    </xdr:from>
    <xdr:to>
      <xdr:col>19</xdr:col>
      <xdr:colOff>533400</xdr:colOff>
      <xdr:row>19</xdr:row>
      <xdr:rowOff>166116</xdr:rowOff>
    </xdr:to>
    <xdr:sp macro="" textlink="">
      <xdr:nvSpPr>
        <xdr:cNvPr id="467" name="円/楕円 466"/>
        <xdr:cNvSpPr/>
      </xdr:nvSpPr>
      <xdr:spPr>
        <a:xfrm>
          <a:off x="13462000" y="33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150893</xdr:rowOff>
    </xdr:from>
    <xdr:ext cx="762000" cy="259045"/>
    <xdr:sp macro="" textlink="">
      <xdr:nvSpPr>
        <xdr:cNvPr id="468" name="テキスト ボックス 467"/>
        <xdr:cNvSpPr txBox="1"/>
      </xdr:nvSpPr>
      <xdr:spPr>
        <a:xfrm>
          <a:off x="13131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275,242
271,271
715.89
126,654,459
123,331,861
2,742,232
68,218,642
154,030,371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98.0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主に</a:t>
          </a:r>
          <a:r>
            <a:rPr kumimoji="1" lang="ja-JP" altLang="ja-JP" sz="1400">
              <a:solidFill>
                <a:schemeClr val="dk1"/>
              </a:solidFill>
              <a:effectLst/>
              <a:latin typeface="+mn-lt"/>
              <a:ea typeface="+mn-ea"/>
              <a:cs typeface="+mn-cs"/>
            </a:rPr>
            <a:t>職員給の減額措置が終了したことにより経常経費充当一般財源</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が</a:t>
          </a:r>
          <a:r>
            <a:rPr kumimoji="1" lang="en-US" altLang="ja-JP" sz="1400">
              <a:solidFill>
                <a:schemeClr val="dk1"/>
              </a:solidFill>
              <a:effectLst/>
              <a:latin typeface="+mn-lt"/>
              <a:ea typeface="+mn-ea"/>
              <a:cs typeface="+mn-cs"/>
            </a:rPr>
            <a:t>6.0</a:t>
          </a:r>
          <a:r>
            <a:rPr kumimoji="1" lang="ja-JP" altLang="ja-JP" sz="1400">
              <a:solidFill>
                <a:schemeClr val="dk1"/>
              </a:solidFill>
              <a:effectLst/>
              <a:latin typeface="+mn-lt"/>
              <a:ea typeface="+mn-ea"/>
              <a:cs typeface="+mn-cs"/>
            </a:rPr>
            <a:t>億円増加し</a:t>
          </a:r>
          <a:r>
            <a:rPr kumimoji="1" lang="ja-JP" altLang="en-US" sz="1400">
              <a:solidFill>
                <a:schemeClr val="dk1"/>
              </a:solidFill>
              <a:effectLst/>
              <a:latin typeface="+mn-lt"/>
              <a:ea typeface="+mn-ea"/>
              <a:cs typeface="+mn-cs"/>
            </a:rPr>
            <a:t>たため</a:t>
          </a:r>
          <a:r>
            <a:rPr kumimoji="1" lang="ja-JP" altLang="ja-JP" sz="1400">
              <a:solidFill>
                <a:schemeClr val="dk1"/>
              </a:solidFill>
              <a:effectLst/>
              <a:latin typeface="+mn-lt"/>
              <a:ea typeface="+mn-ea"/>
              <a:cs typeface="+mn-cs"/>
            </a:rPr>
            <a:t>、</a:t>
          </a:r>
          <a:r>
            <a:rPr kumimoji="1" lang="ja-JP" altLang="ja-JP" sz="1400">
              <a:solidFill>
                <a:sysClr val="windowText" lastClr="000000"/>
              </a:solidFill>
              <a:effectLst/>
              <a:latin typeface="+mn-lt"/>
              <a:ea typeface="+mn-ea"/>
              <a:cs typeface="+mn-cs"/>
            </a:rPr>
            <a:t>Ｈ</a:t>
          </a:r>
          <a:r>
            <a:rPr kumimoji="1" lang="en-US" altLang="ja-JP" sz="1400">
              <a:solidFill>
                <a:sysClr val="windowText" lastClr="000000"/>
              </a:solidFill>
              <a:effectLst/>
              <a:latin typeface="+mn-lt"/>
              <a:ea typeface="+mn-ea"/>
              <a:cs typeface="+mn-cs"/>
            </a:rPr>
            <a:t>25</a:t>
          </a:r>
          <a:r>
            <a:rPr kumimoji="1" lang="ja-JP" altLang="ja-JP" sz="1400">
              <a:solidFill>
                <a:sysClr val="windowText" lastClr="000000"/>
              </a:solidFill>
              <a:effectLst/>
              <a:latin typeface="+mn-lt"/>
              <a:ea typeface="+mn-ea"/>
              <a:cs typeface="+mn-cs"/>
            </a:rPr>
            <a:t>と比較すると</a:t>
          </a:r>
          <a:r>
            <a:rPr kumimoji="1" lang="en-US" altLang="ja-JP" sz="1400">
              <a:solidFill>
                <a:sysClr val="windowText" lastClr="000000"/>
              </a:solidFill>
              <a:effectLst/>
              <a:latin typeface="+mn-lt"/>
              <a:ea typeface="+mn-ea"/>
              <a:cs typeface="+mn-cs"/>
            </a:rPr>
            <a:t>0.9</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上昇</a:t>
          </a:r>
          <a:r>
            <a:rPr kumimoji="1" lang="ja-JP" altLang="ja-JP" sz="1400">
              <a:solidFill>
                <a:sysClr val="windowText" lastClr="000000"/>
              </a:solidFill>
              <a:effectLst/>
              <a:latin typeface="+mn-lt"/>
              <a:ea typeface="+mn-ea"/>
              <a:cs typeface="+mn-cs"/>
            </a:rPr>
            <a:t>し</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28.0%</a:t>
          </a:r>
          <a:r>
            <a:rPr kumimoji="1" lang="ja-JP" altLang="en-US" sz="1400">
              <a:solidFill>
                <a:sysClr val="windowText" lastClr="000000"/>
              </a:solidFill>
              <a:effectLst/>
              <a:latin typeface="+mn-lt"/>
              <a:ea typeface="+mn-ea"/>
              <a:cs typeface="+mn-cs"/>
            </a:rPr>
            <a:t>となった</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類似団体と比較すると、依然として平均を上回っていることから、定員管理計画の着実な実行により</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引き続き人件費の削減に努める。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56243</xdr:rowOff>
    </xdr:from>
    <xdr:to>
      <xdr:col>7</xdr:col>
      <xdr:colOff>15875</xdr:colOff>
      <xdr:row>40</xdr:row>
      <xdr:rowOff>154215</xdr:rowOff>
    </xdr:to>
    <xdr:cxnSp macro="">
      <xdr:nvCxnSpPr>
        <xdr:cNvPr id="66" name="直線コネクタ 65"/>
        <xdr:cNvCxnSpPr/>
      </xdr:nvCxnSpPr>
      <xdr:spPr>
        <a:xfrm>
          <a:off x="3987800" y="6914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56243</xdr:rowOff>
    </xdr:from>
    <xdr:to>
      <xdr:col>5</xdr:col>
      <xdr:colOff>549275</xdr:colOff>
      <xdr:row>40</xdr:row>
      <xdr:rowOff>154215</xdr:rowOff>
    </xdr:to>
    <xdr:cxnSp macro="">
      <xdr:nvCxnSpPr>
        <xdr:cNvPr id="69" name="直線コネクタ 68"/>
        <xdr:cNvCxnSpPr/>
      </xdr:nvCxnSpPr>
      <xdr:spPr>
        <a:xfrm flipV="1">
          <a:off x="3098800" y="6914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154215</xdr:rowOff>
    </xdr:from>
    <xdr:to>
      <xdr:col>4</xdr:col>
      <xdr:colOff>346075</xdr:colOff>
      <xdr:row>41</xdr:row>
      <xdr:rowOff>37193</xdr:rowOff>
    </xdr:to>
    <xdr:cxnSp macro="">
      <xdr:nvCxnSpPr>
        <xdr:cNvPr id="72" name="直線コネクタ 71"/>
        <xdr:cNvCxnSpPr/>
      </xdr:nvCxnSpPr>
      <xdr:spPr>
        <a:xfrm flipV="1">
          <a:off x="2209800" y="7012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37193</xdr:rowOff>
    </xdr:from>
    <xdr:to>
      <xdr:col>3</xdr:col>
      <xdr:colOff>142875</xdr:colOff>
      <xdr:row>41</xdr:row>
      <xdr:rowOff>37193</xdr:rowOff>
    </xdr:to>
    <xdr:cxnSp macro="">
      <xdr:nvCxnSpPr>
        <xdr:cNvPr id="75" name="直線コネクタ 74"/>
        <xdr:cNvCxnSpPr/>
      </xdr:nvCxnSpPr>
      <xdr:spPr>
        <a:xfrm>
          <a:off x="1320800" y="7066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103415</xdr:rowOff>
    </xdr:from>
    <xdr:to>
      <xdr:col>7</xdr:col>
      <xdr:colOff>66675</xdr:colOff>
      <xdr:row>41</xdr:row>
      <xdr:rowOff>33565</xdr:rowOff>
    </xdr:to>
    <xdr:sp macro="" textlink="">
      <xdr:nvSpPr>
        <xdr:cNvPr id="85" name="円/楕円 84"/>
        <xdr:cNvSpPr/>
      </xdr:nvSpPr>
      <xdr:spPr>
        <a:xfrm>
          <a:off x="4775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75492</xdr:rowOff>
    </xdr:from>
    <xdr:ext cx="762000" cy="259045"/>
    <xdr:sp macro="" textlink="">
      <xdr:nvSpPr>
        <xdr:cNvPr id="86" name="人件費該当値テキスト"/>
        <xdr:cNvSpPr txBox="1"/>
      </xdr:nvSpPr>
      <xdr:spPr>
        <a:xfrm>
          <a:off x="4914900" y="693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7" name="円/楕円 86"/>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88" name="テキスト ボックス 87"/>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103415</xdr:rowOff>
    </xdr:from>
    <xdr:to>
      <xdr:col>4</xdr:col>
      <xdr:colOff>396875</xdr:colOff>
      <xdr:row>41</xdr:row>
      <xdr:rowOff>33565</xdr:rowOff>
    </xdr:to>
    <xdr:sp macro="" textlink="">
      <xdr:nvSpPr>
        <xdr:cNvPr id="89" name="円/楕円 88"/>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18342</xdr:rowOff>
    </xdr:from>
    <xdr:ext cx="762000" cy="259045"/>
    <xdr:sp macro="" textlink="">
      <xdr:nvSpPr>
        <xdr:cNvPr id="90" name="テキスト ボックス 89"/>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157843</xdr:rowOff>
    </xdr:from>
    <xdr:to>
      <xdr:col>3</xdr:col>
      <xdr:colOff>193675</xdr:colOff>
      <xdr:row>41</xdr:row>
      <xdr:rowOff>87993</xdr:rowOff>
    </xdr:to>
    <xdr:sp macro="" textlink="">
      <xdr:nvSpPr>
        <xdr:cNvPr id="91" name="円/楕円 90"/>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92" name="テキスト ボックス 91"/>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93" name="円/楕円 92"/>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94" name="テキスト ボックス 93"/>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主にじん芥収集業務</a:t>
          </a:r>
          <a:r>
            <a:rPr kumimoji="1" lang="ja-JP" altLang="en-US" sz="1400">
              <a:solidFill>
                <a:schemeClr val="dk1"/>
              </a:solidFill>
              <a:effectLst/>
              <a:latin typeface="+mn-lt"/>
              <a:ea typeface="+mn-ea"/>
              <a:cs typeface="+mn-cs"/>
            </a:rPr>
            <a:t>民間</a:t>
          </a:r>
          <a:r>
            <a:rPr kumimoji="1" lang="ja-JP" altLang="ja-JP" sz="1400">
              <a:solidFill>
                <a:schemeClr val="dk1"/>
              </a:solidFill>
              <a:effectLst/>
              <a:latin typeface="+mn-lt"/>
              <a:ea typeface="+mn-ea"/>
              <a:cs typeface="+mn-cs"/>
            </a:rPr>
            <a:t>委託</a:t>
          </a:r>
          <a:r>
            <a:rPr kumimoji="1" lang="ja-JP" altLang="en-US" sz="1400">
              <a:solidFill>
                <a:schemeClr val="dk1"/>
              </a:solidFill>
              <a:effectLst/>
              <a:latin typeface="+mn-lt"/>
              <a:ea typeface="+mn-ea"/>
              <a:cs typeface="+mn-cs"/>
            </a:rPr>
            <a:t>、予防接種業務委託等が増加したことにより</a:t>
          </a:r>
          <a:r>
            <a:rPr kumimoji="1" lang="ja-JP" altLang="ja-JP" sz="1400">
              <a:solidFill>
                <a:schemeClr val="dk1"/>
              </a:solidFill>
              <a:effectLst/>
              <a:latin typeface="+mn-lt"/>
              <a:ea typeface="+mn-ea"/>
              <a:cs typeface="+mn-cs"/>
            </a:rPr>
            <a:t>、経常経費充当一般財源等も</a:t>
          </a:r>
          <a:r>
            <a:rPr kumimoji="1" lang="en-US" altLang="ja-JP" sz="1400">
              <a:solidFill>
                <a:schemeClr val="dk1"/>
              </a:solidFill>
              <a:effectLst/>
              <a:latin typeface="+mn-lt"/>
              <a:ea typeface="+mn-ea"/>
              <a:cs typeface="+mn-cs"/>
            </a:rPr>
            <a:t>3.5</a:t>
          </a:r>
          <a:r>
            <a:rPr kumimoji="1" lang="ja-JP" altLang="ja-JP" sz="1400">
              <a:solidFill>
                <a:schemeClr val="dk1"/>
              </a:solidFill>
              <a:effectLst/>
              <a:latin typeface="+mn-lt"/>
              <a:ea typeface="+mn-ea"/>
              <a:cs typeface="+mn-cs"/>
            </a:rPr>
            <a:t>億円増加したため、</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ポイント上昇し、</a:t>
          </a:r>
          <a:r>
            <a:rPr kumimoji="1" lang="en-US" altLang="ja-JP" sz="1400">
              <a:solidFill>
                <a:schemeClr val="dk1"/>
              </a:solidFill>
              <a:effectLst/>
              <a:latin typeface="+mn-lt"/>
              <a:ea typeface="+mn-ea"/>
              <a:cs typeface="+mn-cs"/>
            </a:rPr>
            <a:t>11.1%</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ysClr val="windowText" lastClr="000000"/>
              </a:solidFill>
              <a:effectLst/>
              <a:latin typeface="+mn-lt"/>
              <a:ea typeface="+mn-ea"/>
              <a:cs typeface="+mn-cs"/>
            </a:rPr>
            <a:t>　今後もコスト削減、行財政運営の効率化を図り、より一層の経費削減に努める</a:t>
          </a:r>
          <a:r>
            <a:rPr kumimoji="1" lang="ja-JP" altLang="en-US" sz="1400">
              <a:solidFill>
                <a:sysClr val="windowText" lastClr="000000"/>
              </a:solidFill>
              <a:latin typeface="ＭＳ Ｐゴシック"/>
            </a:rPr>
            <a:t>。</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25400</xdr:rowOff>
    </xdr:from>
    <xdr:to>
      <xdr:col>24</xdr:col>
      <xdr:colOff>31750</xdr:colOff>
      <xdr:row>14</xdr:row>
      <xdr:rowOff>88900</xdr:rowOff>
    </xdr:to>
    <xdr:cxnSp macro="">
      <xdr:nvCxnSpPr>
        <xdr:cNvPr id="127" name="直線コネクタ 126"/>
        <xdr:cNvCxnSpPr/>
      </xdr:nvCxnSpPr>
      <xdr:spPr>
        <a:xfrm>
          <a:off x="15671800" y="2425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25400</xdr:rowOff>
    </xdr:to>
    <xdr:cxnSp macro="">
      <xdr:nvCxnSpPr>
        <xdr:cNvPr id="130" name="直線コネクタ 129"/>
        <xdr:cNvCxnSpPr/>
      </xdr:nvCxnSpPr>
      <xdr:spPr>
        <a:xfrm>
          <a:off x="14782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25400</xdr:rowOff>
    </xdr:to>
    <xdr:cxnSp macro="">
      <xdr:nvCxnSpPr>
        <xdr:cNvPr id="133" name="直線コネクタ 132"/>
        <xdr:cNvCxnSpPr/>
      </xdr:nvCxnSpPr>
      <xdr:spPr>
        <a:xfrm flipV="1">
          <a:off x="13893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76200</xdr:rowOff>
    </xdr:to>
    <xdr:cxnSp macro="">
      <xdr:nvCxnSpPr>
        <xdr:cNvPr id="136" name="直線コネクタ 135"/>
        <xdr:cNvCxnSpPr/>
      </xdr:nvCxnSpPr>
      <xdr:spPr>
        <a:xfrm flipV="1">
          <a:off x="13004800" y="242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6" name="円/楕円 14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54627</xdr:rowOff>
    </xdr:from>
    <xdr:ext cx="762000" cy="259045"/>
    <xdr:sp macro="" textlink="">
      <xdr:nvSpPr>
        <xdr:cNvPr id="14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48" name="円/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2" name="円/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25400</xdr:rowOff>
    </xdr:from>
    <xdr:to>
      <xdr:col>19</xdr:col>
      <xdr:colOff>6350</xdr:colOff>
      <xdr:row>14</xdr:row>
      <xdr:rowOff>127000</xdr:rowOff>
    </xdr:to>
    <xdr:sp macro="" textlink="">
      <xdr:nvSpPr>
        <xdr:cNvPr id="154" name="円/楕円 153"/>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137177</xdr:rowOff>
    </xdr:from>
    <xdr:ext cx="762000" cy="259045"/>
    <xdr:sp macro="" textlink="">
      <xdr:nvSpPr>
        <xdr:cNvPr id="155" name="テキスト ボックス 154"/>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主に生活保護扶助費が減少したことにより、</a:t>
          </a:r>
          <a:r>
            <a:rPr kumimoji="1" lang="ja-JP" altLang="ja-JP" sz="1400">
              <a:solidFill>
                <a:schemeClr val="dk1"/>
              </a:solidFill>
              <a:effectLst/>
              <a:latin typeface="+mn-lt"/>
              <a:ea typeface="+mn-ea"/>
              <a:cs typeface="+mn-cs"/>
            </a:rPr>
            <a:t>経常経費充当一般財源</a:t>
          </a:r>
          <a:r>
            <a:rPr kumimoji="1" lang="ja-JP" altLang="en-US" sz="1400">
              <a:solidFill>
                <a:schemeClr val="dk1"/>
              </a:solidFill>
              <a:effectLst/>
              <a:latin typeface="+mn-lt"/>
              <a:ea typeface="+mn-ea"/>
              <a:cs typeface="+mn-cs"/>
            </a:rPr>
            <a:t>等</a:t>
          </a:r>
          <a:r>
            <a:rPr kumimoji="1" lang="ja-JP" altLang="en-US" sz="1400">
              <a:solidFill>
                <a:sysClr val="windowText" lastClr="000000"/>
              </a:solidFill>
              <a:effectLst/>
              <a:latin typeface="+mn-lt"/>
              <a:ea typeface="+mn-ea"/>
              <a:cs typeface="+mn-cs"/>
            </a:rPr>
            <a:t>が約</a:t>
          </a:r>
          <a:r>
            <a:rPr kumimoji="1" lang="en-US" altLang="ja-JP" sz="1400">
              <a:solidFill>
                <a:sysClr val="windowText" lastClr="000000"/>
              </a:solidFill>
              <a:effectLst/>
              <a:latin typeface="+mn-lt"/>
              <a:ea typeface="+mn-ea"/>
              <a:cs typeface="+mn-cs"/>
            </a:rPr>
            <a:t>0.6</a:t>
          </a:r>
          <a:r>
            <a:rPr kumimoji="1" lang="ja-JP" altLang="en-US" sz="1400">
              <a:solidFill>
                <a:sysClr val="windowText" lastClr="000000"/>
              </a:solidFill>
              <a:effectLst/>
              <a:latin typeface="+mn-lt"/>
              <a:ea typeface="+mn-ea"/>
              <a:cs typeface="+mn-cs"/>
            </a:rPr>
            <a:t>億円減少したため、経常収支比率は</a:t>
          </a:r>
          <a:r>
            <a:rPr kumimoji="1" lang="en-US" altLang="ja-JP" sz="1400">
              <a:solidFill>
                <a:sysClr val="windowText" lastClr="000000"/>
              </a:solidFill>
              <a:effectLst/>
              <a:latin typeface="+mn-lt"/>
              <a:ea typeface="+mn-ea"/>
              <a:cs typeface="+mn-cs"/>
            </a:rPr>
            <a:t>0.1</a:t>
          </a:r>
          <a:r>
            <a:rPr kumimoji="1" lang="ja-JP" altLang="en-US" sz="1400">
              <a:solidFill>
                <a:sysClr val="windowText" lastClr="000000"/>
              </a:solidFill>
              <a:effectLst/>
              <a:latin typeface="+mn-lt"/>
              <a:ea typeface="+mn-ea"/>
              <a:cs typeface="+mn-cs"/>
            </a:rPr>
            <a:t>ポイント低下し、</a:t>
          </a:r>
          <a:r>
            <a:rPr kumimoji="1" lang="en-US" altLang="ja-JP" sz="1400">
              <a:solidFill>
                <a:sysClr val="windowText" lastClr="000000"/>
              </a:solidFill>
              <a:effectLst/>
              <a:latin typeface="+mn-lt"/>
              <a:ea typeface="+mn-ea"/>
              <a:cs typeface="+mn-cs"/>
            </a:rPr>
            <a:t>11.9%</a:t>
          </a:r>
          <a:r>
            <a:rPr kumimoji="1" lang="ja-JP" altLang="en-US" sz="14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今後も、生活保護に係る就労支援や医療費の適正化などに取り組むことにより扶助費の増加傾向に歯止めをかけるよう努める</a:t>
          </a:r>
          <a:r>
            <a:rPr kumimoji="1" lang="ja-JP" altLang="en-US" sz="14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78015</xdr:rowOff>
    </xdr:to>
    <xdr:cxnSp macro="">
      <xdr:nvCxnSpPr>
        <xdr:cNvPr id="190" name="直線コネクタ 189"/>
        <xdr:cNvCxnSpPr/>
      </xdr:nvCxnSpPr>
      <xdr:spPr>
        <a:xfrm flipV="1">
          <a:off x="3987800" y="9668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110672</xdr:rowOff>
    </xdr:to>
    <xdr:cxnSp macro="">
      <xdr:nvCxnSpPr>
        <xdr:cNvPr id="193" name="直線コネクタ 192"/>
        <xdr:cNvCxnSpPr/>
      </xdr:nvCxnSpPr>
      <xdr:spPr>
        <a:xfrm flipV="1">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110672</xdr:rowOff>
    </xdr:to>
    <xdr:cxnSp macro="">
      <xdr:nvCxnSpPr>
        <xdr:cNvPr id="196" name="直線コネクタ 195"/>
        <xdr:cNvCxnSpPr/>
      </xdr:nvCxnSpPr>
      <xdr:spPr>
        <a:xfrm>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132443</xdr:rowOff>
    </xdr:to>
    <xdr:cxnSp macro="">
      <xdr:nvCxnSpPr>
        <xdr:cNvPr id="199" name="直線コネクタ 198"/>
        <xdr:cNvCxnSpPr/>
      </xdr:nvCxnSpPr>
      <xdr:spPr>
        <a:xfrm flipV="1">
          <a:off x="1320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32855</xdr:rowOff>
    </xdr:from>
    <xdr:ext cx="762000" cy="259045"/>
    <xdr:sp macro="" textlink="">
      <xdr:nvSpPr>
        <xdr:cNvPr id="210"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4" name="テキスト ボックス 21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16" name="テキスト ボックス 215"/>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17" name="円/楕円 216"/>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21970</xdr:rowOff>
    </xdr:from>
    <xdr:ext cx="762000" cy="259045"/>
    <xdr:sp macro="" textlink="">
      <xdr:nvSpPr>
        <xdr:cNvPr id="218" name="テキスト ボックス 217"/>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主に</a:t>
          </a:r>
          <a:r>
            <a:rPr kumimoji="1" lang="ja-JP" altLang="ja-JP" sz="1200">
              <a:solidFill>
                <a:sysClr val="windowText" lastClr="000000"/>
              </a:solidFill>
              <a:effectLst/>
              <a:latin typeface="+mn-lt"/>
              <a:ea typeface="+mn-ea"/>
              <a:cs typeface="+mn-cs"/>
            </a:rPr>
            <a:t>繰出金（</a:t>
          </a:r>
          <a:r>
            <a:rPr kumimoji="1" lang="ja-JP" altLang="en-US" sz="1200">
              <a:solidFill>
                <a:sysClr val="windowText" lastClr="000000"/>
              </a:solidFill>
              <a:effectLst/>
              <a:latin typeface="+mn-lt"/>
              <a:ea typeface="+mn-ea"/>
              <a:cs typeface="+mn-cs"/>
            </a:rPr>
            <a:t>国民健康保険特別会計、</a:t>
          </a:r>
          <a:r>
            <a:rPr kumimoji="1" lang="ja-JP" altLang="ja-JP" sz="1200">
              <a:solidFill>
                <a:sysClr val="windowText" lastClr="000000"/>
              </a:solidFill>
              <a:effectLst/>
              <a:latin typeface="+mn-lt"/>
              <a:ea typeface="+mn-ea"/>
              <a:cs typeface="+mn-cs"/>
            </a:rPr>
            <a:t>介護保険特別会計、後期高齢者医療特別会計）</a:t>
          </a:r>
          <a:r>
            <a:rPr kumimoji="1" lang="ja-JP" altLang="en-US" sz="1200">
              <a:solidFill>
                <a:sysClr val="windowText" lastClr="000000"/>
              </a:solidFill>
              <a:effectLst/>
              <a:latin typeface="+mn-lt"/>
              <a:ea typeface="+mn-ea"/>
              <a:cs typeface="+mn-cs"/>
            </a:rPr>
            <a:t>が増加を</a:t>
          </a:r>
          <a:r>
            <a:rPr kumimoji="1" lang="ja-JP" altLang="ja-JP" sz="1200">
              <a:solidFill>
                <a:schemeClr val="dk1"/>
              </a:solidFill>
              <a:effectLst/>
              <a:latin typeface="+mn-lt"/>
              <a:ea typeface="+mn-ea"/>
              <a:cs typeface="+mn-cs"/>
            </a:rPr>
            <a:t>したことにより、経常経費充当一般財源等も</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したため、</a:t>
          </a:r>
          <a:r>
            <a:rPr kumimoji="1" lang="en-US" altLang="ja-JP" sz="1200">
              <a:solidFill>
                <a:sysClr val="windowText" lastClr="000000"/>
              </a:solidFill>
              <a:effectLst/>
              <a:latin typeface="+mn-lt"/>
              <a:ea typeface="+mn-ea"/>
              <a:cs typeface="+mn-cs"/>
            </a:rPr>
            <a:t>0.5</a:t>
          </a:r>
          <a:r>
            <a:rPr kumimoji="1" lang="ja-JP" altLang="en-US" sz="1200">
              <a:solidFill>
                <a:sysClr val="windowText" lastClr="000000"/>
              </a:solidFill>
              <a:effectLst/>
              <a:latin typeface="+mn-lt"/>
              <a:ea typeface="+mn-ea"/>
              <a:cs typeface="+mn-cs"/>
            </a:rPr>
            <a:t>ポイント上昇し、</a:t>
          </a:r>
          <a:r>
            <a:rPr kumimoji="1" lang="en-US" altLang="ja-JP" sz="1200">
              <a:solidFill>
                <a:sysClr val="windowText" lastClr="000000"/>
              </a:solidFill>
              <a:effectLst/>
              <a:latin typeface="+mn-lt"/>
              <a:ea typeface="+mn-ea"/>
              <a:cs typeface="+mn-cs"/>
            </a:rPr>
            <a:t>14.8%</a:t>
          </a:r>
          <a:r>
            <a:rPr kumimoji="1" lang="ja-JP" altLang="en-US" sz="1200">
              <a:solidFill>
                <a:sysClr val="windowText" lastClr="000000"/>
              </a:solidFill>
              <a:effectLst/>
              <a:latin typeface="+mn-lt"/>
              <a:ea typeface="+mn-ea"/>
              <a:cs typeface="+mn-cs"/>
            </a:rPr>
            <a:t>となった。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本市は類似団体と比較しても高齢化率が高く、今後もより進展することが見込まれることから、予防事業等を通じて給付費の抑制を図るなど、繰出金の増加に歯止めをかけるよう努める。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54610</xdr:rowOff>
    </xdr:to>
    <xdr:cxnSp macro="">
      <xdr:nvCxnSpPr>
        <xdr:cNvPr id="251" name="直線コネクタ 250"/>
        <xdr:cNvCxnSpPr/>
      </xdr:nvCxnSpPr>
      <xdr:spPr>
        <a:xfrm>
          <a:off x="15671800" y="978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16510</xdr:rowOff>
    </xdr:to>
    <xdr:cxnSp macro="">
      <xdr:nvCxnSpPr>
        <xdr:cNvPr id="254" name="直線コネクタ 253"/>
        <xdr:cNvCxnSpPr/>
      </xdr:nvCxnSpPr>
      <xdr:spPr>
        <a:xfrm>
          <a:off x="14782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16510</xdr:rowOff>
    </xdr:to>
    <xdr:cxnSp macro="">
      <xdr:nvCxnSpPr>
        <xdr:cNvPr id="257" name="直線コネクタ 256"/>
        <xdr:cNvCxnSpPr/>
      </xdr:nvCxnSpPr>
      <xdr:spPr>
        <a:xfrm>
          <a:off x="13893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127000</xdr:rowOff>
    </xdr:to>
    <xdr:cxnSp macro="">
      <xdr:nvCxnSpPr>
        <xdr:cNvPr id="260" name="直線コネクタ 259"/>
        <xdr:cNvCxnSpPr/>
      </xdr:nvCxnSpPr>
      <xdr:spPr>
        <a:xfrm>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2" name="円/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73" name="テキスト ボックス 272"/>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5" name="テキスト ボックス 274"/>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7" name="テキスト ボックス 27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経常経費充当一般財源等が約</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、経常収支比率は</a:t>
          </a:r>
          <a:r>
            <a:rPr kumimoji="1" lang="ja-JP" altLang="en-US" sz="1400">
              <a:solidFill>
                <a:sysClr val="windowText" lastClr="000000"/>
              </a:solidFill>
              <a:effectLst/>
              <a:latin typeface="+mn-lt"/>
              <a:ea typeface="+mn-ea"/>
              <a:cs typeface="+mn-cs"/>
            </a:rPr>
            <a:t>前年度と同様に</a:t>
          </a:r>
          <a:r>
            <a:rPr kumimoji="1" lang="en-US" altLang="ja-JP" sz="1400">
              <a:solidFill>
                <a:sysClr val="windowText" lastClr="000000"/>
              </a:solidFill>
              <a:effectLst/>
              <a:latin typeface="+mn-lt"/>
              <a:ea typeface="+mn-ea"/>
              <a:cs typeface="+mn-cs"/>
            </a:rPr>
            <a:t>8.0%</a:t>
          </a:r>
          <a:r>
            <a:rPr kumimoji="1" lang="ja-JP" altLang="en-US" sz="1400">
              <a:solidFill>
                <a:sysClr val="windowText" lastClr="000000"/>
              </a:solidFill>
              <a:effectLst/>
              <a:latin typeface="+mn-lt"/>
              <a:ea typeface="+mn-ea"/>
              <a:cs typeface="+mn-cs"/>
            </a:rPr>
            <a:t>で</a:t>
          </a:r>
          <a:r>
            <a:rPr kumimoji="1" lang="ja-JP" altLang="ja-JP" sz="1400">
              <a:solidFill>
                <a:sysClr val="windowText" lastClr="000000"/>
              </a:solidFill>
              <a:effectLst/>
              <a:latin typeface="+mn-lt"/>
              <a:ea typeface="+mn-ea"/>
              <a:cs typeface="+mn-cs"/>
            </a:rPr>
            <a:t>、横ばいとなっている。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今後も負担金、補助金の事業効果を検証し、見直しや廃止に努める。</a:t>
          </a:r>
          <a:endParaRPr lang="ja-JP" altLang="ja-JP" sz="1400">
            <a:solidFill>
              <a:sysClr val="windowText" lastClr="000000"/>
            </a:solidFill>
            <a:effectLst/>
          </a:endParaRPr>
        </a:p>
        <a:p>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114300</xdr:rowOff>
    </xdr:from>
    <xdr:to>
      <xdr:col>24</xdr:col>
      <xdr:colOff>31750</xdr:colOff>
      <xdr:row>36</xdr:row>
      <xdr:rowOff>114300</xdr:rowOff>
    </xdr:to>
    <xdr:cxnSp macro="">
      <xdr:nvCxnSpPr>
        <xdr:cNvPr id="312" name="直線コネクタ 311"/>
        <xdr:cNvCxnSpPr/>
      </xdr:nvCxnSpPr>
      <xdr:spPr>
        <a:xfrm>
          <a:off x="156718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114300</xdr:rowOff>
    </xdr:from>
    <xdr:to>
      <xdr:col>22</xdr:col>
      <xdr:colOff>565150</xdr:colOff>
      <xdr:row>36</xdr:row>
      <xdr:rowOff>114300</xdr:rowOff>
    </xdr:to>
    <xdr:cxnSp macro="">
      <xdr:nvCxnSpPr>
        <xdr:cNvPr id="315" name="直線コネクタ 314"/>
        <xdr:cNvCxnSpPr/>
      </xdr:nvCxnSpPr>
      <xdr:spPr>
        <a:xfrm>
          <a:off x="147828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101600</xdr:rowOff>
    </xdr:from>
    <xdr:to>
      <xdr:col>21</xdr:col>
      <xdr:colOff>361950</xdr:colOff>
      <xdr:row>36</xdr:row>
      <xdr:rowOff>114300</xdr:rowOff>
    </xdr:to>
    <xdr:cxnSp macro="">
      <xdr:nvCxnSpPr>
        <xdr:cNvPr id="318" name="直線コネクタ 317"/>
        <xdr:cNvCxnSpPr/>
      </xdr:nvCxnSpPr>
      <xdr:spPr>
        <a:xfrm>
          <a:off x="13893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101600</xdr:rowOff>
    </xdr:from>
    <xdr:to>
      <xdr:col>20</xdr:col>
      <xdr:colOff>158750</xdr:colOff>
      <xdr:row>36</xdr:row>
      <xdr:rowOff>114300</xdr:rowOff>
    </xdr:to>
    <xdr:cxnSp macro="">
      <xdr:nvCxnSpPr>
        <xdr:cNvPr id="321" name="直線コネクタ 320"/>
        <xdr:cNvCxnSpPr/>
      </xdr:nvCxnSpPr>
      <xdr:spPr>
        <a:xfrm flipV="1">
          <a:off x="13004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63500</xdr:rowOff>
    </xdr:from>
    <xdr:to>
      <xdr:col>24</xdr:col>
      <xdr:colOff>82550</xdr:colOff>
      <xdr:row>36</xdr:row>
      <xdr:rowOff>165100</xdr:rowOff>
    </xdr:to>
    <xdr:sp macro="" textlink="">
      <xdr:nvSpPr>
        <xdr:cNvPr id="331" name="円/楕円 330"/>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80027</xdr:rowOff>
    </xdr:from>
    <xdr:ext cx="762000" cy="259045"/>
    <xdr:sp macro="" textlink="">
      <xdr:nvSpPr>
        <xdr:cNvPr id="332"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63500</xdr:rowOff>
    </xdr:from>
    <xdr:to>
      <xdr:col>22</xdr:col>
      <xdr:colOff>615950</xdr:colOff>
      <xdr:row>36</xdr:row>
      <xdr:rowOff>165100</xdr:rowOff>
    </xdr:to>
    <xdr:sp macro="" textlink="">
      <xdr:nvSpPr>
        <xdr:cNvPr id="333" name="円/楕円 332"/>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3827</xdr:rowOff>
    </xdr:from>
    <xdr:ext cx="736600" cy="259045"/>
    <xdr:sp macro="" textlink="">
      <xdr:nvSpPr>
        <xdr:cNvPr id="334" name="テキスト ボックス 333"/>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63500</xdr:rowOff>
    </xdr:from>
    <xdr:to>
      <xdr:col>21</xdr:col>
      <xdr:colOff>412750</xdr:colOff>
      <xdr:row>36</xdr:row>
      <xdr:rowOff>165100</xdr:rowOff>
    </xdr:to>
    <xdr:sp macro="" textlink="">
      <xdr:nvSpPr>
        <xdr:cNvPr id="335" name="円/楕円 334"/>
        <xdr:cNvSpPr/>
      </xdr:nvSpPr>
      <xdr:spPr>
        <a:xfrm>
          <a:off x="14732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3827</xdr:rowOff>
    </xdr:from>
    <xdr:ext cx="762000" cy="259045"/>
    <xdr:sp macro="" textlink="">
      <xdr:nvSpPr>
        <xdr:cNvPr id="336" name="テキスト ボックス 335"/>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50800</xdr:rowOff>
    </xdr:from>
    <xdr:to>
      <xdr:col>20</xdr:col>
      <xdr:colOff>209550</xdr:colOff>
      <xdr:row>36</xdr:row>
      <xdr:rowOff>152400</xdr:rowOff>
    </xdr:to>
    <xdr:sp macro="" textlink="">
      <xdr:nvSpPr>
        <xdr:cNvPr id="337" name="円/楕円 336"/>
        <xdr:cNvSpPr/>
      </xdr:nvSpPr>
      <xdr:spPr>
        <a:xfrm>
          <a:off x="13843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162577</xdr:rowOff>
    </xdr:from>
    <xdr:ext cx="762000" cy="259045"/>
    <xdr:sp macro="" textlink="">
      <xdr:nvSpPr>
        <xdr:cNvPr id="338" name="テキスト ボックス 337"/>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39" name="円/楕円 338"/>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40" name="テキスト ボックス 339"/>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　主に公共用地先行取得等事業債</a:t>
          </a:r>
          <a:r>
            <a:rPr kumimoji="1" lang="ja-JP" altLang="ja-JP" sz="1400">
              <a:solidFill>
                <a:sysClr val="windowText" lastClr="000000"/>
              </a:solidFill>
              <a:effectLst/>
              <a:latin typeface="+mn-lt"/>
              <a:ea typeface="+mn-ea"/>
              <a:cs typeface="+mn-cs"/>
            </a:rPr>
            <a:t>の元利償還金</a:t>
          </a:r>
          <a:r>
            <a:rPr kumimoji="1" lang="ja-JP" altLang="en-US" sz="1400">
              <a:solidFill>
                <a:sysClr val="windowText" lastClr="000000"/>
              </a:solidFill>
              <a:effectLst/>
              <a:latin typeface="+mn-lt"/>
              <a:ea typeface="+mn-ea"/>
              <a:cs typeface="+mn-cs"/>
            </a:rPr>
            <a:t>等が減少</a:t>
          </a:r>
          <a:r>
            <a:rPr kumimoji="1" lang="ja-JP" altLang="ja-JP" sz="1400">
              <a:solidFill>
                <a:sysClr val="windowText" lastClr="000000"/>
              </a:solidFill>
              <a:effectLst/>
              <a:latin typeface="+mn-lt"/>
              <a:ea typeface="+mn-ea"/>
              <a:cs typeface="+mn-cs"/>
            </a:rPr>
            <a:t>したことにより、経常経費充当一般財源等も</a:t>
          </a:r>
          <a:r>
            <a:rPr kumimoji="1" lang="en-US" altLang="ja-JP" sz="1400">
              <a:solidFill>
                <a:sysClr val="windowText" lastClr="000000"/>
              </a:solidFill>
              <a:effectLst/>
              <a:latin typeface="+mn-lt"/>
              <a:ea typeface="+mn-ea"/>
              <a:cs typeface="+mn-cs"/>
            </a:rPr>
            <a:t>2.2</a:t>
          </a:r>
          <a:r>
            <a:rPr kumimoji="1" lang="ja-JP" altLang="en-US" sz="1400">
              <a:solidFill>
                <a:sysClr val="windowText" lastClr="000000"/>
              </a:solidFill>
              <a:effectLst/>
              <a:latin typeface="+mn-lt"/>
              <a:ea typeface="+mn-ea"/>
              <a:cs typeface="+mn-cs"/>
            </a:rPr>
            <a:t>億円減少</a:t>
          </a:r>
          <a:r>
            <a:rPr kumimoji="1" lang="ja-JP" altLang="ja-JP" sz="1400">
              <a:solidFill>
                <a:sysClr val="windowText" lastClr="000000"/>
              </a:solidFill>
              <a:effectLst/>
              <a:latin typeface="+mn-lt"/>
              <a:ea typeface="+mn-ea"/>
              <a:cs typeface="+mn-cs"/>
            </a:rPr>
            <a:t>したため、</a:t>
          </a:r>
          <a:r>
            <a:rPr kumimoji="1" lang="en-US" altLang="ja-JP" sz="1400">
              <a:solidFill>
                <a:sysClr val="windowText" lastClr="000000"/>
              </a:solidFill>
              <a:effectLst/>
              <a:latin typeface="+mn-lt"/>
              <a:ea typeface="+mn-ea"/>
              <a:cs typeface="+mn-cs"/>
            </a:rPr>
            <a:t>0.3</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低下</a:t>
          </a:r>
          <a:r>
            <a:rPr kumimoji="1" lang="ja-JP" altLang="ja-JP" sz="1400">
              <a:solidFill>
                <a:sysClr val="windowText" lastClr="000000"/>
              </a:solidFill>
              <a:effectLst/>
              <a:latin typeface="+mn-lt"/>
              <a:ea typeface="+mn-ea"/>
              <a:cs typeface="+mn-cs"/>
            </a:rPr>
            <a:t>し</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22.4%</a:t>
          </a:r>
          <a:r>
            <a:rPr kumimoji="1" lang="ja-JP" altLang="en-US" sz="1400">
              <a:solidFill>
                <a:sysClr val="windowText" lastClr="000000"/>
              </a:solidFill>
              <a:effectLst/>
              <a:latin typeface="+mn-lt"/>
              <a:ea typeface="+mn-ea"/>
              <a:cs typeface="+mn-cs"/>
            </a:rPr>
            <a:t>となった</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今後も合併特例事業債</a:t>
          </a:r>
          <a:r>
            <a:rPr kumimoji="1" lang="ja-JP" altLang="en-US" sz="1400">
              <a:solidFill>
                <a:sysClr val="windowText" lastClr="000000"/>
              </a:solidFill>
              <a:effectLst/>
              <a:latin typeface="+mn-lt"/>
              <a:ea typeface="+mn-ea"/>
              <a:cs typeface="+mn-cs"/>
            </a:rPr>
            <a:t>及び臨時財政対策債</a:t>
          </a:r>
          <a:r>
            <a:rPr kumimoji="1" lang="ja-JP" altLang="ja-JP" sz="1400">
              <a:solidFill>
                <a:sysClr val="windowText" lastClr="000000"/>
              </a:solidFill>
              <a:effectLst/>
              <a:latin typeface="+mn-lt"/>
              <a:ea typeface="+mn-ea"/>
              <a:cs typeface="+mn-cs"/>
            </a:rPr>
            <a:t>の元利償還金の増加が見込まれることから、より一層プライマリーバランスに配慮した予算編成を行い、公債費の抑制に努める。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30987</xdr:rowOff>
    </xdr:to>
    <xdr:cxnSp macro="">
      <xdr:nvCxnSpPr>
        <xdr:cNvPr id="371" name="直線コネクタ 370"/>
        <xdr:cNvCxnSpPr/>
      </xdr:nvCxnSpPr>
      <xdr:spPr>
        <a:xfrm flipV="1">
          <a:off x="3987800" y="137195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30987</xdr:rowOff>
    </xdr:to>
    <xdr:cxnSp macro="">
      <xdr:nvCxnSpPr>
        <xdr:cNvPr id="374" name="直線コネクタ 373"/>
        <xdr:cNvCxnSpPr/>
      </xdr:nvCxnSpPr>
      <xdr:spPr>
        <a:xfrm>
          <a:off x="3098800" y="137287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80</xdr:row>
      <xdr:rowOff>12700</xdr:rowOff>
    </xdr:to>
    <xdr:cxnSp macro="">
      <xdr:nvCxnSpPr>
        <xdr:cNvPr id="377" name="直線コネクタ 376"/>
        <xdr:cNvCxnSpPr/>
      </xdr:nvCxnSpPr>
      <xdr:spPr>
        <a:xfrm>
          <a:off x="2209800" y="1368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138430</xdr:rowOff>
    </xdr:to>
    <xdr:cxnSp macro="">
      <xdr:nvCxnSpPr>
        <xdr:cNvPr id="380" name="直線コネクタ 379"/>
        <xdr:cNvCxnSpPr/>
      </xdr:nvCxnSpPr>
      <xdr:spPr>
        <a:xfrm>
          <a:off x="1320800" y="135275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124206</xdr:rowOff>
    </xdr:from>
    <xdr:to>
      <xdr:col>7</xdr:col>
      <xdr:colOff>66675</xdr:colOff>
      <xdr:row>80</xdr:row>
      <xdr:rowOff>54356</xdr:rowOff>
    </xdr:to>
    <xdr:sp macro="" textlink="">
      <xdr:nvSpPr>
        <xdr:cNvPr id="390" name="円/楕円 389"/>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96283</xdr:rowOff>
    </xdr:from>
    <xdr:ext cx="762000" cy="259045"/>
    <xdr:sp macro="" textlink="">
      <xdr:nvSpPr>
        <xdr:cNvPr id="391" name="公債費該当値テキスト"/>
        <xdr:cNvSpPr txBox="1"/>
      </xdr:nvSpPr>
      <xdr:spPr>
        <a:xfrm>
          <a:off x="4914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151637</xdr:rowOff>
    </xdr:from>
    <xdr:to>
      <xdr:col>5</xdr:col>
      <xdr:colOff>600075</xdr:colOff>
      <xdr:row>80</xdr:row>
      <xdr:rowOff>81787</xdr:rowOff>
    </xdr:to>
    <xdr:sp macro="" textlink="">
      <xdr:nvSpPr>
        <xdr:cNvPr id="392" name="円/楕円 391"/>
        <xdr:cNvSpPr/>
      </xdr:nvSpPr>
      <xdr:spPr>
        <a:xfrm>
          <a:off x="3937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66564</xdr:rowOff>
    </xdr:from>
    <xdr:ext cx="736600" cy="259045"/>
    <xdr:sp macro="" textlink="">
      <xdr:nvSpPr>
        <xdr:cNvPr id="393" name="テキスト ボックス 392"/>
        <xdr:cNvSpPr txBox="1"/>
      </xdr:nvSpPr>
      <xdr:spPr>
        <a:xfrm>
          <a:off x="3606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4" name="円/楕円 393"/>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5" name="テキスト ボックス 394"/>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6" name="円/楕円 395"/>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97" name="テキスト ボックス 396"/>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8" name="円/楕円 397"/>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9" name="テキスト ボックス 398"/>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市税や地方消費税交付金が増収となったことにより、経常一般財源等が増加</a:t>
          </a:r>
          <a:r>
            <a:rPr kumimoji="1" lang="ja-JP" altLang="en-US" sz="1200">
              <a:solidFill>
                <a:sysClr val="windowText" lastClr="000000"/>
              </a:solidFill>
              <a:effectLst/>
              <a:latin typeface="+mn-lt"/>
              <a:ea typeface="+mn-ea"/>
              <a:cs typeface="+mn-cs"/>
            </a:rPr>
            <a:t>しているが</a:t>
          </a:r>
          <a:r>
            <a:rPr kumimoji="1" lang="ja-JP" altLang="ja-JP" sz="1200">
              <a:solidFill>
                <a:sysClr val="windowText" lastClr="000000"/>
              </a:solidFill>
              <a:effectLst/>
              <a:latin typeface="+mn-lt"/>
              <a:ea typeface="+mn-ea"/>
              <a:cs typeface="+mn-cs"/>
            </a:rPr>
            <a:t>、職員給の減額措置</a:t>
          </a:r>
          <a:r>
            <a:rPr kumimoji="1" lang="ja-JP" altLang="en-US" sz="1200">
              <a:solidFill>
                <a:sysClr val="windowText" lastClr="000000"/>
              </a:solidFill>
              <a:effectLst/>
              <a:latin typeface="+mn-lt"/>
              <a:ea typeface="+mn-ea"/>
              <a:cs typeface="+mn-cs"/>
            </a:rPr>
            <a:t>終了</a:t>
          </a:r>
          <a:r>
            <a:rPr kumimoji="1" lang="ja-JP" altLang="ja-JP" sz="1200">
              <a:solidFill>
                <a:sysClr val="windowText" lastClr="000000"/>
              </a:solidFill>
              <a:effectLst/>
              <a:latin typeface="+mn-lt"/>
              <a:ea typeface="+mn-ea"/>
              <a:cs typeface="+mn-cs"/>
            </a:rPr>
            <a:t>によ</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人件費</a:t>
          </a:r>
          <a:r>
            <a:rPr kumimoji="1" lang="ja-JP" altLang="en-US" sz="1200">
              <a:solidFill>
                <a:sysClr val="windowText" lastClr="000000"/>
              </a:solidFill>
              <a:effectLst/>
              <a:latin typeface="+mn-lt"/>
              <a:ea typeface="+mn-ea"/>
              <a:cs typeface="+mn-cs"/>
            </a:rPr>
            <a:t>や繰出金の増加</a:t>
          </a:r>
          <a:r>
            <a:rPr kumimoji="1" lang="ja-JP" altLang="ja-JP" sz="1200">
              <a:solidFill>
                <a:sysClr val="windowText" lastClr="000000"/>
              </a:solidFill>
              <a:effectLst/>
              <a:latin typeface="+mn-lt"/>
              <a:ea typeface="+mn-ea"/>
              <a:cs typeface="+mn-cs"/>
            </a:rPr>
            <a:t>が主な要因となり、</a:t>
          </a:r>
          <a:r>
            <a:rPr kumimoji="1" lang="ja-JP" altLang="ja-JP" sz="1200">
              <a:solidFill>
                <a:schemeClr val="dk1"/>
              </a:solidFill>
              <a:effectLst/>
              <a:latin typeface="+mn-lt"/>
              <a:ea typeface="+mn-ea"/>
              <a:cs typeface="+mn-cs"/>
            </a:rPr>
            <a:t>経常収支比率は</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上昇し、</a:t>
          </a:r>
          <a:r>
            <a:rPr kumimoji="1" lang="en-US" altLang="ja-JP" sz="1200">
              <a:solidFill>
                <a:sysClr val="windowText" lastClr="000000"/>
              </a:solidFill>
              <a:effectLst/>
              <a:latin typeface="+mn-lt"/>
              <a:ea typeface="+mn-ea"/>
              <a:cs typeface="+mn-cs"/>
            </a:rPr>
            <a:t>73.8%</a:t>
          </a:r>
          <a:r>
            <a:rPr kumimoji="1" lang="ja-JP" altLang="en-US" sz="1200">
              <a:solidFill>
                <a:sysClr val="windowText" lastClr="000000"/>
              </a:solidFill>
              <a:effectLst/>
              <a:latin typeface="+mn-lt"/>
              <a:ea typeface="+mn-ea"/>
              <a:cs typeface="+mn-cs"/>
            </a:rPr>
            <a:t>となった</a:t>
          </a:r>
          <a:r>
            <a:rPr kumimoji="1" lang="ja-JP" altLang="ja-JP"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1.1</a:t>
          </a:r>
          <a:r>
            <a:rPr kumimoji="1" lang="ja-JP" altLang="ja-JP" sz="1200">
              <a:solidFill>
                <a:sysClr val="windowText" lastClr="000000"/>
              </a:solidFill>
              <a:effectLst/>
              <a:latin typeface="+mn-lt"/>
              <a:ea typeface="+mn-ea"/>
              <a:cs typeface="+mn-cs"/>
            </a:rPr>
            <a:t>ポイント上回っており、今後も増加傾向にある扶助費や繰出金の適正化と行財政運営の効率化を図り、経費削減に努める。</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43180</xdr:rowOff>
    </xdr:to>
    <xdr:cxnSp macro="">
      <xdr:nvCxnSpPr>
        <xdr:cNvPr id="432" name="直線コネクタ 431"/>
        <xdr:cNvCxnSpPr/>
      </xdr:nvCxnSpPr>
      <xdr:spPr>
        <a:xfrm>
          <a:off x="15671800" y="1334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78</xdr:row>
      <xdr:rowOff>5080</xdr:rowOff>
    </xdr:to>
    <xdr:cxnSp macro="">
      <xdr:nvCxnSpPr>
        <xdr:cNvPr id="435" name="直線コネクタ 434"/>
        <xdr:cNvCxnSpPr/>
      </xdr:nvCxnSpPr>
      <xdr:spPr>
        <a:xfrm flipV="1">
          <a:off x="14782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5080</xdr:rowOff>
    </xdr:to>
    <xdr:cxnSp macro="">
      <xdr:nvCxnSpPr>
        <xdr:cNvPr id="438" name="直線コネクタ 437"/>
        <xdr:cNvCxnSpPr/>
      </xdr:nvCxnSpPr>
      <xdr:spPr>
        <a:xfrm>
          <a:off x="13893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12700</xdr:rowOff>
    </xdr:to>
    <xdr:cxnSp macro="">
      <xdr:nvCxnSpPr>
        <xdr:cNvPr id="441" name="直線コネクタ 440"/>
        <xdr:cNvCxnSpPr/>
      </xdr:nvCxnSpPr>
      <xdr:spPr>
        <a:xfrm flipV="1">
          <a:off x="13004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1" name="円/楕円 450"/>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2"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53" name="円/楕円 452"/>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54" name="テキスト ボックス 453"/>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5" name="円/楕円 454"/>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56" name="テキスト ボックス 455"/>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7" name="円/楕円 456"/>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58" name="テキスト ボックス 457"/>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9" name="円/楕円 45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60" name="テキスト ボックス 45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138369</xdr:rowOff>
    </xdr:from>
    <xdr:to>
      <xdr:col>4</xdr:col>
      <xdr:colOff>1117600</xdr:colOff>
      <xdr:row>13</xdr:row>
      <xdr:rowOff>102342</xdr:rowOff>
    </xdr:to>
    <xdr:cxnSp macro="">
      <xdr:nvCxnSpPr>
        <xdr:cNvPr id="48" name="直線コネクタ 47"/>
        <xdr:cNvCxnSpPr/>
      </xdr:nvCxnSpPr>
      <xdr:spPr bwMode="auto">
        <a:xfrm flipV="1">
          <a:off x="5003800" y="2243394"/>
          <a:ext cx="647700" cy="13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14559</xdr:rowOff>
    </xdr:from>
    <xdr:to>
      <xdr:col>4</xdr:col>
      <xdr:colOff>469900</xdr:colOff>
      <xdr:row>13</xdr:row>
      <xdr:rowOff>102342</xdr:rowOff>
    </xdr:to>
    <xdr:cxnSp macro="">
      <xdr:nvCxnSpPr>
        <xdr:cNvPr id="51" name="直線コネクタ 50"/>
        <xdr:cNvCxnSpPr/>
      </xdr:nvCxnSpPr>
      <xdr:spPr bwMode="auto">
        <a:xfrm>
          <a:off x="4305300" y="2291034"/>
          <a:ext cx="698500" cy="8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36551</xdr:rowOff>
    </xdr:from>
    <xdr:to>
      <xdr:col>3</xdr:col>
      <xdr:colOff>904875</xdr:colOff>
      <xdr:row>13</xdr:row>
      <xdr:rowOff>14559</xdr:rowOff>
    </xdr:to>
    <xdr:cxnSp macro="">
      <xdr:nvCxnSpPr>
        <xdr:cNvPr id="54" name="直線コネクタ 53"/>
        <xdr:cNvCxnSpPr/>
      </xdr:nvCxnSpPr>
      <xdr:spPr bwMode="auto">
        <a:xfrm>
          <a:off x="3606800" y="2141576"/>
          <a:ext cx="698500" cy="149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36551</xdr:rowOff>
    </xdr:from>
    <xdr:to>
      <xdr:col>3</xdr:col>
      <xdr:colOff>206375</xdr:colOff>
      <xdr:row>12</xdr:row>
      <xdr:rowOff>45969</xdr:rowOff>
    </xdr:to>
    <xdr:cxnSp macro="">
      <xdr:nvCxnSpPr>
        <xdr:cNvPr id="57" name="直線コネクタ 56"/>
        <xdr:cNvCxnSpPr/>
      </xdr:nvCxnSpPr>
      <xdr:spPr bwMode="auto">
        <a:xfrm flipV="1">
          <a:off x="2908300" y="2141576"/>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87569</xdr:rowOff>
    </xdr:from>
    <xdr:to>
      <xdr:col>5</xdr:col>
      <xdr:colOff>34925</xdr:colOff>
      <xdr:row>13</xdr:row>
      <xdr:rowOff>17719</xdr:rowOff>
    </xdr:to>
    <xdr:sp macro="" textlink="">
      <xdr:nvSpPr>
        <xdr:cNvPr id="67" name="円/楕円 66"/>
        <xdr:cNvSpPr/>
      </xdr:nvSpPr>
      <xdr:spPr bwMode="auto">
        <a:xfrm>
          <a:off x="5600700" y="2192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34246</xdr:rowOff>
    </xdr:from>
    <xdr:ext cx="762000" cy="259045"/>
    <xdr:sp macro="" textlink="">
      <xdr:nvSpPr>
        <xdr:cNvPr id="68" name="人口1人当たり決算額の推移該当値テキスト130"/>
        <xdr:cNvSpPr txBox="1"/>
      </xdr:nvSpPr>
      <xdr:spPr>
        <a:xfrm>
          <a:off x="5740400" y="21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77,043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51542</xdr:rowOff>
    </xdr:from>
    <xdr:to>
      <xdr:col>4</xdr:col>
      <xdr:colOff>520700</xdr:colOff>
      <xdr:row>13</xdr:row>
      <xdr:rowOff>153142</xdr:rowOff>
    </xdr:to>
    <xdr:sp macro="" textlink="">
      <xdr:nvSpPr>
        <xdr:cNvPr id="69" name="円/楕円 68"/>
        <xdr:cNvSpPr/>
      </xdr:nvSpPr>
      <xdr:spPr bwMode="auto">
        <a:xfrm>
          <a:off x="4953000" y="23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163319</xdr:rowOff>
    </xdr:from>
    <xdr:ext cx="736600" cy="259045"/>
    <xdr:sp macro="" textlink="">
      <xdr:nvSpPr>
        <xdr:cNvPr id="70" name="テキスト ボックス 69"/>
        <xdr:cNvSpPr txBox="1"/>
      </xdr:nvSpPr>
      <xdr:spPr>
        <a:xfrm>
          <a:off x="4622800" y="209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135209</xdr:rowOff>
    </xdr:from>
    <xdr:to>
      <xdr:col>3</xdr:col>
      <xdr:colOff>955675</xdr:colOff>
      <xdr:row>13</xdr:row>
      <xdr:rowOff>65359</xdr:rowOff>
    </xdr:to>
    <xdr:sp macro="" textlink="">
      <xdr:nvSpPr>
        <xdr:cNvPr id="71" name="円/楕円 70"/>
        <xdr:cNvSpPr/>
      </xdr:nvSpPr>
      <xdr:spPr bwMode="auto">
        <a:xfrm>
          <a:off x="4254500" y="224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75536</xdr:rowOff>
    </xdr:from>
    <xdr:ext cx="762000" cy="259045"/>
    <xdr:sp macro="" textlink="">
      <xdr:nvSpPr>
        <xdr:cNvPr id="72" name="テキスト ボックス 71"/>
        <xdr:cNvSpPr txBox="1"/>
      </xdr:nvSpPr>
      <xdr:spPr>
        <a:xfrm>
          <a:off x="3924300" y="20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76,001</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157201</xdr:rowOff>
    </xdr:from>
    <xdr:to>
      <xdr:col>3</xdr:col>
      <xdr:colOff>257175</xdr:colOff>
      <xdr:row>12</xdr:row>
      <xdr:rowOff>87351</xdr:rowOff>
    </xdr:to>
    <xdr:sp macro="" textlink="">
      <xdr:nvSpPr>
        <xdr:cNvPr id="73" name="円/楕円 72"/>
        <xdr:cNvSpPr/>
      </xdr:nvSpPr>
      <xdr:spPr bwMode="auto">
        <a:xfrm>
          <a:off x="3556000" y="209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97528</xdr:rowOff>
    </xdr:from>
    <xdr:ext cx="762000" cy="259045"/>
    <xdr:sp macro="" textlink="">
      <xdr:nvSpPr>
        <xdr:cNvPr id="74" name="テキスト ボックス 73"/>
        <xdr:cNvSpPr txBox="1"/>
      </xdr:nvSpPr>
      <xdr:spPr>
        <a:xfrm>
          <a:off x="3225800" y="185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166619</xdr:rowOff>
    </xdr:from>
    <xdr:to>
      <xdr:col>2</xdr:col>
      <xdr:colOff>692150</xdr:colOff>
      <xdr:row>12</xdr:row>
      <xdr:rowOff>96769</xdr:rowOff>
    </xdr:to>
    <xdr:sp macro="" textlink="">
      <xdr:nvSpPr>
        <xdr:cNvPr id="75" name="円/楕円 74"/>
        <xdr:cNvSpPr/>
      </xdr:nvSpPr>
      <xdr:spPr bwMode="auto">
        <a:xfrm>
          <a:off x="2857500" y="210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106946</xdr:rowOff>
    </xdr:from>
    <xdr:ext cx="762000" cy="259045"/>
    <xdr:sp macro="" textlink="">
      <xdr:nvSpPr>
        <xdr:cNvPr id="76" name="テキスト ボックス 75"/>
        <xdr:cNvSpPr txBox="1"/>
      </xdr:nvSpPr>
      <xdr:spPr>
        <a:xfrm>
          <a:off x="2527300" y="18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63373</xdr:rowOff>
    </xdr:from>
    <xdr:to>
      <xdr:col>4</xdr:col>
      <xdr:colOff>1117600</xdr:colOff>
      <xdr:row>34</xdr:row>
      <xdr:rowOff>147841</xdr:rowOff>
    </xdr:to>
    <xdr:cxnSp macro="">
      <xdr:nvCxnSpPr>
        <xdr:cNvPr id="109" name="直線コネクタ 108"/>
        <xdr:cNvCxnSpPr/>
      </xdr:nvCxnSpPr>
      <xdr:spPr bwMode="auto">
        <a:xfrm>
          <a:off x="5003800" y="6330823"/>
          <a:ext cx="6477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34989</xdr:rowOff>
    </xdr:from>
    <xdr:to>
      <xdr:col>4</xdr:col>
      <xdr:colOff>469900</xdr:colOff>
      <xdr:row>34</xdr:row>
      <xdr:rowOff>63373</xdr:rowOff>
    </xdr:to>
    <xdr:cxnSp macro="">
      <xdr:nvCxnSpPr>
        <xdr:cNvPr id="112" name="直線コネクタ 111"/>
        <xdr:cNvCxnSpPr/>
      </xdr:nvCxnSpPr>
      <xdr:spPr bwMode="auto">
        <a:xfrm>
          <a:off x="4305300" y="6302439"/>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312852</xdr:rowOff>
    </xdr:from>
    <xdr:to>
      <xdr:col>3</xdr:col>
      <xdr:colOff>904875</xdr:colOff>
      <xdr:row>34</xdr:row>
      <xdr:rowOff>34989</xdr:rowOff>
    </xdr:to>
    <xdr:cxnSp macro="">
      <xdr:nvCxnSpPr>
        <xdr:cNvPr id="115" name="直線コネクタ 114"/>
        <xdr:cNvCxnSpPr/>
      </xdr:nvCxnSpPr>
      <xdr:spPr bwMode="auto">
        <a:xfrm>
          <a:off x="3606800" y="6237402"/>
          <a:ext cx="698500" cy="6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312852</xdr:rowOff>
    </xdr:from>
    <xdr:to>
      <xdr:col>3</xdr:col>
      <xdr:colOff>206375</xdr:colOff>
      <xdr:row>34</xdr:row>
      <xdr:rowOff>12395</xdr:rowOff>
    </xdr:to>
    <xdr:cxnSp macro="">
      <xdr:nvCxnSpPr>
        <xdr:cNvPr id="118" name="直線コネクタ 117"/>
        <xdr:cNvCxnSpPr/>
      </xdr:nvCxnSpPr>
      <xdr:spPr bwMode="auto">
        <a:xfrm flipV="1">
          <a:off x="2908300" y="6237402"/>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97041</xdr:rowOff>
    </xdr:from>
    <xdr:to>
      <xdr:col>5</xdr:col>
      <xdr:colOff>34925</xdr:colOff>
      <xdr:row>34</xdr:row>
      <xdr:rowOff>198641</xdr:rowOff>
    </xdr:to>
    <xdr:sp macro="" textlink="">
      <xdr:nvSpPr>
        <xdr:cNvPr id="128" name="円/楕円 127"/>
        <xdr:cNvSpPr/>
      </xdr:nvSpPr>
      <xdr:spPr bwMode="auto">
        <a:xfrm>
          <a:off x="5600700" y="6364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285018</xdr:rowOff>
    </xdr:from>
    <xdr:ext cx="762000" cy="259045"/>
    <xdr:sp macro="" textlink="">
      <xdr:nvSpPr>
        <xdr:cNvPr id="129" name="人口1人当たり決算額の推移該当値テキスト445"/>
        <xdr:cNvSpPr txBox="1"/>
      </xdr:nvSpPr>
      <xdr:spPr>
        <a:xfrm>
          <a:off x="5740400" y="620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12573</xdr:rowOff>
    </xdr:from>
    <xdr:to>
      <xdr:col>4</xdr:col>
      <xdr:colOff>520700</xdr:colOff>
      <xdr:row>34</xdr:row>
      <xdr:rowOff>114173</xdr:rowOff>
    </xdr:to>
    <xdr:sp macro="" textlink="">
      <xdr:nvSpPr>
        <xdr:cNvPr id="130" name="円/楕円 129"/>
        <xdr:cNvSpPr/>
      </xdr:nvSpPr>
      <xdr:spPr bwMode="auto">
        <a:xfrm>
          <a:off x="4953000" y="628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124350</xdr:rowOff>
    </xdr:from>
    <xdr:ext cx="736600" cy="259045"/>
    <xdr:sp macro="" textlink="">
      <xdr:nvSpPr>
        <xdr:cNvPr id="131" name="テキスト ボックス 130"/>
        <xdr:cNvSpPr txBox="1"/>
      </xdr:nvSpPr>
      <xdr:spPr>
        <a:xfrm>
          <a:off x="4622800" y="6048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327089</xdr:rowOff>
    </xdr:from>
    <xdr:to>
      <xdr:col>3</xdr:col>
      <xdr:colOff>955675</xdr:colOff>
      <xdr:row>34</xdr:row>
      <xdr:rowOff>85789</xdr:rowOff>
    </xdr:to>
    <xdr:sp macro="" textlink="">
      <xdr:nvSpPr>
        <xdr:cNvPr id="132" name="円/楕円 131"/>
        <xdr:cNvSpPr/>
      </xdr:nvSpPr>
      <xdr:spPr bwMode="auto">
        <a:xfrm>
          <a:off x="4254500" y="625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95966</xdr:rowOff>
    </xdr:from>
    <xdr:ext cx="762000" cy="259045"/>
    <xdr:sp macro="" textlink="">
      <xdr:nvSpPr>
        <xdr:cNvPr id="133" name="テキスト ボックス 132"/>
        <xdr:cNvSpPr txBox="1"/>
      </xdr:nvSpPr>
      <xdr:spPr>
        <a:xfrm>
          <a:off x="3924300" y="602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262052</xdr:rowOff>
    </xdr:from>
    <xdr:to>
      <xdr:col>3</xdr:col>
      <xdr:colOff>257175</xdr:colOff>
      <xdr:row>34</xdr:row>
      <xdr:rowOff>20752</xdr:rowOff>
    </xdr:to>
    <xdr:sp macro="" textlink="">
      <xdr:nvSpPr>
        <xdr:cNvPr id="134" name="円/楕円 133"/>
        <xdr:cNvSpPr/>
      </xdr:nvSpPr>
      <xdr:spPr bwMode="auto">
        <a:xfrm>
          <a:off x="3556000" y="618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30929</xdr:rowOff>
    </xdr:from>
    <xdr:ext cx="762000" cy="259045"/>
    <xdr:sp macro="" textlink="">
      <xdr:nvSpPr>
        <xdr:cNvPr id="135" name="テキスト ボックス 134"/>
        <xdr:cNvSpPr txBox="1"/>
      </xdr:nvSpPr>
      <xdr:spPr>
        <a:xfrm>
          <a:off x="3225800" y="59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304495</xdr:rowOff>
    </xdr:from>
    <xdr:to>
      <xdr:col>2</xdr:col>
      <xdr:colOff>692150</xdr:colOff>
      <xdr:row>34</xdr:row>
      <xdr:rowOff>63195</xdr:rowOff>
    </xdr:to>
    <xdr:sp macro="" textlink="">
      <xdr:nvSpPr>
        <xdr:cNvPr id="136" name="円/楕円 135"/>
        <xdr:cNvSpPr/>
      </xdr:nvSpPr>
      <xdr:spPr bwMode="auto">
        <a:xfrm>
          <a:off x="2857500" y="622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73372</xdr:rowOff>
    </xdr:from>
    <xdr:ext cx="762000" cy="259045"/>
    <xdr:sp macro="" textlink="">
      <xdr:nvSpPr>
        <xdr:cNvPr id="137" name="テキスト ボックス 136"/>
        <xdr:cNvSpPr txBox="1"/>
      </xdr:nvSpPr>
      <xdr:spPr>
        <a:xfrm>
          <a:off x="2527300" y="599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財政調整基金残高の標準財政規模に対する割合は、近年、同程度で推移している。</a:t>
          </a:r>
          <a:endParaRPr kumimoji="1" lang="en-US" altLang="ja-JP" sz="14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Ｈ</a:t>
          </a:r>
          <a:r>
            <a:rPr kumimoji="1" lang="en-US" altLang="ja-JP" sz="1400">
              <a:solidFill>
                <a:sysClr val="windowText" lastClr="000000"/>
              </a:solidFill>
              <a:effectLst/>
              <a:latin typeface="+mn-lt"/>
              <a:ea typeface="+mn-ea"/>
              <a:cs typeface="+mn-cs"/>
            </a:rPr>
            <a:t>26</a:t>
          </a:r>
          <a:r>
            <a:rPr kumimoji="1" lang="ja-JP" altLang="ja-JP" sz="1400">
              <a:solidFill>
                <a:sysClr val="windowText" lastClr="000000"/>
              </a:solidFill>
              <a:effectLst/>
              <a:latin typeface="+mn-lt"/>
              <a:ea typeface="+mn-ea"/>
              <a:cs typeface="+mn-cs"/>
            </a:rPr>
            <a:t>の</a:t>
          </a:r>
          <a:r>
            <a:rPr kumimoji="1" lang="ja-JP" altLang="en-US" sz="1400">
              <a:solidFill>
                <a:sysClr val="windowText" lastClr="000000"/>
              </a:solidFill>
              <a:effectLst/>
              <a:latin typeface="+mn-lt"/>
              <a:ea typeface="+mn-ea"/>
              <a:cs typeface="+mn-cs"/>
            </a:rPr>
            <a:t>実質収支額及び</a:t>
          </a:r>
          <a:r>
            <a:rPr kumimoji="1" lang="ja-JP" altLang="ja-JP" sz="1400">
              <a:solidFill>
                <a:sysClr val="windowText" lastClr="000000"/>
              </a:solidFill>
              <a:effectLst/>
              <a:latin typeface="+mn-lt"/>
              <a:ea typeface="+mn-ea"/>
              <a:cs typeface="+mn-cs"/>
            </a:rPr>
            <a:t>実質単年度収支の標準財政規模に対する割合は、</a:t>
          </a:r>
          <a:r>
            <a:rPr kumimoji="1" lang="ja-JP" altLang="en-US" sz="1400">
              <a:solidFill>
                <a:sysClr val="windowText" lastClr="000000"/>
              </a:solidFill>
              <a:effectLst/>
              <a:latin typeface="+mn-lt"/>
              <a:ea typeface="+mn-ea"/>
              <a:cs typeface="+mn-cs"/>
            </a:rPr>
            <a:t>地方交付税が前年度より減少したため、実質収支額が対前年度比で</a:t>
          </a:r>
          <a:r>
            <a:rPr kumimoji="1" lang="en-US" altLang="ja-JP" sz="1400">
              <a:solidFill>
                <a:sysClr val="windowText" lastClr="000000"/>
              </a:solidFill>
              <a:effectLst/>
              <a:latin typeface="+mn-lt"/>
              <a:ea typeface="+mn-ea"/>
              <a:cs typeface="+mn-cs"/>
            </a:rPr>
            <a:t>0.91</a:t>
          </a:r>
          <a:r>
            <a:rPr kumimoji="1" lang="ja-JP" altLang="en-US" sz="1400">
              <a:solidFill>
                <a:sysClr val="windowText" lastClr="000000"/>
              </a:solidFill>
              <a:effectLst/>
              <a:latin typeface="+mn-lt"/>
              <a:ea typeface="+mn-ea"/>
              <a:cs typeface="+mn-cs"/>
            </a:rPr>
            <a:t>ポイント低下し、</a:t>
          </a:r>
          <a:r>
            <a:rPr kumimoji="1" lang="ja-JP" altLang="ja-JP" sz="1400">
              <a:solidFill>
                <a:sysClr val="windowText" lastClr="000000"/>
              </a:solidFill>
              <a:effectLst/>
              <a:latin typeface="+mn-lt"/>
              <a:ea typeface="+mn-ea"/>
              <a:cs typeface="+mn-cs"/>
            </a:rPr>
            <a:t>財政調整基金の取り崩し額が前年度より多かったことにより実質単年度収支が対前年度比で</a:t>
          </a:r>
          <a:r>
            <a:rPr kumimoji="1" lang="en-US" altLang="ja-JP" sz="1400">
              <a:solidFill>
                <a:sysClr val="windowText" lastClr="000000"/>
              </a:solidFill>
              <a:effectLst/>
              <a:latin typeface="+mn-lt"/>
              <a:ea typeface="+mn-ea"/>
              <a:cs typeface="+mn-cs"/>
            </a:rPr>
            <a:t>1.39</a:t>
          </a:r>
          <a:r>
            <a:rPr kumimoji="1" lang="ja-JP" altLang="ja-JP" sz="1400">
              <a:solidFill>
                <a:sysClr val="windowText" lastClr="000000"/>
              </a:solidFill>
              <a:effectLst/>
              <a:latin typeface="+mn-lt"/>
              <a:ea typeface="+mn-ea"/>
              <a:cs typeface="+mn-cs"/>
            </a:rPr>
            <a:t>ポイント低下した。</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連結実質赤字比率の全体の比率としては、平成</a:t>
          </a:r>
          <a:r>
            <a:rPr lang="en-US" altLang="ja-JP" sz="1400" b="0" i="0" baseline="0">
              <a:solidFill>
                <a:sysClr val="windowText" lastClr="000000"/>
              </a:solidFill>
              <a:effectLst/>
              <a:latin typeface="+mn-lt"/>
              <a:ea typeface="+mn-ea"/>
              <a:cs typeface="+mn-cs"/>
            </a:rPr>
            <a:t>26</a:t>
          </a:r>
          <a:r>
            <a:rPr lang="ja-JP" altLang="ja-JP" sz="1400" b="0" i="0" baseline="0">
              <a:solidFill>
                <a:sysClr val="windowText" lastClr="000000"/>
              </a:solidFill>
              <a:effectLst/>
              <a:latin typeface="+mn-lt"/>
              <a:ea typeface="+mn-ea"/>
              <a:cs typeface="+mn-cs"/>
            </a:rPr>
            <a:t>年度は▲</a:t>
          </a:r>
          <a:r>
            <a:rPr lang="en-US" altLang="ja-JP" sz="1400" b="0" i="0" baseline="0">
              <a:solidFill>
                <a:sysClr val="windowText" lastClr="000000"/>
              </a:solidFill>
              <a:effectLst/>
              <a:latin typeface="+mn-lt"/>
              <a:ea typeface="+mn-ea"/>
              <a:cs typeface="+mn-cs"/>
            </a:rPr>
            <a:t>16.77%</a:t>
          </a:r>
          <a:r>
            <a:rPr lang="ja-JP" altLang="ja-JP" sz="1400" b="0" i="0" baseline="0">
              <a:solidFill>
                <a:sysClr val="windowText" lastClr="000000"/>
              </a:solidFill>
              <a:effectLst/>
              <a:latin typeface="+mn-lt"/>
              <a:ea typeface="+mn-ea"/>
              <a:cs typeface="+mn-cs"/>
            </a:rPr>
            <a:t>で、平成</a:t>
          </a:r>
          <a:r>
            <a:rPr lang="en-US" altLang="ja-JP" sz="1400" b="0" i="0" baseline="0">
              <a:solidFill>
                <a:sysClr val="windowText" lastClr="000000"/>
              </a:solidFill>
              <a:effectLst/>
              <a:latin typeface="+mn-lt"/>
              <a:ea typeface="+mn-ea"/>
              <a:cs typeface="+mn-cs"/>
            </a:rPr>
            <a:t>25</a:t>
          </a:r>
          <a:r>
            <a:rPr lang="ja-JP" altLang="ja-JP" sz="1400" b="0" i="0" baseline="0">
              <a:solidFill>
                <a:sysClr val="windowText" lastClr="000000"/>
              </a:solidFill>
              <a:effectLst/>
              <a:latin typeface="+mn-lt"/>
              <a:ea typeface="+mn-ea"/>
              <a:cs typeface="+mn-cs"/>
            </a:rPr>
            <a:t>年度の▲</a:t>
          </a:r>
          <a:r>
            <a:rPr lang="en-US" altLang="ja-JP" sz="1400" b="0" i="0" baseline="0">
              <a:solidFill>
                <a:sysClr val="windowText" lastClr="000000"/>
              </a:solidFill>
              <a:effectLst/>
              <a:latin typeface="+mn-lt"/>
              <a:ea typeface="+mn-ea"/>
              <a:cs typeface="+mn-cs"/>
            </a:rPr>
            <a:t>16.79%</a:t>
          </a:r>
          <a:r>
            <a:rPr lang="ja-JP" altLang="ja-JP" sz="1400" b="0" i="0" baseline="0">
              <a:solidFill>
                <a:sysClr val="windowText" lastClr="000000"/>
              </a:solidFill>
              <a:effectLst/>
              <a:latin typeface="+mn-lt"/>
              <a:ea typeface="+mn-ea"/>
              <a:cs typeface="+mn-cs"/>
            </a:rPr>
            <a:t>と比較して</a:t>
          </a:r>
          <a:r>
            <a:rPr lang="en-US" altLang="ja-JP" sz="1400" b="0" i="0" baseline="0">
              <a:solidFill>
                <a:sysClr val="windowText" lastClr="000000"/>
              </a:solidFill>
              <a:effectLst/>
              <a:latin typeface="+mn-lt"/>
              <a:ea typeface="+mn-ea"/>
              <a:cs typeface="+mn-cs"/>
            </a:rPr>
            <a:t>0.02%</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している。赤字となった会計は、港湾特別会計及び臨海土地造成事業特別会計の</a:t>
          </a:r>
          <a:r>
            <a:rPr lang="en-US" altLang="ja-JP" sz="1400" b="0" i="0" baseline="0">
              <a:solidFill>
                <a:sysClr val="windowText" lastClr="000000"/>
              </a:solidFill>
              <a:effectLst/>
              <a:latin typeface="+mn-lt"/>
              <a:ea typeface="+mn-ea"/>
              <a:cs typeface="+mn-cs"/>
            </a:rPr>
            <a:t>2</a:t>
          </a:r>
          <a:r>
            <a:rPr lang="ja-JP" altLang="ja-JP" sz="1400" b="0" i="0" baseline="0">
              <a:solidFill>
                <a:sysClr val="windowText" lastClr="000000"/>
              </a:solidFill>
              <a:effectLst/>
              <a:latin typeface="+mn-lt"/>
              <a:ea typeface="+mn-ea"/>
              <a:cs typeface="+mn-cs"/>
            </a:rPr>
            <a:t>会計で、赤字額はそれぞれ</a:t>
          </a:r>
          <a:r>
            <a:rPr lang="en-US" altLang="ja-JP" sz="1400" b="0" i="0" baseline="0">
              <a:solidFill>
                <a:sysClr val="windowText" lastClr="000000"/>
              </a:solidFill>
              <a:effectLst/>
              <a:latin typeface="+mn-lt"/>
              <a:ea typeface="+mn-ea"/>
              <a:cs typeface="+mn-cs"/>
            </a:rPr>
            <a:t>404,237</a:t>
          </a:r>
          <a:r>
            <a:rPr lang="ja-JP" altLang="ja-JP" sz="1400" b="0" i="0" baseline="0">
              <a:solidFill>
                <a:sysClr val="windowText" lastClr="000000"/>
              </a:solidFill>
              <a:effectLst/>
              <a:latin typeface="+mn-lt"/>
              <a:ea typeface="+mn-ea"/>
              <a:cs typeface="+mn-cs"/>
            </a:rPr>
            <a:t>千円（対前年度比</a:t>
          </a:r>
          <a:r>
            <a:rPr lang="en-US" altLang="ja-JP" sz="1400" b="0" i="0" baseline="0">
              <a:solidFill>
                <a:sysClr val="windowText" lastClr="000000"/>
              </a:solidFill>
              <a:effectLst/>
              <a:latin typeface="+mn-lt"/>
              <a:ea typeface="+mn-ea"/>
              <a:cs typeface="+mn-cs"/>
            </a:rPr>
            <a:t>129,120</a:t>
          </a:r>
          <a:r>
            <a:rPr lang="ja-JP" altLang="ja-JP" sz="1400" b="0" i="0" baseline="0">
              <a:solidFill>
                <a:sysClr val="windowText" lastClr="000000"/>
              </a:solidFill>
              <a:effectLst/>
              <a:latin typeface="+mn-lt"/>
              <a:ea typeface="+mn-ea"/>
              <a:cs typeface="+mn-cs"/>
            </a:rPr>
            <a:t>千円</a:t>
          </a:r>
          <a:r>
            <a:rPr lang="ja-JP" altLang="en-US" sz="1400" b="0" i="0" baseline="0">
              <a:solidFill>
                <a:sysClr val="windowText" lastClr="000000"/>
              </a:solidFill>
              <a:effectLst/>
              <a:latin typeface="+mn-lt"/>
              <a:ea typeface="+mn-ea"/>
              <a:cs typeface="+mn-cs"/>
            </a:rPr>
            <a:t>減</a:t>
          </a:r>
          <a:r>
            <a:rPr lang="ja-JP" altLang="ja-JP" sz="1400" b="0" i="0" baseline="0">
              <a:solidFill>
                <a:sysClr val="windowText" lastClr="000000"/>
              </a:solidFill>
              <a:effectLst/>
              <a:latin typeface="+mn-lt"/>
              <a:ea typeface="+mn-ea"/>
              <a:cs typeface="+mn-cs"/>
            </a:rPr>
            <a:t>）及び</a:t>
          </a:r>
          <a:r>
            <a:rPr lang="en-US" altLang="ja-JP" sz="1400" b="0" i="0" baseline="0">
              <a:solidFill>
                <a:sysClr val="windowText" lastClr="000000"/>
              </a:solidFill>
              <a:effectLst/>
              <a:latin typeface="+mn-lt"/>
              <a:ea typeface="+mn-ea"/>
              <a:cs typeface="+mn-cs"/>
            </a:rPr>
            <a:t>2,062,827</a:t>
          </a:r>
          <a:r>
            <a:rPr lang="ja-JP" altLang="ja-JP" sz="1400" b="0" i="0" baseline="0">
              <a:solidFill>
                <a:sysClr val="windowText" lastClr="000000"/>
              </a:solidFill>
              <a:effectLst/>
              <a:latin typeface="+mn-lt"/>
              <a:ea typeface="+mn-ea"/>
              <a:cs typeface="+mn-cs"/>
            </a:rPr>
            <a:t>千円（対前年度比</a:t>
          </a:r>
          <a:r>
            <a:rPr lang="en-US" altLang="ja-JP" sz="1400" b="0" i="0" baseline="0">
              <a:solidFill>
                <a:sysClr val="windowText" lastClr="000000"/>
              </a:solidFill>
              <a:effectLst/>
              <a:latin typeface="+mn-lt"/>
              <a:ea typeface="+mn-ea"/>
              <a:cs typeface="+mn-cs"/>
            </a:rPr>
            <a:t>223,114</a:t>
          </a:r>
          <a:r>
            <a:rPr lang="ja-JP" altLang="ja-JP" sz="1400" b="0" i="0" baseline="0">
              <a:solidFill>
                <a:sysClr val="windowText" lastClr="000000"/>
              </a:solidFill>
              <a:effectLst/>
              <a:latin typeface="+mn-lt"/>
              <a:ea typeface="+mn-ea"/>
              <a:cs typeface="+mn-cs"/>
            </a:rPr>
            <a:t>千円減）であった。</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港湾特別会計</a:t>
          </a:r>
          <a:r>
            <a:rPr lang="ja-JP" altLang="en-US" sz="1400" b="0" i="0" baseline="0">
              <a:solidFill>
                <a:sysClr val="windowText" lastClr="000000"/>
              </a:solidFill>
              <a:effectLst/>
              <a:latin typeface="+mn-lt"/>
              <a:ea typeface="+mn-ea"/>
              <a:cs typeface="+mn-cs"/>
            </a:rPr>
            <a:t>の</a:t>
          </a:r>
          <a:r>
            <a:rPr lang="ja-JP" altLang="ja-JP" sz="1400" b="0" i="0" baseline="0">
              <a:solidFill>
                <a:sysClr val="windowText" lastClr="000000"/>
              </a:solidFill>
              <a:effectLst/>
              <a:latin typeface="+mn-lt"/>
              <a:ea typeface="+mn-ea"/>
              <a:cs typeface="+mn-cs"/>
            </a:rPr>
            <a:t>、単年度収支</a:t>
          </a:r>
          <a:r>
            <a:rPr lang="ja-JP" altLang="en-US" sz="1400" b="0" i="0" baseline="0">
              <a:solidFill>
                <a:sysClr val="windowText" lastClr="000000"/>
              </a:solidFill>
              <a:effectLst/>
              <a:latin typeface="+mn-lt"/>
              <a:ea typeface="+mn-ea"/>
              <a:cs typeface="+mn-cs"/>
            </a:rPr>
            <a:t>が</a:t>
          </a:r>
          <a:r>
            <a:rPr lang="ja-JP" altLang="ja-JP" sz="1400" b="0" i="0" baseline="0">
              <a:solidFill>
                <a:sysClr val="windowText" lastClr="000000"/>
              </a:solidFill>
              <a:effectLst/>
              <a:latin typeface="+mn-lt"/>
              <a:ea typeface="+mn-ea"/>
              <a:cs typeface="+mn-cs"/>
            </a:rPr>
            <a:t>赤字となった理由は、企業債償還等に見合う料金収入がないこと等によるものである。</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赤字額の大部分を占める臨海土地造成事業特別会計</a:t>
          </a:r>
          <a:r>
            <a:rPr lang="ja-JP" altLang="en-US" sz="1400" b="0" i="0" baseline="0">
              <a:solidFill>
                <a:sysClr val="windowText" lastClr="000000"/>
              </a:solidFill>
              <a:effectLst/>
              <a:latin typeface="+mn-lt"/>
              <a:ea typeface="+mn-ea"/>
              <a:cs typeface="+mn-cs"/>
            </a:rPr>
            <a:t>の単年度収支は黒字となったものの</a:t>
          </a:r>
          <a:r>
            <a:rPr lang="ja-JP" altLang="ja-JP" sz="1400" b="0" i="0" baseline="0">
              <a:solidFill>
                <a:sysClr val="windowText" lastClr="000000"/>
              </a:solidFill>
              <a:effectLst/>
              <a:latin typeface="+mn-lt"/>
              <a:ea typeface="+mn-ea"/>
              <a:cs typeface="+mn-cs"/>
            </a:rPr>
            <a:t>売却が進んでおらず、</a:t>
          </a:r>
          <a:r>
            <a:rPr lang="ja-JP" altLang="en-US" sz="1400" b="0" i="0" baseline="0">
              <a:solidFill>
                <a:sysClr val="windowText" lastClr="000000"/>
              </a:solidFill>
              <a:effectLst/>
              <a:latin typeface="+mn-lt"/>
              <a:ea typeface="+mn-ea"/>
              <a:cs typeface="+mn-cs"/>
            </a:rPr>
            <a:t>依然として</a:t>
          </a:r>
          <a:r>
            <a:rPr lang="ja-JP" altLang="ja-JP" sz="1400" b="0" i="0" baseline="0">
              <a:solidFill>
                <a:sysClr val="windowText" lastClr="000000"/>
              </a:solidFill>
              <a:effectLst/>
              <a:latin typeface="+mn-lt"/>
              <a:ea typeface="+mn-ea"/>
              <a:cs typeface="+mn-cs"/>
            </a:rPr>
            <a:t>赤字額が発生している状況である。</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23</a:t>
          </a:r>
          <a:r>
            <a:rPr lang="ja-JP" altLang="ja-JP" sz="1400" b="0" i="0" baseline="0">
              <a:solidFill>
                <a:schemeClr val="dk1"/>
              </a:solidFill>
              <a:effectLst/>
              <a:latin typeface="+mn-lt"/>
              <a:ea typeface="+mn-ea"/>
              <a:cs typeface="+mn-cs"/>
            </a:rPr>
            <a:t>年度に策定した経営健全化計画</a:t>
          </a:r>
          <a:r>
            <a:rPr lang="ja-JP" altLang="en-US" sz="1400" b="0" i="0" baseline="0">
              <a:solidFill>
                <a:schemeClr val="dk1"/>
              </a:solidFill>
              <a:effectLst/>
              <a:latin typeface="+mn-lt"/>
              <a:ea typeface="+mn-ea"/>
              <a:cs typeface="+mn-cs"/>
            </a:rPr>
            <a:t>に基づき、</a:t>
          </a:r>
          <a:r>
            <a:rPr lang="ja-JP" altLang="en-US" sz="1400" b="0" i="0" baseline="0">
              <a:solidFill>
                <a:sysClr val="windowText" lastClr="000000"/>
              </a:solidFill>
              <a:effectLst/>
              <a:latin typeface="+mn-lt"/>
              <a:ea typeface="+mn-ea"/>
              <a:cs typeface="+mn-cs"/>
            </a:rPr>
            <a:t>土地開発基金からの資金借入により</a:t>
          </a:r>
          <a:r>
            <a:rPr lang="ja-JP" altLang="ja-JP" sz="1400" b="0" i="0" baseline="0">
              <a:solidFill>
                <a:sysClr val="windowText" lastClr="000000"/>
              </a:solidFill>
              <a:effectLst/>
              <a:latin typeface="+mn-lt"/>
              <a:ea typeface="+mn-ea"/>
              <a:cs typeface="+mn-cs"/>
            </a:rPr>
            <a:t>、赤字額は減少し</a:t>
          </a:r>
          <a:r>
            <a:rPr lang="ja-JP" altLang="en-US" sz="1400" b="0" i="0" baseline="0">
              <a:solidFill>
                <a:sysClr val="windowText" lastClr="000000"/>
              </a:solidFill>
              <a:effectLst/>
              <a:latin typeface="+mn-lt"/>
              <a:ea typeface="+mn-ea"/>
              <a:cs typeface="+mn-cs"/>
            </a:rPr>
            <a:t>ており</a:t>
          </a:r>
          <a:r>
            <a:rPr lang="ja-JP" altLang="ja-JP" sz="1400" b="0" i="0" baseline="0">
              <a:solidFill>
                <a:sysClr val="windowText" lastClr="000000"/>
              </a:solidFill>
              <a:effectLst/>
              <a:latin typeface="+mn-lt"/>
              <a:ea typeface="+mn-ea"/>
              <a:cs typeface="+mn-cs"/>
            </a:rPr>
            <a:t>、今後もこの計画に沿って赤字の解消を図っていく。</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また、黒字となった他の会計においても、引き続き適切な財政運営に努める。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元利償還金は、</a:t>
          </a:r>
          <a:r>
            <a:rPr lang="ja-JP" altLang="en-US" sz="1400" b="0" i="0" baseline="0">
              <a:solidFill>
                <a:sysClr val="windowText" lastClr="000000"/>
              </a:solidFill>
              <a:effectLst/>
              <a:latin typeface="+mn-lt"/>
              <a:ea typeface="+mn-ea"/>
              <a:cs typeface="+mn-cs"/>
            </a:rPr>
            <a:t>公共用地先行取得等事業</a:t>
          </a:r>
          <a:r>
            <a:rPr lang="ja-JP" altLang="ja-JP" sz="1400" b="0" i="0" baseline="0">
              <a:solidFill>
                <a:sysClr val="windowText" lastClr="000000"/>
              </a:solidFill>
              <a:effectLst/>
              <a:latin typeface="+mn-lt"/>
              <a:ea typeface="+mn-ea"/>
              <a:cs typeface="+mn-cs"/>
            </a:rPr>
            <a:t>債の償還の</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等により対前年度比</a:t>
          </a:r>
          <a:r>
            <a:rPr lang="en-US" altLang="ja-JP" sz="1400" b="0" i="0" baseline="0">
              <a:solidFill>
                <a:sysClr val="windowText" lastClr="000000"/>
              </a:solidFill>
              <a:effectLst/>
              <a:latin typeface="+mn-lt"/>
              <a:ea typeface="+mn-ea"/>
              <a:cs typeface="+mn-cs"/>
            </a:rPr>
            <a:t>0.3%</a:t>
          </a:r>
          <a:r>
            <a:rPr lang="ja-JP" altLang="en-US" sz="1400" b="0" i="0" baseline="0">
              <a:solidFill>
                <a:sysClr val="windowText" lastClr="000000"/>
              </a:solidFill>
              <a:effectLst/>
              <a:latin typeface="+mn-lt"/>
              <a:ea typeface="+mn-ea"/>
              <a:cs typeface="+mn-cs"/>
            </a:rPr>
            <a:t>減</a:t>
          </a:r>
          <a:r>
            <a:rPr lang="ja-JP" altLang="ja-JP" sz="14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a:t>
          </a:r>
          <a:r>
            <a:rPr lang="ja-JP" altLang="en-US" sz="1400" b="0" i="0" baseline="0">
              <a:solidFill>
                <a:sysClr val="windowText" lastClr="000000"/>
              </a:solidFill>
              <a:effectLst/>
              <a:latin typeface="+mn-lt"/>
              <a:ea typeface="+mn-ea"/>
              <a:cs typeface="+mn-cs"/>
            </a:rPr>
            <a:t>公営企業債の元利償還金に対する繰入金は、公営企業に対する</a:t>
          </a:r>
          <a:r>
            <a:rPr lang="ja-JP" altLang="ja-JP" sz="1400" b="0" i="0" baseline="0">
              <a:solidFill>
                <a:sysClr val="windowText" lastClr="000000"/>
              </a:solidFill>
              <a:effectLst/>
              <a:latin typeface="+mn-lt"/>
              <a:ea typeface="+mn-ea"/>
              <a:cs typeface="+mn-cs"/>
            </a:rPr>
            <a:t>準元利（繰出金）の</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により、対前年度比</a:t>
          </a:r>
          <a:r>
            <a:rPr lang="en-US" altLang="ja-JP" sz="1400" b="0" i="0" baseline="0">
              <a:solidFill>
                <a:sysClr val="windowText" lastClr="000000"/>
              </a:solidFill>
              <a:effectLst/>
              <a:latin typeface="+mn-lt"/>
              <a:ea typeface="+mn-ea"/>
              <a:cs typeface="+mn-cs"/>
            </a:rPr>
            <a:t>4.3%</a:t>
          </a:r>
          <a:r>
            <a:rPr lang="ja-JP" altLang="en-US" sz="1400" b="0" i="0" baseline="0">
              <a:solidFill>
                <a:sysClr val="windowText" lastClr="000000"/>
              </a:solidFill>
              <a:effectLst/>
              <a:latin typeface="+mn-lt"/>
              <a:ea typeface="+mn-ea"/>
              <a:cs typeface="+mn-cs"/>
            </a:rPr>
            <a:t>減</a:t>
          </a:r>
          <a:r>
            <a:rPr lang="ja-JP" altLang="ja-JP" sz="14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fontAlgn="base"/>
          <a:r>
            <a:rPr lang="ja-JP" altLang="ja-JP" sz="1400" b="0" i="0" baseline="0">
              <a:solidFill>
                <a:sysClr val="windowText" lastClr="000000"/>
              </a:solidFill>
              <a:effectLst/>
              <a:latin typeface="+mn-lt"/>
              <a:ea typeface="+mn-ea"/>
              <a:cs typeface="+mn-cs"/>
            </a:rPr>
            <a:t>　合併特例債や臨時財政対策債の償還増に伴い、基準財政需要額に算定された公債費は、対前年度比</a:t>
          </a:r>
          <a:r>
            <a:rPr lang="en-US" altLang="ja-JP" sz="1400" b="0" i="0" baseline="0">
              <a:solidFill>
                <a:sysClr val="windowText" lastClr="000000"/>
              </a:solidFill>
              <a:effectLst/>
              <a:latin typeface="+mn-lt"/>
              <a:ea typeface="+mn-ea"/>
              <a:cs typeface="+mn-cs"/>
            </a:rPr>
            <a:t>3.0</a:t>
          </a:r>
          <a:r>
            <a:rPr lang="ja-JP" altLang="ja-JP" sz="1400" b="0" i="0" baseline="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r>
            <a:rPr lang="ja-JP" altLang="ja-JP" sz="1400" b="0" i="0" baseline="0">
              <a:solidFill>
                <a:sysClr val="windowText" lastClr="000000"/>
              </a:solidFill>
              <a:effectLst/>
              <a:latin typeface="+mn-lt"/>
              <a:ea typeface="+mn-ea"/>
              <a:cs typeface="+mn-cs"/>
            </a:rPr>
            <a:t>　以上の要因から、実質公債費比率の分子は、対前年度比</a:t>
          </a:r>
          <a:r>
            <a:rPr lang="en-US" altLang="ja-JP" sz="1400" b="0" i="0" baseline="0">
              <a:solidFill>
                <a:sysClr val="windowText" lastClr="000000"/>
              </a:solidFill>
              <a:effectLst/>
              <a:latin typeface="+mn-lt"/>
              <a:ea typeface="+mn-ea"/>
              <a:cs typeface="+mn-cs"/>
            </a:rPr>
            <a:t>10.8</a:t>
          </a:r>
          <a:r>
            <a:rPr lang="ja-JP" altLang="ja-JP" sz="1400" b="0" i="0" baseline="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将来負担比率の分子は、対前年度比で約</a:t>
          </a:r>
          <a:r>
            <a:rPr lang="en-US" altLang="ja-JP" sz="1400" b="0" i="0" baseline="0">
              <a:solidFill>
                <a:sysClr val="windowText" lastClr="000000"/>
              </a:solidFill>
              <a:effectLst/>
              <a:latin typeface="+mn-lt"/>
              <a:ea typeface="+mn-ea"/>
              <a:cs typeface="+mn-cs"/>
            </a:rPr>
            <a:t>464</a:t>
          </a:r>
          <a:r>
            <a:rPr lang="ja-JP" altLang="ja-JP" sz="1400" b="0" i="0" baseline="0">
              <a:solidFill>
                <a:sysClr val="windowText" lastClr="000000"/>
              </a:solidFill>
              <a:effectLst/>
              <a:latin typeface="+mn-lt"/>
              <a:ea typeface="+mn-ea"/>
              <a:cs typeface="+mn-cs"/>
            </a:rPr>
            <a:t>千円の減少となっている。</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これは、地方債残高の</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（約</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7</a:t>
          </a:r>
          <a:r>
            <a:rPr lang="ja-JP" altLang="ja-JP" sz="1400" b="0" i="0" baseline="0">
              <a:solidFill>
                <a:sysClr val="windowText" lastClr="000000"/>
              </a:solidFill>
              <a:effectLst/>
              <a:latin typeface="+mn-lt"/>
              <a:ea typeface="+mn-ea"/>
              <a:cs typeface="+mn-cs"/>
            </a:rPr>
            <a:t>億円）、公営企業債等繰入見込額の減少（約▲</a:t>
          </a:r>
          <a:r>
            <a:rPr lang="en-US" altLang="ja-JP" sz="1400" b="0" i="0" baseline="0">
              <a:solidFill>
                <a:sysClr val="windowText" lastClr="000000"/>
              </a:solidFill>
              <a:effectLst/>
              <a:latin typeface="+mn-lt"/>
              <a:ea typeface="+mn-ea"/>
              <a:cs typeface="+mn-cs"/>
            </a:rPr>
            <a:t>15</a:t>
          </a:r>
          <a:r>
            <a:rPr lang="ja-JP" altLang="ja-JP" sz="1400" b="0" i="0" baseline="0">
              <a:solidFill>
                <a:sysClr val="windowText" lastClr="000000"/>
              </a:solidFill>
              <a:effectLst/>
              <a:latin typeface="+mn-lt"/>
              <a:ea typeface="+mn-ea"/>
              <a:cs typeface="+mn-cs"/>
            </a:rPr>
            <a:t>億円）等の要因により、将来負担額が</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（約</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40</a:t>
          </a:r>
          <a:r>
            <a:rPr lang="ja-JP" altLang="ja-JP" sz="1400" b="0" i="0" baseline="0">
              <a:solidFill>
                <a:sysClr val="windowText" lastClr="000000"/>
              </a:solidFill>
              <a:effectLst/>
              <a:latin typeface="+mn-lt"/>
              <a:ea typeface="+mn-ea"/>
              <a:cs typeface="+mn-cs"/>
            </a:rPr>
            <a:t>億円）したこと、また</a:t>
          </a:r>
          <a:r>
            <a:rPr lang="ja-JP" altLang="en-US" sz="1400" b="0" i="0" baseline="0">
              <a:solidFill>
                <a:sysClr val="windowText" lastClr="000000"/>
              </a:solidFill>
              <a:effectLst/>
              <a:latin typeface="+mn-lt"/>
              <a:ea typeface="+mn-ea"/>
              <a:cs typeface="+mn-cs"/>
            </a:rPr>
            <a:t>、</a:t>
          </a:r>
          <a:r>
            <a:rPr lang="ja-JP" altLang="ja-JP" sz="1400" b="0" i="0" baseline="0">
              <a:solidFill>
                <a:sysClr val="windowText" lastClr="000000"/>
              </a:solidFill>
              <a:effectLst/>
              <a:latin typeface="+mn-lt"/>
              <a:ea typeface="+mn-ea"/>
              <a:cs typeface="+mn-cs"/>
            </a:rPr>
            <a:t>充当可能基金</a:t>
          </a:r>
          <a:r>
            <a:rPr lang="ja-JP" altLang="en-US" sz="1400" b="0" i="0" baseline="0">
              <a:solidFill>
                <a:sysClr val="windowText" lastClr="000000"/>
              </a:solidFill>
              <a:effectLst/>
              <a:latin typeface="+mn-lt"/>
              <a:ea typeface="+mn-ea"/>
              <a:cs typeface="+mn-cs"/>
            </a:rPr>
            <a:t>の減少</a:t>
          </a:r>
          <a:r>
            <a:rPr lang="ja-JP" altLang="ja-JP" sz="1400" b="0" i="0" baseline="0">
              <a:solidFill>
                <a:sysClr val="windowText" lastClr="000000"/>
              </a:solidFill>
              <a:effectLst/>
              <a:latin typeface="+mn-lt"/>
              <a:ea typeface="+mn-ea"/>
              <a:cs typeface="+mn-cs"/>
            </a:rPr>
            <a:t>（約</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6</a:t>
          </a:r>
          <a:r>
            <a:rPr lang="ja-JP" altLang="ja-JP" sz="1400" b="0" i="0" baseline="0">
              <a:solidFill>
                <a:sysClr val="windowText" lastClr="000000"/>
              </a:solidFill>
              <a:effectLst/>
              <a:latin typeface="+mn-lt"/>
              <a:ea typeface="+mn-ea"/>
              <a:cs typeface="+mn-cs"/>
            </a:rPr>
            <a:t>億円）、充当可能特定歳入</a:t>
          </a:r>
          <a:r>
            <a:rPr lang="ja-JP" altLang="en-US" sz="1400" b="0" i="0" baseline="0">
              <a:solidFill>
                <a:sysClr val="windowText" lastClr="000000"/>
              </a:solidFill>
              <a:effectLst/>
              <a:latin typeface="+mn-lt"/>
              <a:ea typeface="+mn-ea"/>
              <a:cs typeface="+mn-cs"/>
            </a:rPr>
            <a:t>の</a:t>
          </a:r>
          <a:r>
            <a:rPr lang="ja-JP" altLang="ja-JP" sz="1400" b="0" i="0" baseline="0">
              <a:solidFill>
                <a:sysClr val="windowText" lastClr="000000"/>
              </a:solidFill>
              <a:effectLst/>
              <a:latin typeface="+mn-lt"/>
              <a:ea typeface="+mn-ea"/>
              <a:cs typeface="+mn-cs"/>
            </a:rPr>
            <a:t>減少（約▲</a:t>
          </a:r>
          <a:r>
            <a:rPr lang="en-US" altLang="ja-JP" sz="1400" b="0" i="0" baseline="0">
              <a:solidFill>
                <a:sysClr val="windowText" lastClr="000000"/>
              </a:solidFill>
              <a:effectLst/>
              <a:latin typeface="+mn-lt"/>
              <a:ea typeface="+mn-ea"/>
              <a:cs typeface="+mn-cs"/>
            </a:rPr>
            <a:t>13</a:t>
          </a:r>
          <a:r>
            <a:rPr lang="ja-JP" altLang="ja-JP" sz="1400" b="0" i="0" baseline="0">
              <a:solidFill>
                <a:sysClr val="windowText" lastClr="000000"/>
              </a:solidFill>
              <a:effectLst/>
              <a:latin typeface="+mn-lt"/>
              <a:ea typeface="+mn-ea"/>
              <a:cs typeface="+mn-cs"/>
            </a:rPr>
            <a:t>億円）、</a:t>
          </a:r>
          <a:r>
            <a:rPr kumimoji="1" lang="ja-JP" altLang="ja-JP" sz="1400">
              <a:solidFill>
                <a:schemeClr val="dk1"/>
              </a:solidFill>
              <a:effectLst/>
              <a:latin typeface="+mn-lt"/>
              <a:ea typeface="+mn-ea"/>
              <a:cs typeface="+mn-cs"/>
            </a:rPr>
            <a:t>財源対策債の算入割合の</a:t>
          </a:r>
          <a:r>
            <a:rPr kumimoji="1" lang="ja-JP" altLang="en-US" sz="1400">
              <a:solidFill>
                <a:schemeClr val="dk1"/>
              </a:solidFill>
              <a:effectLst/>
              <a:latin typeface="+mn-lt"/>
              <a:ea typeface="+mn-ea"/>
              <a:cs typeface="+mn-cs"/>
            </a:rPr>
            <a:t>減少等</a:t>
          </a:r>
          <a:r>
            <a:rPr lang="ja-JP" altLang="ja-JP" sz="1400" b="0" i="0" baseline="0">
              <a:solidFill>
                <a:sysClr val="windowText" lastClr="000000"/>
              </a:solidFill>
              <a:effectLst/>
              <a:latin typeface="+mn-lt"/>
              <a:ea typeface="+mn-ea"/>
              <a:cs typeface="+mn-cs"/>
            </a:rPr>
            <a:t>に伴い、基準財政需要額算入見込額が</a:t>
          </a:r>
          <a:r>
            <a:rPr lang="ja-JP" altLang="en-US" sz="1400" b="0" i="0" baseline="0">
              <a:solidFill>
                <a:sysClr val="windowText" lastClr="000000"/>
              </a:solidFill>
              <a:effectLst/>
              <a:latin typeface="+mn-lt"/>
              <a:ea typeface="+mn-ea"/>
              <a:cs typeface="+mn-cs"/>
            </a:rPr>
            <a:t>減少</a:t>
          </a:r>
          <a:r>
            <a:rPr lang="ja-JP" altLang="ja-JP" sz="1400" b="0" i="0" baseline="0">
              <a:solidFill>
                <a:sysClr val="windowText" lastClr="000000"/>
              </a:solidFill>
              <a:effectLst/>
              <a:latin typeface="+mn-lt"/>
              <a:ea typeface="+mn-ea"/>
              <a:cs typeface="+mn-cs"/>
            </a:rPr>
            <a:t>（約</a:t>
          </a:r>
          <a:r>
            <a:rPr lang="ja-JP" altLang="en-US" sz="1400" b="0" i="0" baseline="0">
              <a:solidFill>
                <a:sysClr val="windowText" lastClr="000000"/>
              </a:solidFill>
              <a:effectLst/>
              <a:latin typeface="+mn-lt"/>
              <a:ea typeface="+mn-ea"/>
              <a:cs typeface="+mn-cs"/>
            </a:rPr>
            <a:t>▲</a:t>
          </a:r>
          <a:r>
            <a:rPr lang="en-US" altLang="ja-JP" sz="1400" b="0" i="0" baseline="0">
              <a:solidFill>
                <a:sysClr val="windowText" lastClr="000000"/>
              </a:solidFill>
              <a:effectLst/>
              <a:latin typeface="+mn-lt"/>
              <a:ea typeface="+mn-ea"/>
              <a:cs typeface="+mn-cs"/>
            </a:rPr>
            <a:t>17</a:t>
          </a:r>
          <a:r>
            <a:rPr lang="ja-JP" altLang="ja-JP" sz="1400" b="0" i="0" baseline="0">
              <a:solidFill>
                <a:sysClr val="windowText" lastClr="000000"/>
              </a:solidFill>
              <a:effectLst/>
              <a:latin typeface="+mn-lt"/>
              <a:ea typeface="+mn-ea"/>
              <a:cs typeface="+mn-cs"/>
            </a:rPr>
            <a:t>億円）したことによるものである。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126654459</v>
      </c>
      <c r="BO4" s="379"/>
      <c r="BP4" s="379"/>
      <c r="BQ4" s="379"/>
      <c r="BR4" s="379"/>
      <c r="BS4" s="379"/>
      <c r="BT4" s="379"/>
      <c r="BU4" s="380"/>
      <c r="BV4" s="378">
        <v>132005661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123331861</v>
      </c>
      <c r="BO5" s="384"/>
      <c r="BP5" s="384"/>
      <c r="BQ5" s="384"/>
      <c r="BR5" s="384"/>
      <c r="BS5" s="384"/>
      <c r="BT5" s="384"/>
      <c r="BU5" s="385"/>
      <c r="BV5" s="383">
        <v>128217049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96.2</v>
      </c>
      <c r="CU5" s="354"/>
      <c r="CV5" s="354"/>
      <c r="CW5" s="354"/>
      <c r="CX5" s="354"/>
      <c r="CY5" s="354"/>
      <c r="CZ5" s="354"/>
      <c r="DA5" s="355"/>
      <c r="DB5" s="353">
        <v>94.7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3322598</v>
      </c>
      <c r="BO6" s="384"/>
      <c r="BP6" s="384"/>
      <c r="BQ6" s="384"/>
      <c r="BR6" s="384"/>
      <c r="BS6" s="384"/>
      <c r="BT6" s="384"/>
      <c r="BU6" s="385"/>
      <c r="BV6" s="383">
        <v>3788612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103.9</v>
      </c>
      <c r="CU6" s="530"/>
      <c r="CV6" s="530"/>
      <c r="CW6" s="530"/>
      <c r="CX6" s="530"/>
      <c r="CY6" s="530"/>
      <c r="CZ6" s="530"/>
      <c r="DA6" s="531"/>
      <c r="DB6" s="529">
        <v>102.8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580366</v>
      </c>
      <c r="BO7" s="384"/>
      <c r="BP7" s="384"/>
      <c r="BQ7" s="384"/>
      <c r="BR7" s="384"/>
      <c r="BS7" s="384"/>
      <c r="BT7" s="384"/>
      <c r="BU7" s="385"/>
      <c r="BV7" s="383">
        <v>410582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68218642</v>
      </c>
      <c r="CU7" s="384"/>
      <c r="CV7" s="384"/>
      <c r="CW7" s="384"/>
      <c r="CX7" s="384"/>
      <c r="CY7" s="384"/>
      <c r="CZ7" s="384"/>
      <c r="DA7" s="385"/>
      <c r="DB7" s="383">
        <v>68565286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2742232</v>
      </c>
      <c r="BO8" s="384"/>
      <c r="BP8" s="384"/>
      <c r="BQ8" s="384"/>
      <c r="BR8" s="384"/>
      <c r="BS8" s="384"/>
      <c r="BT8" s="384"/>
      <c r="BU8" s="385"/>
      <c r="BV8" s="383">
        <v>3378030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280947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-635798</v>
      </c>
      <c r="BO9" s="384"/>
      <c r="BP9" s="384"/>
      <c r="BQ9" s="384"/>
      <c r="BR9" s="384"/>
      <c r="BS9" s="384"/>
      <c r="BT9" s="384"/>
      <c r="BU9" s="385"/>
      <c r="BV9" s="383">
        <v>130631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19.600000000000001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290693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1203561</v>
      </c>
      <c r="BO10" s="384"/>
      <c r="BP10" s="384"/>
      <c r="BQ10" s="384"/>
      <c r="BR10" s="384"/>
      <c r="BS10" s="384"/>
      <c r="BT10" s="384"/>
      <c r="BU10" s="385"/>
      <c r="BV10" s="383">
        <v>987487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275242</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1200000</v>
      </c>
      <c r="BO12" s="384"/>
      <c r="BP12" s="384"/>
      <c r="BQ12" s="384"/>
      <c r="BR12" s="384"/>
      <c r="BS12" s="384"/>
      <c r="BT12" s="384"/>
      <c r="BU12" s="385"/>
      <c r="BV12" s="383">
        <v>800000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271271</v>
      </c>
      <c r="S13" s="485"/>
      <c r="T13" s="485"/>
      <c r="U13" s="485"/>
      <c r="V13" s="486"/>
      <c r="W13" s="472" t="s">
        <v>125</v>
      </c>
      <c r="X13" s="396"/>
      <c r="Y13" s="396"/>
      <c r="Z13" s="396"/>
      <c r="AA13" s="396"/>
      <c r="AB13" s="397"/>
      <c r="AC13" s="359">
        <v>6415</v>
      </c>
      <c r="AD13" s="360"/>
      <c r="AE13" s="360"/>
      <c r="AF13" s="360"/>
      <c r="AG13" s="361"/>
      <c r="AH13" s="359">
        <v>7819</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-632237</v>
      </c>
      <c r="BO13" s="384"/>
      <c r="BP13" s="384"/>
      <c r="BQ13" s="384"/>
      <c r="BR13" s="384"/>
      <c r="BS13" s="384"/>
      <c r="BT13" s="384"/>
      <c r="BU13" s="385"/>
      <c r="BV13" s="383">
        <v>318118</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277718</v>
      </c>
      <c r="S14" s="485"/>
      <c r="T14" s="485"/>
      <c r="U14" s="485"/>
      <c r="V14" s="486"/>
      <c r="W14" s="487"/>
      <c r="X14" s="399"/>
      <c r="Y14" s="399"/>
      <c r="Z14" s="399"/>
      <c r="AA14" s="399"/>
      <c r="AB14" s="400"/>
      <c r="AC14" s="477">
        <v>5.0999999999999996</v>
      </c>
      <c r="AD14" s="478"/>
      <c r="AE14" s="478"/>
      <c r="AF14" s="478"/>
      <c r="AG14" s="479"/>
      <c r="AH14" s="477">
        <v>5.7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98</v>
      </c>
      <c r="CU14" s="456"/>
      <c r="CV14" s="456"/>
      <c r="CW14" s="456"/>
      <c r="CX14" s="456"/>
      <c r="CY14" s="456"/>
      <c r="CZ14" s="456"/>
      <c r="DA14" s="457"/>
      <c r="DB14" s="488">
        <v>97.5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273727</v>
      </c>
      <c r="S15" s="485"/>
      <c r="T15" s="485"/>
      <c r="U15" s="485"/>
      <c r="V15" s="486"/>
      <c r="W15" s="472" t="s">
        <v>132</v>
      </c>
      <c r="X15" s="396"/>
      <c r="Y15" s="396"/>
      <c r="Z15" s="396"/>
      <c r="AA15" s="396"/>
      <c r="AB15" s="397"/>
      <c r="AC15" s="359">
        <v>30764</v>
      </c>
      <c r="AD15" s="360"/>
      <c r="AE15" s="360"/>
      <c r="AF15" s="360"/>
      <c r="AG15" s="361"/>
      <c r="AH15" s="359">
        <v>34256</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28072344</v>
      </c>
      <c r="BO15" s="379"/>
      <c r="BP15" s="379"/>
      <c r="BQ15" s="379"/>
      <c r="BR15" s="379"/>
      <c r="BS15" s="379"/>
      <c r="BT15" s="379"/>
      <c r="BU15" s="380"/>
      <c r="BV15" s="378">
        <v>27745220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24.5</v>
      </c>
      <c r="AD16" s="478"/>
      <c r="AE16" s="478"/>
      <c r="AF16" s="478"/>
      <c r="AG16" s="479"/>
      <c r="AH16" s="477">
        <v>25</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51910086</v>
      </c>
      <c r="BO16" s="384"/>
      <c r="BP16" s="384"/>
      <c r="BQ16" s="384"/>
      <c r="BR16" s="384"/>
      <c r="BS16" s="384"/>
      <c r="BT16" s="384"/>
      <c r="BU16" s="385"/>
      <c r="BV16" s="383">
        <v>51498490</v>
      </c>
      <c r="BW16" s="384"/>
      <c r="BX16" s="384"/>
      <c r="BY16" s="384"/>
      <c r="BZ16" s="384"/>
      <c r="CA16" s="384"/>
      <c r="CB16" s="384"/>
      <c r="CC16" s="385"/>
      <c r="CD16" s="152"/>
      <c r="CE16" s="381" t="s">
        <v>138</v>
      </c>
      <c r="CF16" s="381"/>
      <c r="CG16" s="381"/>
      <c r="CH16" s="381"/>
      <c r="CI16" s="381"/>
      <c r="CJ16" s="381"/>
      <c r="CK16" s="381"/>
      <c r="CL16" s="381"/>
      <c r="CM16" s="381"/>
      <c r="CN16" s="381"/>
      <c r="CO16" s="381"/>
      <c r="CP16" s="381"/>
      <c r="CQ16" s="381"/>
      <c r="CR16" s="381"/>
      <c r="CS16" s="382"/>
      <c r="CT16" s="353">
        <v>51.5</v>
      </c>
      <c r="CU16" s="354"/>
      <c r="CV16" s="354"/>
      <c r="CW16" s="354"/>
      <c r="CX16" s="354"/>
      <c r="CY16" s="354"/>
      <c r="CZ16" s="354"/>
      <c r="DA16" s="355"/>
      <c r="DB16" s="353">
        <v>55.8</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139</v>
      </c>
      <c r="N17" s="467"/>
      <c r="O17" s="467"/>
      <c r="P17" s="467"/>
      <c r="Q17" s="468"/>
      <c r="R17" s="469" t="s">
        <v>136</v>
      </c>
      <c r="S17" s="470"/>
      <c r="T17" s="470"/>
      <c r="U17" s="470"/>
      <c r="V17" s="471"/>
      <c r="W17" s="472" t="s">
        <v>140</v>
      </c>
      <c r="X17" s="396"/>
      <c r="Y17" s="396"/>
      <c r="Z17" s="396"/>
      <c r="AA17" s="396"/>
      <c r="AB17" s="397"/>
      <c r="AC17" s="359">
        <v>88270</v>
      </c>
      <c r="AD17" s="360"/>
      <c r="AE17" s="360"/>
      <c r="AF17" s="360"/>
      <c r="AG17" s="361"/>
      <c r="AH17" s="359">
        <v>92831</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36115602</v>
      </c>
      <c r="BO17" s="384"/>
      <c r="BP17" s="384"/>
      <c r="BQ17" s="384"/>
      <c r="BR17" s="384"/>
      <c r="BS17" s="384"/>
      <c r="BT17" s="384"/>
      <c r="BU17" s="385"/>
      <c r="BV17" s="383">
        <v>35819410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715.89</v>
      </c>
      <c r="M18" s="448"/>
      <c r="N18" s="448"/>
      <c r="O18" s="448"/>
      <c r="P18" s="448"/>
      <c r="Q18" s="448"/>
      <c r="R18" s="449"/>
      <c r="S18" s="449"/>
      <c r="T18" s="449"/>
      <c r="U18" s="449"/>
      <c r="V18" s="450"/>
      <c r="W18" s="464"/>
      <c r="X18" s="465"/>
      <c r="Y18" s="465"/>
      <c r="Z18" s="465"/>
      <c r="AA18" s="465"/>
      <c r="AB18" s="473"/>
      <c r="AC18" s="347">
        <v>70.400000000000006</v>
      </c>
      <c r="AD18" s="348"/>
      <c r="AE18" s="348"/>
      <c r="AF18" s="348"/>
      <c r="AG18" s="451"/>
      <c r="AH18" s="347">
        <v>67.7</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66960982</v>
      </c>
      <c r="BO18" s="384"/>
      <c r="BP18" s="384"/>
      <c r="BQ18" s="384"/>
      <c r="BR18" s="384"/>
      <c r="BS18" s="384"/>
      <c r="BT18" s="384"/>
      <c r="BU18" s="385"/>
      <c r="BV18" s="383">
        <v>65870016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392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81054479</v>
      </c>
      <c r="BO19" s="384"/>
      <c r="BP19" s="384"/>
      <c r="BQ19" s="384"/>
      <c r="BR19" s="384"/>
      <c r="BS19" s="384"/>
      <c r="BT19" s="384"/>
      <c r="BU19" s="385"/>
      <c r="BV19" s="383">
        <v>80803756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118178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154030371</v>
      </c>
      <c r="BO23" s="384"/>
      <c r="BP23" s="384"/>
      <c r="BQ23" s="384"/>
      <c r="BR23" s="384"/>
      <c r="BS23" s="384"/>
      <c r="BT23" s="384"/>
      <c r="BU23" s="385"/>
      <c r="BV23" s="383">
        <v>153767240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10600</v>
      </c>
      <c r="R24" s="360"/>
      <c r="S24" s="360"/>
      <c r="T24" s="360"/>
      <c r="U24" s="360"/>
      <c r="V24" s="361"/>
      <c r="W24" s="425"/>
      <c r="X24" s="416"/>
      <c r="Y24" s="417"/>
      <c r="Z24" s="356" t="s">
        <v>156</v>
      </c>
      <c r="AA24" s="357"/>
      <c r="AB24" s="357"/>
      <c r="AC24" s="357"/>
      <c r="AD24" s="357"/>
      <c r="AE24" s="357"/>
      <c r="AF24" s="357"/>
      <c r="AG24" s="358"/>
      <c r="AH24" s="359">
        <v>2191</v>
      </c>
      <c r="AI24" s="360"/>
      <c r="AJ24" s="360"/>
      <c r="AK24" s="360"/>
      <c r="AL24" s="361"/>
      <c r="AM24" s="359">
        <v>7193053</v>
      </c>
      <c r="AN24" s="360"/>
      <c r="AO24" s="360"/>
      <c r="AP24" s="360"/>
      <c r="AQ24" s="360"/>
      <c r="AR24" s="361"/>
      <c r="AS24" s="359">
        <v>3283</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110398110</v>
      </c>
      <c r="BO24" s="384"/>
      <c r="BP24" s="384"/>
      <c r="BQ24" s="384"/>
      <c r="BR24" s="384"/>
      <c r="BS24" s="384"/>
      <c r="BT24" s="384"/>
      <c r="BU24" s="385"/>
      <c r="BV24" s="383">
        <v>108401325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2</v>
      </c>
      <c r="M25" s="360"/>
      <c r="N25" s="360"/>
      <c r="O25" s="360"/>
      <c r="P25" s="361"/>
      <c r="Q25" s="359">
        <v>8600</v>
      </c>
      <c r="R25" s="360"/>
      <c r="S25" s="360"/>
      <c r="T25" s="360"/>
      <c r="U25" s="360"/>
      <c r="V25" s="361"/>
      <c r="W25" s="425"/>
      <c r="X25" s="416"/>
      <c r="Y25" s="417"/>
      <c r="Z25" s="356" t="s">
        <v>159</v>
      </c>
      <c r="AA25" s="357"/>
      <c r="AB25" s="357"/>
      <c r="AC25" s="357"/>
      <c r="AD25" s="357"/>
      <c r="AE25" s="357"/>
      <c r="AF25" s="357"/>
      <c r="AG25" s="358"/>
      <c r="AH25" s="359">
        <v>322</v>
      </c>
      <c r="AI25" s="360"/>
      <c r="AJ25" s="360"/>
      <c r="AK25" s="360"/>
      <c r="AL25" s="361"/>
      <c r="AM25" s="359">
        <v>938952</v>
      </c>
      <c r="AN25" s="360"/>
      <c r="AO25" s="360"/>
      <c r="AP25" s="360"/>
      <c r="AQ25" s="360"/>
      <c r="AR25" s="361"/>
      <c r="AS25" s="359">
        <v>2916</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6794169</v>
      </c>
      <c r="BO25" s="379"/>
      <c r="BP25" s="379"/>
      <c r="BQ25" s="379"/>
      <c r="BR25" s="379"/>
      <c r="BS25" s="379"/>
      <c r="BT25" s="379"/>
      <c r="BU25" s="380"/>
      <c r="BV25" s="378">
        <v>10659469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7250</v>
      </c>
      <c r="R26" s="360"/>
      <c r="S26" s="360"/>
      <c r="T26" s="360"/>
      <c r="U26" s="360"/>
      <c r="V26" s="361"/>
      <c r="W26" s="425"/>
      <c r="X26" s="416"/>
      <c r="Y26" s="417"/>
      <c r="Z26" s="356" t="s">
        <v>162</v>
      </c>
      <c r="AA26" s="438"/>
      <c r="AB26" s="438"/>
      <c r="AC26" s="438"/>
      <c r="AD26" s="438"/>
      <c r="AE26" s="438"/>
      <c r="AF26" s="438"/>
      <c r="AG26" s="439"/>
      <c r="AH26" s="359">
        <v>284</v>
      </c>
      <c r="AI26" s="360"/>
      <c r="AJ26" s="360"/>
      <c r="AK26" s="360"/>
      <c r="AL26" s="361"/>
      <c r="AM26" s="359">
        <v>982640</v>
      </c>
      <c r="AN26" s="360"/>
      <c r="AO26" s="360"/>
      <c r="AP26" s="360"/>
      <c r="AQ26" s="360"/>
      <c r="AR26" s="361"/>
      <c r="AS26" s="359">
        <v>3460</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v>10000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6550</v>
      </c>
      <c r="R27" s="360"/>
      <c r="S27" s="360"/>
      <c r="T27" s="360"/>
      <c r="U27" s="360"/>
      <c r="V27" s="361"/>
      <c r="W27" s="425"/>
      <c r="X27" s="416"/>
      <c r="Y27" s="417"/>
      <c r="Z27" s="356" t="s">
        <v>165</v>
      </c>
      <c r="AA27" s="357"/>
      <c r="AB27" s="357"/>
      <c r="AC27" s="357"/>
      <c r="AD27" s="357"/>
      <c r="AE27" s="357"/>
      <c r="AF27" s="357"/>
      <c r="AG27" s="358"/>
      <c r="AH27" s="359">
        <v>83</v>
      </c>
      <c r="AI27" s="360"/>
      <c r="AJ27" s="360"/>
      <c r="AK27" s="360"/>
      <c r="AL27" s="361"/>
      <c r="AM27" s="359">
        <v>319797</v>
      </c>
      <c r="AN27" s="360"/>
      <c r="AO27" s="360"/>
      <c r="AP27" s="360"/>
      <c r="AQ27" s="360"/>
      <c r="AR27" s="361"/>
      <c r="AS27" s="359">
        <v>3853</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5800026</v>
      </c>
      <c r="BO27" s="387"/>
      <c r="BP27" s="387"/>
      <c r="BQ27" s="387"/>
      <c r="BR27" s="387"/>
      <c r="BS27" s="387"/>
      <c r="BT27" s="387"/>
      <c r="BU27" s="388"/>
      <c r="BV27" s="386">
        <v>5800026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5900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10248556</v>
      </c>
      <c r="BO28" s="379"/>
      <c r="BP28" s="379"/>
      <c r="BQ28" s="379"/>
      <c r="BR28" s="379"/>
      <c r="BS28" s="379"/>
      <c r="BT28" s="379"/>
      <c r="BU28" s="380"/>
      <c r="BV28" s="378">
        <v>10244995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32</v>
      </c>
      <c r="M29" s="360"/>
      <c r="N29" s="360"/>
      <c r="O29" s="360"/>
      <c r="P29" s="361"/>
      <c r="Q29" s="359">
        <v>5450</v>
      </c>
      <c r="R29" s="360"/>
      <c r="S29" s="360"/>
      <c r="T29" s="360"/>
      <c r="U29" s="360"/>
      <c r="V29" s="361"/>
      <c r="W29" s="426"/>
      <c r="X29" s="427"/>
      <c r="Y29" s="428"/>
      <c r="Z29" s="356" t="s">
        <v>172</v>
      </c>
      <c r="AA29" s="357"/>
      <c r="AB29" s="357"/>
      <c r="AC29" s="357"/>
      <c r="AD29" s="357"/>
      <c r="AE29" s="357"/>
      <c r="AF29" s="357"/>
      <c r="AG29" s="358"/>
      <c r="AH29" s="359">
        <v>2274</v>
      </c>
      <c r="AI29" s="360"/>
      <c r="AJ29" s="360"/>
      <c r="AK29" s="360"/>
      <c r="AL29" s="361"/>
      <c r="AM29" s="359">
        <v>7512850</v>
      </c>
      <c r="AN29" s="360"/>
      <c r="AO29" s="360"/>
      <c r="AP29" s="360"/>
      <c r="AQ29" s="360"/>
      <c r="AR29" s="361"/>
      <c r="AS29" s="359">
        <v>3304</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477985</v>
      </c>
      <c r="BO29" s="384"/>
      <c r="BP29" s="384"/>
      <c r="BQ29" s="384"/>
      <c r="BR29" s="384"/>
      <c r="BS29" s="384"/>
      <c r="BT29" s="384"/>
      <c r="BU29" s="385"/>
      <c r="BV29" s="383">
        <v>676880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9922815</v>
      </c>
      <c r="BO30" s="387"/>
      <c r="BP30" s="387"/>
      <c r="BQ30" s="387"/>
      <c r="BR30" s="387"/>
      <c r="BS30" s="387"/>
      <c r="BT30" s="387"/>
      <c r="BU30" s="388"/>
      <c r="BV30" s="386">
        <v>12090555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16</v>
      </c>
      <c r="BF34" s="343"/>
      <c r="BG34" s="342" t="str">
        <f>IF('各会計、関係団体の財政状況及び健全化判断比率'!B37="","",'各会計、関係団体の財政状況及び健全化判断比率'!B37)</f>
        <v>渡船特別会計</v>
      </c>
      <c r="BH34" s="342"/>
      <c r="BI34" s="342"/>
      <c r="BJ34" s="342"/>
      <c r="BK34" s="342"/>
      <c r="BL34" s="342"/>
      <c r="BM34" s="342"/>
      <c r="BN34" s="342"/>
      <c r="BO34" s="342"/>
      <c r="BP34" s="342"/>
      <c r="BQ34" s="342"/>
      <c r="BR34" s="342"/>
      <c r="BS34" s="342"/>
      <c r="BT34" s="342"/>
      <c r="BU34" s="342"/>
      <c r="BV34" s="165"/>
      <c r="BW34" s="343">
        <f>IF(BY34="","",MAX(C34:D43,U34:V43,AM34:AN43,BE34:BF43)+1)</f>
        <v>22</v>
      </c>
      <c r="BX34" s="343"/>
      <c r="BY34" s="342" t="str">
        <f>IF('各会計、関係団体の財政状況及び健全化判断比率'!B68="","",'各会計、関係団体の財政状況及び健全化判断比率'!B68)</f>
        <v>豊浦大津環境浄化組合（一般会計）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27</v>
      </c>
      <c r="CP34" s="343"/>
      <c r="CQ34" s="342" t="str">
        <f>IF('各会計、関係団体の財政状況及び健全化判断比率'!BS7="","",'各会計、関係団体の財政状況及び健全化判断比率'!BS7)</f>
        <v>下関市公営施設管理公社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介護保険特別会計介護保険事業勘定</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17</v>
      </c>
      <c r="BF35" s="343"/>
      <c r="BG35" s="342" t="str">
        <f>IF('各会計、関係団体の財政状況及び健全化判断比率'!B38="","",'各会計、関係団体の財政状況及び健全化判断比率'!B38)</f>
        <v>市場特別会計</v>
      </c>
      <c r="BH35" s="342"/>
      <c r="BI35" s="342"/>
      <c r="BJ35" s="342"/>
      <c r="BK35" s="342"/>
      <c r="BL35" s="342"/>
      <c r="BM35" s="342"/>
      <c r="BN35" s="342"/>
      <c r="BO35" s="342"/>
      <c r="BP35" s="342"/>
      <c r="BQ35" s="342"/>
      <c r="BR35" s="342"/>
      <c r="BS35" s="342"/>
      <c r="BT35" s="342"/>
      <c r="BU35" s="342"/>
      <c r="BV35" s="165"/>
      <c r="BW35" s="343">
        <f t="shared" ref="BW35:BW43" si="2">IF(BY35="","",BW34+1)</f>
        <v>23</v>
      </c>
      <c r="BX35" s="343"/>
      <c r="BY35" s="342" t="str">
        <f>IF('各会計、関係団体の財政状況及び健全化判断比率'!B69="","",'各会計、関係団体の財政状況及び健全化判断比率'!B69)</f>
        <v>山口県市町総合事務組合（一般会計）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28</v>
      </c>
      <c r="CP35" s="343"/>
      <c r="CQ35" s="342" t="str">
        <f>IF('各会計、関係団体の財政状況及び健全化判断比率'!BS8="","",'各会計、関係団体の財政状況及び健全化判断比率'!BS8)</f>
        <v>下関市文化振興財団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母子寡婦福祉資金貸付事業特別会計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介護保険特別会計介護サービス事業勘定</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IF('各会計、関係団体の財政状況及び健全化判断比率'!B34="","",'各会計、関係団体の財政状況及び健全化判断比率'!B34)</f>
        <v>公共下水道事業会計</v>
      </c>
      <c r="AP36" s="342"/>
      <c r="AQ36" s="342"/>
      <c r="AR36" s="342"/>
      <c r="AS36" s="342"/>
      <c r="AT36" s="342"/>
      <c r="AU36" s="342"/>
      <c r="AV36" s="342"/>
      <c r="AW36" s="342"/>
      <c r="AX36" s="342"/>
      <c r="AY36" s="342"/>
      <c r="AZ36" s="342"/>
      <c r="BA36" s="342"/>
      <c r="BB36" s="342"/>
      <c r="BC36" s="342"/>
      <c r="BD36" s="165"/>
      <c r="BE36" s="343">
        <f t="shared" si="1"/>
        <v>18</v>
      </c>
      <c r="BF36" s="343"/>
      <c r="BG36" s="342" t="str">
        <f>IF('各会計、関係団体の財政状況及び健全化判断比率'!B39="","",'各会計、関係団体の財政状況及び健全化判断比率'!B39)</f>
        <v>観光施設事業特別会計</v>
      </c>
      <c r="BH36" s="342"/>
      <c r="BI36" s="342"/>
      <c r="BJ36" s="342"/>
      <c r="BK36" s="342"/>
      <c r="BL36" s="342"/>
      <c r="BM36" s="342"/>
      <c r="BN36" s="342"/>
      <c r="BO36" s="342"/>
      <c r="BP36" s="342"/>
      <c r="BQ36" s="342"/>
      <c r="BR36" s="342"/>
      <c r="BS36" s="342"/>
      <c r="BT36" s="342"/>
      <c r="BU36" s="342"/>
      <c r="BV36" s="165"/>
      <c r="BW36" s="343">
        <f t="shared" si="2"/>
        <v>24</v>
      </c>
      <c r="BX36" s="343"/>
      <c r="BY36" s="342" t="str">
        <f>IF('各会計、関係団体の財政状況及び健全化判断比率'!B70="","",'各会計、関係団体の財政状況及び健全化判断比率'!B70)</f>
        <v>山口県市町総合事務組合（山口県自治会館管理特別会計）</v>
      </c>
      <c r="BZ36" s="342"/>
      <c r="CA36" s="342"/>
      <c r="CB36" s="342"/>
      <c r="CC36" s="342"/>
      <c r="CD36" s="342"/>
      <c r="CE36" s="342"/>
      <c r="CF36" s="342"/>
      <c r="CG36" s="342"/>
      <c r="CH36" s="342"/>
      <c r="CI36" s="342"/>
      <c r="CJ36" s="342"/>
      <c r="CK36" s="342"/>
      <c r="CL36" s="342"/>
      <c r="CM36" s="342"/>
      <c r="CN36" s="165"/>
      <c r="CO36" s="343">
        <f t="shared" si="3"/>
        <v>29</v>
      </c>
      <c r="CP36" s="343"/>
      <c r="CQ36" s="342" t="str">
        <f>IF('各会計、関係団体の財政状況及び健全化判断比率'!BS9="","",'各会計、関係団体の財政状況及び健全化判断比率'!BS9)</f>
        <v>下関海洋少年団育成会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港湾特別会計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IF('各会計、関係団体の財政状況及び健全化判断比率'!B35="","",'各会計、関係団体の財政状況及び健全化判断比率'!B35)</f>
        <v>病院事業会計</v>
      </c>
      <c r="AP37" s="342"/>
      <c r="AQ37" s="342"/>
      <c r="AR37" s="342"/>
      <c r="AS37" s="342"/>
      <c r="AT37" s="342"/>
      <c r="AU37" s="342"/>
      <c r="AV37" s="342"/>
      <c r="AW37" s="342"/>
      <c r="AX37" s="342"/>
      <c r="AY37" s="342"/>
      <c r="AZ37" s="342"/>
      <c r="BA37" s="342"/>
      <c r="BB37" s="342"/>
      <c r="BC37" s="342"/>
      <c r="BD37" s="165"/>
      <c r="BE37" s="343">
        <f t="shared" si="1"/>
        <v>19</v>
      </c>
      <c r="BF37" s="343"/>
      <c r="BG37" s="342" t="str">
        <f>IF('各会計、関係団体の財政状況及び健全化判断比率'!B40="","",'各会計、関係団体の財政状況及び健全化判断比率'!B40)</f>
        <v>漁業集落環境整備事業特別会計</v>
      </c>
      <c r="BH37" s="342"/>
      <c r="BI37" s="342"/>
      <c r="BJ37" s="342"/>
      <c r="BK37" s="342"/>
      <c r="BL37" s="342"/>
      <c r="BM37" s="342"/>
      <c r="BN37" s="342"/>
      <c r="BO37" s="342"/>
      <c r="BP37" s="342"/>
      <c r="BQ37" s="342"/>
      <c r="BR37" s="342"/>
      <c r="BS37" s="342"/>
      <c r="BT37" s="342"/>
      <c r="BU37" s="342"/>
      <c r="BV37" s="165"/>
      <c r="BW37" s="343">
        <f t="shared" si="2"/>
        <v>25</v>
      </c>
      <c r="BX37" s="343"/>
      <c r="BY37" s="342" t="str">
        <f>IF('各会計、関係団体の財政状況及び健全化判断比率'!B71="","",'各会計、関係団体の財政状況及び健全化判断比率'!B71)</f>
        <v>山口県後期高齢者医療広域連合（一般会計）</v>
      </c>
      <c r="BZ37" s="342"/>
      <c r="CA37" s="342"/>
      <c r="CB37" s="342"/>
      <c r="CC37" s="342"/>
      <c r="CD37" s="342"/>
      <c r="CE37" s="342"/>
      <c r="CF37" s="342"/>
      <c r="CG37" s="342"/>
      <c r="CH37" s="342"/>
      <c r="CI37" s="342"/>
      <c r="CJ37" s="342"/>
      <c r="CK37" s="342"/>
      <c r="CL37" s="342"/>
      <c r="CM37" s="342"/>
      <c r="CN37" s="165"/>
      <c r="CO37" s="343">
        <f t="shared" si="3"/>
        <v>30</v>
      </c>
      <c r="CP37" s="343"/>
      <c r="CQ37" s="342" t="str">
        <f>IF('各会計、関係団体の財政状況及び健全化判断比率'!BS10="","",'各会計、関係団体の財政状況及び健全化判断比率'!BS10)</f>
        <v>下関海洋科学アカデミー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市立市民病院債管理特別会計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15</v>
      </c>
      <c r="AN38" s="343"/>
      <c r="AO38" s="342" t="str">
        <f>IF('各会計、関係団体の財政状況及び健全化判断比率'!B36="","",'各会計、関係団体の財政状況及び健全化判断比率'!B36)</f>
        <v>競艇事業会計</v>
      </c>
      <c r="AP38" s="342"/>
      <c r="AQ38" s="342"/>
      <c r="AR38" s="342"/>
      <c r="AS38" s="342"/>
      <c r="AT38" s="342"/>
      <c r="AU38" s="342"/>
      <c r="AV38" s="342"/>
      <c r="AW38" s="342"/>
      <c r="AX38" s="342"/>
      <c r="AY38" s="342"/>
      <c r="AZ38" s="342"/>
      <c r="BA38" s="342"/>
      <c r="BB38" s="342"/>
      <c r="BC38" s="342"/>
      <c r="BD38" s="165"/>
      <c r="BE38" s="343">
        <f t="shared" si="1"/>
        <v>20</v>
      </c>
      <c r="BF38" s="343"/>
      <c r="BG38" s="342" t="str">
        <f>IF('各会計、関係団体の財政状況及び健全化判断比率'!B41="","",'各会計、関係団体の財政状況及び健全化判断比率'!B41)</f>
        <v>農業集落排水事業特別会計</v>
      </c>
      <c r="BH38" s="342"/>
      <c r="BI38" s="342"/>
      <c r="BJ38" s="342"/>
      <c r="BK38" s="342"/>
      <c r="BL38" s="342"/>
      <c r="BM38" s="342"/>
      <c r="BN38" s="342"/>
      <c r="BO38" s="342"/>
      <c r="BP38" s="342"/>
      <c r="BQ38" s="342"/>
      <c r="BR38" s="342"/>
      <c r="BS38" s="342"/>
      <c r="BT38" s="342"/>
      <c r="BU38" s="342"/>
      <c r="BV38" s="165"/>
      <c r="BW38" s="343">
        <f t="shared" si="2"/>
        <v>26</v>
      </c>
      <c r="BX38" s="343"/>
      <c r="BY38" s="342" t="str">
        <f>IF('各会計、関係団体の財政状況及び健全化判断比率'!B72="","",'各会計、関係団体の財政状況及び健全化判断比率'!B72)</f>
        <v>山口県後期高齢者医療広域連合（後期高齢者医療特別会計）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31</v>
      </c>
      <c r="CP38" s="343"/>
      <c r="CQ38" s="342" t="str">
        <f>IF('各会計、関係団体の財政状況及び健全化判断比率'!BS11="","",'各会計、関係団体の財政状況及び健全化判断比率'!BS11)</f>
        <v>下関市土地開発公社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公債管理特別会計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21</v>
      </c>
      <c r="BF39" s="343"/>
      <c r="BG39" s="342" t="str">
        <f>IF('各会計、関係団体の財政状況及び健全化判断比率'!B42="","",'各会計、関係団体の財政状況及び健全化判断比率'!B42)</f>
        <v>臨海土地造成事業特別会計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32</v>
      </c>
      <c r="CP39" s="343"/>
      <c r="CQ39" s="342" t="str">
        <f>IF('各会計、関係団体の財政状況及び健全化判断比率'!BS12="","",'各会計、関係団体の財政状況及び健全化判断比率'!BS12)</f>
        <v>菊川町まちづくり</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33</v>
      </c>
      <c r="CP40" s="343"/>
      <c r="CQ40" s="342" t="str">
        <f>IF('各会計、関係団体の財政状況及び健全化判断比率'!BS13="","",'各会計、関係団体の財政状況及び健全化判断比率'!BS13)</f>
        <v>豊田ふるさとセンター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34</v>
      </c>
      <c r="CP41" s="343"/>
      <c r="CQ41" s="342" t="str">
        <f>IF('各会計、関係団体の財政状況及び健全化判断比率'!BS14="","",'各会計、関係団体の財政状況及び健全化判断比率'!BS14)</f>
        <v>豊田あぐりサービス</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35</v>
      </c>
      <c r="CP42" s="343"/>
      <c r="CQ42" s="342" t="str">
        <f>IF('各会計、関係団体の財政状況及び健全化判断比率'!BS15="","",'各会計、関係団体の財政状況及び健全化判断比率'!BS15)</f>
        <v>豊田湖畔公園管理財団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36</v>
      </c>
      <c r="CP43" s="343"/>
      <c r="CQ43" s="342" t="str">
        <f>IF('各会計、関係団体の財政状況及び健全化判断比率'!BS16="","",'各会計、関係団体の財政状況及び健全化判断比率'!BS16)</f>
        <v>豊浦産業振興事業団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33862843</v>
      </c>
      <c r="S5" s="639"/>
      <c r="T5" s="639"/>
      <c r="U5" s="639"/>
      <c r="V5" s="639"/>
      <c r="W5" s="639"/>
      <c r="X5" s="639"/>
      <c r="Y5" s="686"/>
      <c r="Z5" s="699">
        <v>26.7</v>
      </c>
      <c r="AA5" s="699"/>
      <c r="AB5" s="699"/>
      <c r="AC5" s="699"/>
      <c r="AD5" s="700">
        <v>32403341</v>
      </c>
      <c r="AE5" s="700"/>
      <c r="AF5" s="700"/>
      <c r="AG5" s="700"/>
      <c r="AH5" s="700"/>
      <c r="AI5" s="700"/>
      <c r="AJ5" s="700"/>
      <c r="AK5" s="700"/>
      <c r="AL5" s="687">
        <v>50.3</v>
      </c>
      <c r="AM5" s="656"/>
      <c r="AN5" s="656"/>
      <c r="AO5" s="688"/>
      <c r="AP5" s="675" t="s">
        <v>210</v>
      </c>
      <c r="AQ5" s="676"/>
      <c r="AR5" s="676"/>
      <c r="AS5" s="676"/>
      <c r="AT5" s="676"/>
      <c r="AU5" s="676"/>
      <c r="AV5" s="676"/>
      <c r="AW5" s="676"/>
      <c r="AX5" s="676"/>
      <c r="AY5" s="676"/>
      <c r="AZ5" s="676"/>
      <c r="BA5" s="676"/>
      <c r="BB5" s="676"/>
      <c r="BC5" s="676"/>
      <c r="BD5" s="676"/>
      <c r="BE5" s="676"/>
      <c r="BF5" s="677"/>
      <c r="BG5" s="588">
        <v>32366490</v>
      </c>
      <c r="BH5" s="589"/>
      <c r="BI5" s="589"/>
      <c r="BJ5" s="589"/>
      <c r="BK5" s="589"/>
      <c r="BL5" s="589"/>
      <c r="BM5" s="589"/>
      <c r="BN5" s="590"/>
      <c r="BO5" s="641">
        <v>95.6</v>
      </c>
      <c r="BP5" s="641"/>
      <c r="BQ5" s="641"/>
      <c r="BR5" s="641"/>
      <c r="BS5" s="642">
        <v>503150</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796892</v>
      </c>
      <c r="S6" s="589"/>
      <c r="T6" s="589"/>
      <c r="U6" s="589"/>
      <c r="V6" s="589"/>
      <c r="W6" s="589"/>
      <c r="X6" s="589"/>
      <c r="Y6" s="590"/>
      <c r="Z6" s="641">
        <v>0.6</v>
      </c>
      <c r="AA6" s="641"/>
      <c r="AB6" s="641"/>
      <c r="AC6" s="641"/>
      <c r="AD6" s="642">
        <v>796892</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32366490</v>
      </c>
      <c r="BH6" s="589"/>
      <c r="BI6" s="589"/>
      <c r="BJ6" s="589"/>
      <c r="BK6" s="589"/>
      <c r="BL6" s="589"/>
      <c r="BM6" s="589"/>
      <c r="BN6" s="590"/>
      <c r="BO6" s="641">
        <v>95.6</v>
      </c>
      <c r="BP6" s="641"/>
      <c r="BQ6" s="641"/>
      <c r="BR6" s="641"/>
      <c r="BS6" s="642">
        <v>503150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610700</v>
      </c>
      <c r="CS6" s="589"/>
      <c r="CT6" s="589"/>
      <c r="CU6" s="589"/>
      <c r="CV6" s="589"/>
      <c r="CW6" s="589"/>
      <c r="CX6" s="589"/>
      <c r="CY6" s="590"/>
      <c r="CZ6" s="641">
        <v>0.5</v>
      </c>
      <c r="DA6" s="641"/>
      <c r="DB6" s="641"/>
      <c r="DC6" s="641"/>
      <c r="DD6" s="594" t="s">
        <v>217</v>
      </c>
      <c r="DE6" s="589"/>
      <c r="DF6" s="589"/>
      <c r="DG6" s="589"/>
      <c r="DH6" s="589"/>
      <c r="DI6" s="589"/>
      <c r="DJ6" s="589"/>
      <c r="DK6" s="589"/>
      <c r="DL6" s="589"/>
      <c r="DM6" s="589"/>
      <c r="DN6" s="589"/>
      <c r="DO6" s="589"/>
      <c r="DP6" s="590"/>
      <c r="DQ6" s="594">
        <v>610699</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98646</v>
      </c>
      <c r="S7" s="589"/>
      <c r="T7" s="589"/>
      <c r="U7" s="589"/>
      <c r="V7" s="589"/>
      <c r="W7" s="589"/>
      <c r="X7" s="589"/>
      <c r="Y7" s="590"/>
      <c r="Z7" s="641">
        <v>0.1</v>
      </c>
      <c r="AA7" s="641"/>
      <c r="AB7" s="641"/>
      <c r="AC7" s="641"/>
      <c r="AD7" s="642">
        <v>98646</v>
      </c>
      <c r="AE7" s="642"/>
      <c r="AF7" s="642"/>
      <c r="AG7" s="642"/>
      <c r="AH7" s="642"/>
      <c r="AI7" s="642"/>
      <c r="AJ7" s="642"/>
      <c r="AK7" s="642"/>
      <c r="AL7" s="611">
        <v>0.2</v>
      </c>
      <c r="AM7" s="643"/>
      <c r="AN7" s="643"/>
      <c r="AO7" s="644"/>
      <c r="AP7" s="585" t="s">
        <v>219</v>
      </c>
      <c r="AQ7" s="586"/>
      <c r="AR7" s="586"/>
      <c r="AS7" s="586"/>
      <c r="AT7" s="586"/>
      <c r="AU7" s="586"/>
      <c r="AV7" s="586"/>
      <c r="AW7" s="586"/>
      <c r="AX7" s="586"/>
      <c r="AY7" s="586"/>
      <c r="AZ7" s="586"/>
      <c r="BA7" s="586"/>
      <c r="BB7" s="586"/>
      <c r="BC7" s="586"/>
      <c r="BD7" s="586"/>
      <c r="BE7" s="586"/>
      <c r="BF7" s="587"/>
      <c r="BG7" s="588">
        <v>15647636</v>
      </c>
      <c r="BH7" s="589"/>
      <c r="BI7" s="589"/>
      <c r="BJ7" s="589"/>
      <c r="BK7" s="589"/>
      <c r="BL7" s="589"/>
      <c r="BM7" s="589"/>
      <c r="BN7" s="590"/>
      <c r="BO7" s="641">
        <v>46.2</v>
      </c>
      <c r="BP7" s="641"/>
      <c r="BQ7" s="641"/>
      <c r="BR7" s="641"/>
      <c r="BS7" s="642">
        <v>503150</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11752422</v>
      </c>
      <c r="CS7" s="589"/>
      <c r="CT7" s="589"/>
      <c r="CU7" s="589"/>
      <c r="CV7" s="589"/>
      <c r="CW7" s="589"/>
      <c r="CX7" s="589"/>
      <c r="CY7" s="590"/>
      <c r="CZ7" s="641">
        <v>9.5</v>
      </c>
      <c r="DA7" s="641"/>
      <c r="DB7" s="641"/>
      <c r="DC7" s="641"/>
      <c r="DD7" s="594">
        <v>1747321</v>
      </c>
      <c r="DE7" s="589"/>
      <c r="DF7" s="589"/>
      <c r="DG7" s="589"/>
      <c r="DH7" s="589"/>
      <c r="DI7" s="589"/>
      <c r="DJ7" s="589"/>
      <c r="DK7" s="589"/>
      <c r="DL7" s="589"/>
      <c r="DM7" s="589"/>
      <c r="DN7" s="589"/>
      <c r="DO7" s="589"/>
      <c r="DP7" s="590"/>
      <c r="DQ7" s="594">
        <v>9064374</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257426</v>
      </c>
      <c r="S8" s="589"/>
      <c r="T8" s="589"/>
      <c r="U8" s="589"/>
      <c r="V8" s="589"/>
      <c r="W8" s="589"/>
      <c r="X8" s="589"/>
      <c r="Y8" s="590"/>
      <c r="Z8" s="641">
        <v>0.2</v>
      </c>
      <c r="AA8" s="641"/>
      <c r="AB8" s="641"/>
      <c r="AC8" s="641"/>
      <c r="AD8" s="642">
        <v>257426</v>
      </c>
      <c r="AE8" s="642"/>
      <c r="AF8" s="642"/>
      <c r="AG8" s="642"/>
      <c r="AH8" s="642"/>
      <c r="AI8" s="642"/>
      <c r="AJ8" s="642"/>
      <c r="AK8" s="642"/>
      <c r="AL8" s="611">
        <v>0.4</v>
      </c>
      <c r="AM8" s="643"/>
      <c r="AN8" s="643"/>
      <c r="AO8" s="644"/>
      <c r="AP8" s="585" t="s">
        <v>222</v>
      </c>
      <c r="AQ8" s="586"/>
      <c r="AR8" s="586"/>
      <c r="AS8" s="586"/>
      <c r="AT8" s="586"/>
      <c r="AU8" s="586"/>
      <c r="AV8" s="586"/>
      <c r="AW8" s="586"/>
      <c r="AX8" s="586"/>
      <c r="AY8" s="586"/>
      <c r="AZ8" s="586"/>
      <c r="BA8" s="586"/>
      <c r="BB8" s="586"/>
      <c r="BC8" s="586"/>
      <c r="BD8" s="586"/>
      <c r="BE8" s="586"/>
      <c r="BF8" s="587"/>
      <c r="BG8" s="588">
        <v>437602</v>
      </c>
      <c r="BH8" s="589"/>
      <c r="BI8" s="589"/>
      <c r="BJ8" s="589"/>
      <c r="BK8" s="589"/>
      <c r="BL8" s="589"/>
      <c r="BM8" s="589"/>
      <c r="BN8" s="590"/>
      <c r="BO8" s="641">
        <v>1.3</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43639915</v>
      </c>
      <c r="CS8" s="589"/>
      <c r="CT8" s="589"/>
      <c r="CU8" s="589"/>
      <c r="CV8" s="589"/>
      <c r="CW8" s="589"/>
      <c r="CX8" s="589"/>
      <c r="CY8" s="590"/>
      <c r="CZ8" s="641">
        <v>35.4</v>
      </c>
      <c r="DA8" s="641"/>
      <c r="DB8" s="641"/>
      <c r="DC8" s="641"/>
      <c r="DD8" s="594">
        <v>844949</v>
      </c>
      <c r="DE8" s="589"/>
      <c r="DF8" s="589"/>
      <c r="DG8" s="589"/>
      <c r="DH8" s="589"/>
      <c r="DI8" s="589"/>
      <c r="DJ8" s="589"/>
      <c r="DK8" s="589"/>
      <c r="DL8" s="589"/>
      <c r="DM8" s="589"/>
      <c r="DN8" s="589"/>
      <c r="DO8" s="589"/>
      <c r="DP8" s="590"/>
      <c r="DQ8" s="594">
        <v>21391567</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131719</v>
      </c>
      <c r="S9" s="589"/>
      <c r="T9" s="589"/>
      <c r="U9" s="589"/>
      <c r="V9" s="589"/>
      <c r="W9" s="589"/>
      <c r="X9" s="589"/>
      <c r="Y9" s="590"/>
      <c r="Z9" s="641">
        <v>0.1</v>
      </c>
      <c r="AA9" s="641"/>
      <c r="AB9" s="641"/>
      <c r="AC9" s="641"/>
      <c r="AD9" s="642">
        <v>131719</v>
      </c>
      <c r="AE9" s="642"/>
      <c r="AF9" s="642"/>
      <c r="AG9" s="642"/>
      <c r="AH9" s="642"/>
      <c r="AI9" s="642"/>
      <c r="AJ9" s="642"/>
      <c r="AK9" s="642"/>
      <c r="AL9" s="611">
        <v>0.2</v>
      </c>
      <c r="AM9" s="643"/>
      <c r="AN9" s="643"/>
      <c r="AO9" s="644"/>
      <c r="AP9" s="585" t="s">
        <v>226</v>
      </c>
      <c r="AQ9" s="586"/>
      <c r="AR9" s="586"/>
      <c r="AS9" s="586"/>
      <c r="AT9" s="586"/>
      <c r="AU9" s="586"/>
      <c r="AV9" s="586"/>
      <c r="AW9" s="586"/>
      <c r="AX9" s="586"/>
      <c r="AY9" s="586"/>
      <c r="AZ9" s="586"/>
      <c r="BA9" s="586"/>
      <c r="BB9" s="586"/>
      <c r="BC9" s="586"/>
      <c r="BD9" s="586"/>
      <c r="BE9" s="586"/>
      <c r="BF9" s="587"/>
      <c r="BG9" s="588">
        <v>11463122</v>
      </c>
      <c r="BH9" s="589"/>
      <c r="BI9" s="589"/>
      <c r="BJ9" s="589"/>
      <c r="BK9" s="589"/>
      <c r="BL9" s="589"/>
      <c r="BM9" s="589"/>
      <c r="BN9" s="590"/>
      <c r="BO9" s="641">
        <v>33.9</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12202305</v>
      </c>
      <c r="CS9" s="589"/>
      <c r="CT9" s="589"/>
      <c r="CU9" s="589"/>
      <c r="CV9" s="589"/>
      <c r="CW9" s="589"/>
      <c r="CX9" s="589"/>
      <c r="CY9" s="590"/>
      <c r="CZ9" s="641">
        <v>9.9</v>
      </c>
      <c r="DA9" s="641"/>
      <c r="DB9" s="641"/>
      <c r="DC9" s="641"/>
      <c r="DD9" s="594">
        <v>2406164</v>
      </c>
      <c r="DE9" s="589"/>
      <c r="DF9" s="589"/>
      <c r="DG9" s="589"/>
      <c r="DH9" s="589"/>
      <c r="DI9" s="589"/>
      <c r="DJ9" s="589"/>
      <c r="DK9" s="589"/>
      <c r="DL9" s="589"/>
      <c r="DM9" s="589"/>
      <c r="DN9" s="589"/>
      <c r="DO9" s="589"/>
      <c r="DP9" s="590"/>
      <c r="DQ9" s="594">
        <v>8644851</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2940503</v>
      </c>
      <c r="S10" s="589"/>
      <c r="T10" s="589"/>
      <c r="U10" s="589"/>
      <c r="V10" s="589"/>
      <c r="W10" s="589"/>
      <c r="X10" s="589"/>
      <c r="Y10" s="590"/>
      <c r="Z10" s="641">
        <v>2.2999999999999998</v>
      </c>
      <c r="AA10" s="641"/>
      <c r="AB10" s="641"/>
      <c r="AC10" s="641"/>
      <c r="AD10" s="642">
        <v>2940503</v>
      </c>
      <c r="AE10" s="642"/>
      <c r="AF10" s="642"/>
      <c r="AG10" s="642"/>
      <c r="AH10" s="642"/>
      <c r="AI10" s="642"/>
      <c r="AJ10" s="642"/>
      <c r="AK10" s="642"/>
      <c r="AL10" s="611">
        <v>4.5999999999999996</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656839</v>
      </c>
      <c r="BH10" s="589"/>
      <c r="BI10" s="589"/>
      <c r="BJ10" s="589"/>
      <c r="BK10" s="589"/>
      <c r="BL10" s="589"/>
      <c r="BM10" s="589"/>
      <c r="BN10" s="590"/>
      <c r="BO10" s="641">
        <v>1.9</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350745</v>
      </c>
      <c r="CS10" s="589"/>
      <c r="CT10" s="589"/>
      <c r="CU10" s="589"/>
      <c r="CV10" s="589"/>
      <c r="CW10" s="589"/>
      <c r="CX10" s="589"/>
      <c r="CY10" s="590"/>
      <c r="CZ10" s="641">
        <v>0.3</v>
      </c>
      <c r="DA10" s="641"/>
      <c r="DB10" s="641"/>
      <c r="DC10" s="641"/>
      <c r="DD10" s="594" t="s">
        <v>223</v>
      </c>
      <c r="DE10" s="589"/>
      <c r="DF10" s="589"/>
      <c r="DG10" s="589"/>
      <c r="DH10" s="589"/>
      <c r="DI10" s="589"/>
      <c r="DJ10" s="589"/>
      <c r="DK10" s="589"/>
      <c r="DL10" s="589"/>
      <c r="DM10" s="589"/>
      <c r="DN10" s="589"/>
      <c r="DO10" s="589"/>
      <c r="DP10" s="590"/>
      <c r="DQ10" s="594">
        <v>159190</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52105</v>
      </c>
      <c r="S11" s="589"/>
      <c r="T11" s="589"/>
      <c r="U11" s="589"/>
      <c r="V11" s="589"/>
      <c r="W11" s="589"/>
      <c r="X11" s="589"/>
      <c r="Y11" s="590"/>
      <c r="Z11" s="641">
        <v>0</v>
      </c>
      <c r="AA11" s="641"/>
      <c r="AB11" s="641"/>
      <c r="AC11" s="641"/>
      <c r="AD11" s="642">
        <v>52105</v>
      </c>
      <c r="AE11" s="642"/>
      <c r="AF11" s="642"/>
      <c r="AG11" s="642"/>
      <c r="AH11" s="642"/>
      <c r="AI11" s="642"/>
      <c r="AJ11" s="642"/>
      <c r="AK11" s="642"/>
      <c r="AL11" s="611">
        <v>0.1</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3090073</v>
      </c>
      <c r="BH11" s="589"/>
      <c r="BI11" s="589"/>
      <c r="BJ11" s="589"/>
      <c r="BK11" s="589"/>
      <c r="BL11" s="589"/>
      <c r="BM11" s="589"/>
      <c r="BN11" s="590"/>
      <c r="BO11" s="641">
        <v>9.1</v>
      </c>
      <c r="BP11" s="641"/>
      <c r="BQ11" s="641"/>
      <c r="BR11" s="641"/>
      <c r="BS11" s="594">
        <v>503150</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3466341</v>
      </c>
      <c r="CS11" s="589"/>
      <c r="CT11" s="589"/>
      <c r="CU11" s="589"/>
      <c r="CV11" s="589"/>
      <c r="CW11" s="589"/>
      <c r="CX11" s="589"/>
      <c r="CY11" s="590"/>
      <c r="CZ11" s="641">
        <v>2.8</v>
      </c>
      <c r="DA11" s="641"/>
      <c r="DB11" s="641"/>
      <c r="DC11" s="641"/>
      <c r="DD11" s="594">
        <v>979018</v>
      </c>
      <c r="DE11" s="589"/>
      <c r="DF11" s="589"/>
      <c r="DG11" s="589"/>
      <c r="DH11" s="589"/>
      <c r="DI11" s="589"/>
      <c r="DJ11" s="589"/>
      <c r="DK11" s="589"/>
      <c r="DL11" s="589"/>
      <c r="DM11" s="589"/>
      <c r="DN11" s="589"/>
      <c r="DO11" s="589"/>
      <c r="DP11" s="590"/>
      <c r="DQ11" s="594">
        <v>1995095</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14134413</v>
      </c>
      <c r="BH12" s="589"/>
      <c r="BI12" s="589"/>
      <c r="BJ12" s="589"/>
      <c r="BK12" s="589"/>
      <c r="BL12" s="589"/>
      <c r="BM12" s="589"/>
      <c r="BN12" s="590"/>
      <c r="BO12" s="641">
        <v>41.7</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3994491</v>
      </c>
      <c r="CS12" s="589"/>
      <c r="CT12" s="589"/>
      <c r="CU12" s="589"/>
      <c r="CV12" s="589"/>
      <c r="CW12" s="589"/>
      <c r="CX12" s="589"/>
      <c r="CY12" s="590"/>
      <c r="CZ12" s="641">
        <v>3.2</v>
      </c>
      <c r="DA12" s="641"/>
      <c r="DB12" s="641"/>
      <c r="DC12" s="641"/>
      <c r="DD12" s="594">
        <v>122255</v>
      </c>
      <c r="DE12" s="589"/>
      <c r="DF12" s="589"/>
      <c r="DG12" s="589"/>
      <c r="DH12" s="589"/>
      <c r="DI12" s="589"/>
      <c r="DJ12" s="589"/>
      <c r="DK12" s="589"/>
      <c r="DL12" s="589"/>
      <c r="DM12" s="589"/>
      <c r="DN12" s="589"/>
      <c r="DO12" s="589"/>
      <c r="DP12" s="590"/>
      <c r="DQ12" s="594">
        <v>1485447</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107860</v>
      </c>
      <c r="S13" s="589"/>
      <c r="T13" s="589"/>
      <c r="U13" s="589"/>
      <c r="V13" s="589"/>
      <c r="W13" s="589"/>
      <c r="X13" s="589"/>
      <c r="Y13" s="590"/>
      <c r="Z13" s="641">
        <v>0.1</v>
      </c>
      <c r="AA13" s="641"/>
      <c r="AB13" s="641"/>
      <c r="AC13" s="641"/>
      <c r="AD13" s="642">
        <v>107860</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13971978</v>
      </c>
      <c r="BH13" s="589"/>
      <c r="BI13" s="589"/>
      <c r="BJ13" s="589"/>
      <c r="BK13" s="589"/>
      <c r="BL13" s="589"/>
      <c r="BM13" s="589"/>
      <c r="BN13" s="590"/>
      <c r="BO13" s="641">
        <v>41.3</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13306402</v>
      </c>
      <c r="CS13" s="589"/>
      <c r="CT13" s="589"/>
      <c r="CU13" s="589"/>
      <c r="CV13" s="589"/>
      <c r="CW13" s="589"/>
      <c r="CX13" s="589"/>
      <c r="CY13" s="590"/>
      <c r="CZ13" s="641">
        <v>10.8</v>
      </c>
      <c r="DA13" s="641"/>
      <c r="DB13" s="641"/>
      <c r="DC13" s="641"/>
      <c r="DD13" s="594">
        <v>5651350</v>
      </c>
      <c r="DE13" s="589"/>
      <c r="DF13" s="589"/>
      <c r="DG13" s="589"/>
      <c r="DH13" s="589"/>
      <c r="DI13" s="589"/>
      <c r="DJ13" s="589"/>
      <c r="DK13" s="589"/>
      <c r="DL13" s="589"/>
      <c r="DM13" s="589"/>
      <c r="DN13" s="589"/>
      <c r="DO13" s="589"/>
      <c r="DP13" s="590"/>
      <c r="DQ13" s="594">
        <v>7610703</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558232</v>
      </c>
      <c r="BH14" s="589"/>
      <c r="BI14" s="589"/>
      <c r="BJ14" s="589"/>
      <c r="BK14" s="589"/>
      <c r="BL14" s="589"/>
      <c r="BM14" s="589"/>
      <c r="BN14" s="590"/>
      <c r="BO14" s="641">
        <v>1.6</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4277666</v>
      </c>
      <c r="CS14" s="589"/>
      <c r="CT14" s="589"/>
      <c r="CU14" s="589"/>
      <c r="CV14" s="589"/>
      <c r="CW14" s="589"/>
      <c r="CX14" s="589"/>
      <c r="CY14" s="590"/>
      <c r="CZ14" s="641">
        <v>3.5</v>
      </c>
      <c r="DA14" s="641"/>
      <c r="DB14" s="641"/>
      <c r="DC14" s="641"/>
      <c r="DD14" s="594">
        <v>1467163</v>
      </c>
      <c r="DE14" s="589"/>
      <c r="DF14" s="589"/>
      <c r="DG14" s="589"/>
      <c r="DH14" s="589"/>
      <c r="DI14" s="589"/>
      <c r="DJ14" s="589"/>
      <c r="DK14" s="589"/>
      <c r="DL14" s="589"/>
      <c r="DM14" s="589"/>
      <c r="DN14" s="589"/>
      <c r="DO14" s="589"/>
      <c r="DP14" s="590"/>
      <c r="DQ14" s="594">
        <v>2993074</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114907</v>
      </c>
      <c r="S15" s="589"/>
      <c r="T15" s="589"/>
      <c r="U15" s="589"/>
      <c r="V15" s="589"/>
      <c r="W15" s="589"/>
      <c r="X15" s="589"/>
      <c r="Y15" s="590"/>
      <c r="Z15" s="641">
        <v>0.1</v>
      </c>
      <c r="AA15" s="641"/>
      <c r="AB15" s="641"/>
      <c r="AC15" s="641"/>
      <c r="AD15" s="642">
        <v>114907</v>
      </c>
      <c r="AE15" s="642"/>
      <c r="AF15" s="642"/>
      <c r="AG15" s="642"/>
      <c r="AH15" s="642"/>
      <c r="AI15" s="642"/>
      <c r="AJ15" s="642"/>
      <c r="AK15" s="642"/>
      <c r="AL15" s="611">
        <v>0.2</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2025677</v>
      </c>
      <c r="BH15" s="589"/>
      <c r="BI15" s="589"/>
      <c r="BJ15" s="589"/>
      <c r="BK15" s="589"/>
      <c r="BL15" s="589"/>
      <c r="BM15" s="589"/>
      <c r="BN15" s="590"/>
      <c r="BO15" s="641">
        <v>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13331555</v>
      </c>
      <c r="CS15" s="589"/>
      <c r="CT15" s="589"/>
      <c r="CU15" s="589"/>
      <c r="CV15" s="589"/>
      <c r="CW15" s="589"/>
      <c r="CX15" s="589"/>
      <c r="CY15" s="590"/>
      <c r="CZ15" s="641">
        <v>10.8</v>
      </c>
      <c r="DA15" s="641"/>
      <c r="DB15" s="641"/>
      <c r="DC15" s="641"/>
      <c r="DD15" s="594">
        <v>3933428</v>
      </c>
      <c r="DE15" s="589"/>
      <c r="DF15" s="589"/>
      <c r="DG15" s="589"/>
      <c r="DH15" s="589"/>
      <c r="DI15" s="589"/>
      <c r="DJ15" s="589"/>
      <c r="DK15" s="589"/>
      <c r="DL15" s="589"/>
      <c r="DM15" s="589"/>
      <c r="DN15" s="589"/>
      <c r="DO15" s="589"/>
      <c r="DP15" s="590"/>
      <c r="DQ15" s="594">
        <v>8161749</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28790004</v>
      </c>
      <c r="S16" s="589"/>
      <c r="T16" s="589"/>
      <c r="U16" s="589"/>
      <c r="V16" s="589"/>
      <c r="W16" s="589"/>
      <c r="X16" s="589"/>
      <c r="Y16" s="590"/>
      <c r="Z16" s="641">
        <v>22.7</v>
      </c>
      <c r="AA16" s="641"/>
      <c r="AB16" s="641"/>
      <c r="AC16" s="641"/>
      <c r="AD16" s="642">
        <v>26954651</v>
      </c>
      <c r="AE16" s="642"/>
      <c r="AF16" s="642"/>
      <c r="AG16" s="642"/>
      <c r="AH16" s="642"/>
      <c r="AI16" s="642"/>
      <c r="AJ16" s="642"/>
      <c r="AK16" s="642"/>
      <c r="AL16" s="611">
        <v>41.8</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179175</v>
      </c>
      <c r="CS16" s="589"/>
      <c r="CT16" s="589"/>
      <c r="CU16" s="589"/>
      <c r="CV16" s="589"/>
      <c r="CW16" s="589"/>
      <c r="CX16" s="589"/>
      <c r="CY16" s="590"/>
      <c r="CZ16" s="641">
        <v>0.1</v>
      </c>
      <c r="DA16" s="641"/>
      <c r="DB16" s="641"/>
      <c r="DC16" s="641"/>
      <c r="DD16" s="594" t="s">
        <v>223</v>
      </c>
      <c r="DE16" s="589"/>
      <c r="DF16" s="589"/>
      <c r="DG16" s="589"/>
      <c r="DH16" s="589"/>
      <c r="DI16" s="589"/>
      <c r="DJ16" s="589"/>
      <c r="DK16" s="589"/>
      <c r="DL16" s="589"/>
      <c r="DM16" s="589"/>
      <c r="DN16" s="589"/>
      <c r="DO16" s="589"/>
      <c r="DP16" s="590"/>
      <c r="DQ16" s="594">
        <v>8747</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26954651</v>
      </c>
      <c r="S17" s="589"/>
      <c r="T17" s="589"/>
      <c r="U17" s="589"/>
      <c r="V17" s="589"/>
      <c r="W17" s="589"/>
      <c r="X17" s="589"/>
      <c r="Y17" s="590"/>
      <c r="Z17" s="641">
        <v>21.3</v>
      </c>
      <c r="AA17" s="641"/>
      <c r="AB17" s="641"/>
      <c r="AC17" s="641"/>
      <c r="AD17" s="642">
        <v>26954651</v>
      </c>
      <c r="AE17" s="642"/>
      <c r="AF17" s="642"/>
      <c r="AG17" s="642"/>
      <c r="AH17" s="642"/>
      <c r="AI17" s="642"/>
      <c r="AJ17" s="642"/>
      <c r="AK17" s="642"/>
      <c r="AL17" s="611">
        <v>41.8</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v>532</v>
      </c>
      <c r="BH17" s="589"/>
      <c r="BI17" s="589"/>
      <c r="BJ17" s="589"/>
      <c r="BK17" s="589"/>
      <c r="BL17" s="589"/>
      <c r="BM17" s="589"/>
      <c r="BN17" s="590"/>
      <c r="BO17" s="641">
        <v>0</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16196211</v>
      </c>
      <c r="CS17" s="589"/>
      <c r="CT17" s="589"/>
      <c r="CU17" s="589"/>
      <c r="CV17" s="589"/>
      <c r="CW17" s="589"/>
      <c r="CX17" s="589"/>
      <c r="CY17" s="590"/>
      <c r="CZ17" s="641">
        <v>13.1</v>
      </c>
      <c r="DA17" s="641"/>
      <c r="DB17" s="641"/>
      <c r="DC17" s="641"/>
      <c r="DD17" s="594" t="s">
        <v>223</v>
      </c>
      <c r="DE17" s="589"/>
      <c r="DF17" s="589"/>
      <c r="DG17" s="589"/>
      <c r="DH17" s="589"/>
      <c r="DI17" s="589"/>
      <c r="DJ17" s="589"/>
      <c r="DK17" s="589"/>
      <c r="DL17" s="589"/>
      <c r="DM17" s="589"/>
      <c r="DN17" s="589"/>
      <c r="DO17" s="589"/>
      <c r="DP17" s="590"/>
      <c r="DQ17" s="594">
        <v>15583262</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1835344</v>
      </c>
      <c r="S18" s="589"/>
      <c r="T18" s="589"/>
      <c r="U18" s="589"/>
      <c r="V18" s="589"/>
      <c r="W18" s="589"/>
      <c r="X18" s="589"/>
      <c r="Y18" s="590"/>
      <c r="Z18" s="641">
        <v>1.4</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v>23933</v>
      </c>
      <c r="CS18" s="589"/>
      <c r="CT18" s="589"/>
      <c r="CU18" s="589"/>
      <c r="CV18" s="589"/>
      <c r="CW18" s="589"/>
      <c r="CX18" s="589"/>
      <c r="CY18" s="590"/>
      <c r="CZ18" s="641">
        <v>0</v>
      </c>
      <c r="DA18" s="641"/>
      <c r="DB18" s="641"/>
      <c r="DC18" s="641"/>
      <c r="DD18" s="594" t="s">
        <v>223</v>
      </c>
      <c r="DE18" s="589"/>
      <c r="DF18" s="589"/>
      <c r="DG18" s="589"/>
      <c r="DH18" s="589"/>
      <c r="DI18" s="589"/>
      <c r="DJ18" s="589"/>
      <c r="DK18" s="589"/>
      <c r="DL18" s="589"/>
      <c r="DM18" s="589"/>
      <c r="DN18" s="589"/>
      <c r="DO18" s="589"/>
      <c r="DP18" s="590"/>
      <c r="DQ18" s="594">
        <v>23123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v>9</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1496353</v>
      </c>
      <c r="BH19" s="589"/>
      <c r="BI19" s="589"/>
      <c r="BJ19" s="589"/>
      <c r="BK19" s="589"/>
      <c r="BL19" s="589"/>
      <c r="BM19" s="589"/>
      <c r="BN19" s="590"/>
      <c r="BO19" s="641">
        <v>4.4000000000000004</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67152905</v>
      </c>
      <c r="S20" s="589"/>
      <c r="T20" s="589"/>
      <c r="U20" s="589"/>
      <c r="V20" s="589"/>
      <c r="W20" s="589"/>
      <c r="X20" s="589"/>
      <c r="Y20" s="590"/>
      <c r="Z20" s="641">
        <v>53</v>
      </c>
      <c r="AA20" s="641"/>
      <c r="AB20" s="641"/>
      <c r="AC20" s="641"/>
      <c r="AD20" s="642">
        <v>63858050</v>
      </c>
      <c r="AE20" s="642"/>
      <c r="AF20" s="642"/>
      <c r="AG20" s="642"/>
      <c r="AH20" s="642"/>
      <c r="AI20" s="642"/>
      <c r="AJ20" s="642"/>
      <c r="AK20" s="642"/>
      <c r="AL20" s="611">
        <v>99.1</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1496353</v>
      </c>
      <c r="BH20" s="589"/>
      <c r="BI20" s="589"/>
      <c r="BJ20" s="589"/>
      <c r="BK20" s="589"/>
      <c r="BL20" s="589"/>
      <c r="BM20" s="589"/>
      <c r="BN20" s="590"/>
      <c r="BO20" s="641">
        <v>4.4000000000000004</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123331861</v>
      </c>
      <c r="CS20" s="589"/>
      <c r="CT20" s="589"/>
      <c r="CU20" s="589"/>
      <c r="CV20" s="589"/>
      <c r="CW20" s="589"/>
      <c r="CX20" s="589"/>
      <c r="CY20" s="590"/>
      <c r="CZ20" s="641">
        <v>100</v>
      </c>
      <c r="DA20" s="641"/>
      <c r="DB20" s="641"/>
      <c r="DC20" s="641"/>
      <c r="DD20" s="594">
        <v>17151648</v>
      </c>
      <c r="DE20" s="589"/>
      <c r="DF20" s="589"/>
      <c r="DG20" s="589"/>
      <c r="DH20" s="589"/>
      <c r="DI20" s="589"/>
      <c r="DJ20" s="589"/>
      <c r="DK20" s="589"/>
      <c r="DL20" s="589"/>
      <c r="DM20" s="589"/>
      <c r="DN20" s="589"/>
      <c r="DO20" s="589"/>
      <c r="DP20" s="590"/>
      <c r="DQ20" s="594">
        <v>77731881</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46976</v>
      </c>
      <c r="S21" s="589"/>
      <c r="T21" s="589"/>
      <c r="U21" s="589"/>
      <c r="V21" s="589"/>
      <c r="W21" s="589"/>
      <c r="X21" s="589"/>
      <c r="Y21" s="590"/>
      <c r="Z21" s="641">
        <v>0</v>
      </c>
      <c r="AA21" s="641"/>
      <c r="AB21" s="641"/>
      <c r="AC21" s="641"/>
      <c r="AD21" s="642">
        <v>46976</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36851</v>
      </c>
      <c r="BH21" s="589"/>
      <c r="BI21" s="589"/>
      <c r="BJ21" s="589"/>
      <c r="BK21" s="589"/>
      <c r="BL21" s="589"/>
      <c r="BM21" s="589"/>
      <c r="BN21" s="590"/>
      <c r="BO21" s="641">
        <v>0.1</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1303150</v>
      </c>
      <c r="S22" s="589"/>
      <c r="T22" s="589"/>
      <c r="U22" s="589"/>
      <c r="V22" s="589"/>
      <c r="W22" s="589"/>
      <c r="X22" s="589"/>
      <c r="Y22" s="590"/>
      <c r="Z22" s="641">
        <v>1</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3234665</v>
      </c>
      <c r="S23" s="589"/>
      <c r="T23" s="589"/>
      <c r="U23" s="589"/>
      <c r="V23" s="589"/>
      <c r="W23" s="589"/>
      <c r="X23" s="589"/>
      <c r="Y23" s="590"/>
      <c r="Z23" s="641">
        <v>2.6</v>
      </c>
      <c r="AA23" s="641"/>
      <c r="AB23" s="641"/>
      <c r="AC23" s="641"/>
      <c r="AD23" s="642">
        <v>187592</v>
      </c>
      <c r="AE23" s="642"/>
      <c r="AF23" s="642"/>
      <c r="AG23" s="642"/>
      <c r="AH23" s="642"/>
      <c r="AI23" s="642"/>
      <c r="AJ23" s="642"/>
      <c r="AK23" s="642"/>
      <c r="AL23" s="611">
        <v>0.3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1459502</v>
      </c>
      <c r="BH23" s="589"/>
      <c r="BI23" s="589"/>
      <c r="BJ23" s="589"/>
      <c r="BK23" s="589"/>
      <c r="BL23" s="589"/>
      <c r="BM23" s="589"/>
      <c r="BN23" s="590"/>
      <c r="BO23" s="641">
        <v>4.3</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961436</v>
      </c>
      <c r="S24" s="589"/>
      <c r="T24" s="589"/>
      <c r="U24" s="589"/>
      <c r="V24" s="589"/>
      <c r="W24" s="589"/>
      <c r="X24" s="589"/>
      <c r="Y24" s="590"/>
      <c r="Z24" s="641">
        <v>0.8</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64087331</v>
      </c>
      <c r="CS24" s="639"/>
      <c r="CT24" s="639"/>
      <c r="CU24" s="639"/>
      <c r="CV24" s="639"/>
      <c r="CW24" s="639"/>
      <c r="CX24" s="639"/>
      <c r="CY24" s="686"/>
      <c r="CZ24" s="690">
        <v>52</v>
      </c>
      <c r="DA24" s="691"/>
      <c r="DB24" s="691"/>
      <c r="DC24" s="692"/>
      <c r="DD24" s="685">
        <v>43739934</v>
      </c>
      <c r="DE24" s="639"/>
      <c r="DF24" s="639"/>
      <c r="DG24" s="639"/>
      <c r="DH24" s="639"/>
      <c r="DI24" s="639"/>
      <c r="DJ24" s="639"/>
      <c r="DK24" s="686"/>
      <c r="DL24" s="685">
        <v>43343933</v>
      </c>
      <c r="DM24" s="639"/>
      <c r="DN24" s="639"/>
      <c r="DO24" s="639"/>
      <c r="DP24" s="639"/>
      <c r="DQ24" s="639"/>
      <c r="DR24" s="639"/>
      <c r="DS24" s="639"/>
      <c r="DT24" s="639"/>
      <c r="DU24" s="639"/>
      <c r="DV24" s="686"/>
      <c r="DW24" s="687">
        <v>62.3</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19092944</v>
      </c>
      <c r="S25" s="589"/>
      <c r="T25" s="589"/>
      <c r="U25" s="589"/>
      <c r="V25" s="589"/>
      <c r="W25" s="589"/>
      <c r="X25" s="589"/>
      <c r="Y25" s="590"/>
      <c r="Z25" s="641">
        <v>15.1</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21169133</v>
      </c>
      <c r="CS25" s="607"/>
      <c r="CT25" s="607"/>
      <c r="CU25" s="607"/>
      <c r="CV25" s="607"/>
      <c r="CW25" s="607"/>
      <c r="CX25" s="607"/>
      <c r="CY25" s="608"/>
      <c r="CZ25" s="591">
        <v>17.2</v>
      </c>
      <c r="DA25" s="609"/>
      <c r="DB25" s="609"/>
      <c r="DC25" s="610"/>
      <c r="DD25" s="594">
        <v>19852774</v>
      </c>
      <c r="DE25" s="607"/>
      <c r="DF25" s="607"/>
      <c r="DG25" s="607"/>
      <c r="DH25" s="607"/>
      <c r="DI25" s="607"/>
      <c r="DJ25" s="607"/>
      <c r="DK25" s="608"/>
      <c r="DL25" s="594">
        <v>19475356</v>
      </c>
      <c r="DM25" s="607"/>
      <c r="DN25" s="607"/>
      <c r="DO25" s="607"/>
      <c r="DP25" s="607"/>
      <c r="DQ25" s="607"/>
      <c r="DR25" s="607"/>
      <c r="DS25" s="607"/>
      <c r="DT25" s="607"/>
      <c r="DU25" s="607"/>
      <c r="DV25" s="608"/>
      <c r="DW25" s="611">
        <v>28</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v>80975</v>
      </c>
      <c r="S26" s="589"/>
      <c r="T26" s="589"/>
      <c r="U26" s="589"/>
      <c r="V26" s="589"/>
      <c r="W26" s="589"/>
      <c r="X26" s="589"/>
      <c r="Y26" s="590"/>
      <c r="Z26" s="641">
        <v>0.1</v>
      </c>
      <c r="AA26" s="641"/>
      <c r="AB26" s="641"/>
      <c r="AC26" s="641"/>
      <c r="AD26" s="642">
        <v>80975</v>
      </c>
      <c r="AE26" s="642"/>
      <c r="AF26" s="642"/>
      <c r="AG26" s="642"/>
      <c r="AH26" s="642"/>
      <c r="AI26" s="642"/>
      <c r="AJ26" s="642"/>
      <c r="AK26" s="642"/>
      <c r="AL26" s="611">
        <v>0.1</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13649143</v>
      </c>
      <c r="CS26" s="589"/>
      <c r="CT26" s="589"/>
      <c r="CU26" s="589"/>
      <c r="CV26" s="589"/>
      <c r="CW26" s="589"/>
      <c r="CX26" s="589"/>
      <c r="CY26" s="590"/>
      <c r="CZ26" s="591">
        <v>11.1</v>
      </c>
      <c r="DA26" s="609"/>
      <c r="DB26" s="609"/>
      <c r="DC26" s="610"/>
      <c r="DD26" s="594">
        <v>12645019</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6313309</v>
      </c>
      <c r="S27" s="589"/>
      <c r="T27" s="589"/>
      <c r="U27" s="589"/>
      <c r="V27" s="589"/>
      <c r="W27" s="589"/>
      <c r="X27" s="589"/>
      <c r="Y27" s="590"/>
      <c r="Z27" s="641">
        <v>5</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33862843</v>
      </c>
      <c r="BH27" s="589"/>
      <c r="BI27" s="589"/>
      <c r="BJ27" s="589"/>
      <c r="BK27" s="589"/>
      <c r="BL27" s="589"/>
      <c r="BM27" s="589"/>
      <c r="BN27" s="590"/>
      <c r="BO27" s="641">
        <v>100</v>
      </c>
      <c r="BP27" s="641"/>
      <c r="BQ27" s="641"/>
      <c r="BR27" s="641"/>
      <c r="BS27" s="594">
        <v>503150</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26722381</v>
      </c>
      <c r="CS27" s="607"/>
      <c r="CT27" s="607"/>
      <c r="CU27" s="607"/>
      <c r="CV27" s="607"/>
      <c r="CW27" s="607"/>
      <c r="CX27" s="607"/>
      <c r="CY27" s="608"/>
      <c r="CZ27" s="591">
        <v>21.7</v>
      </c>
      <c r="DA27" s="609"/>
      <c r="DB27" s="609"/>
      <c r="DC27" s="610"/>
      <c r="DD27" s="594">
        <v>8304292</v>
      </c>
      <c r="DE27" s="607"/>
      <c r="DF27" s="607"/>
      <c r="DG27" s="607"/>
      <c r="DH27" s="607"/>
      <c r="DI27" s="607"/>
      <c r="DJ27" s="607"/>
      <c r="DK27" s="608"/>
      <c r="DL27" s="594">
        <v>8285709</v>
      </c>
      <c r="DM27" s="607"/>
      <c r="DN27" s="607"/>
      <c r="DO27" s="607"/>
      <c r="DP27" s="607"/>
      <c r="DQ27" s="607"/>
      <c r="DR27" s="607"/>
      <c r="DS27" s="607"/>
      <c r="DT27" s="607"/>
      <c r="DU27" s="607"/>
      <c r="DV27" s="608"/>
      <c r="DW27" s="611">
        <v>11.9</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457955</v>
      </c>
      <c r="S28" s="589"/>
      <c r="T28" s="589"/>
      <c r="U28" s="589"/>
      <c r="V28" s="589"/>
      <c r="W28" s="589"/>
      <c r="X28" s="589"/>
      <c r="Y28" s="590"/>
      <c r="Z28" s="641">
        <v>0.4</v>
      </c>
      <c r="AA28" s="641"/>
      <c r="AB28" s="641"/>
      <c r="AC28" s="641"/>
      <c r="AD28" s="642">
        <v>95484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16195817</v>
      </c>
      <c r="CS28" s="589"/>
      <c r="CT28" s="589"/>
      <c r="CU28" s="589"/>
      <c r="CV28" s="589"/>
      <c r="CW28" s="589"/>
      <c r="CX28" s="589"/>
      <c r="CY28" s="590"/>
      <c r="CZ28" s="591">
        <v>13.1</v>
      </c>
      <c r="DA28" s="609"/>
      <c r="DB28" s="609"/>
      <c r="DC28" s="610"/>
      <c r="DD28" s="594">
        <v>15582868</v>
      </c>
      <c r="DE28" s="589"/>
      <c r="DF28" s="589"/>
      <c r="DG28" s="589"/>
      <c r="DH28" s="589"/>
      <c r="DI28" s="589"/>
      <c r="DJ28" s="589"/>
      <c r="DK28" s="590"/>
      <c r="DL28" s="594">
        <v>15582868</v>
      </c>
      <c r="DM28" s="589"/>
      <c r="DN28" s="589"/>
      <c r="DO28" s="589"/>
      <c r="DP28" s="589"/>
      <c r="DQ28" s="589"/>
      <c r="DR28" s="589"/>
      <c r="DS28" s="589"/>
      <c r="DT28" s="589"/>
      <c r="DU28" s="589"/>
      <c r="DV28" s="590"/>
      <c r="DW28" s="611">
        <v>22.4</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129318</v>
      </c>
      <c r="S29" s="589"/>
      <c r="T29" s="589"/>
      <c r="U29" s="589"/>
      <c r="V29" s="589"/>
      <c r="W29" s="589"/>
      <c r="X29" s="589"/>
      <c r="Y29" s="590"/>
      <c r="Z29" s="641">
        <v>0.1</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16188500</v>
      </c>
      <c r="CS29" s="607"/>
      <c r="CT29" s="607"/>
      <c r="CU29" s="607"/>
      <c r="CV29" s="607"/>
      <c r="CW29" s="607"/>
      <c r="CX29" s="607"/>
      <c r="CY29" s="608"/>
      <c r="CZ29" s="591">
        <v>13.1</v>
      </c>
      <c r="DA29" s="609"/>
      <c r="DB29" s="609"/>
      <c r="DC29" s="610"/>
      <c r="DD29" s="594">
        <v>15575551</v>
      </c>
      <c r="DE29" s="607"/>
      <c r="DF29" s="607"/>
      <c r="DG29" s="607"/>
      <c r="DH29" s="607"/>
      <c r="DI29" s="607"/>
      <c r="DJ29" s="607"/>
      <c r="DK29" s="608"/>
      <c r="DL29" s="594">
        <v>15575551</v>
      </c>
      <c r="DM29" s="607"/>
      <c r="DN29" s="607"/>
      <c r="DO29" s="607"/>
      <c r="DP29" s="607"/>
      <c r="DQ29" s="607"/>
      <c r="DR29" s="607"/>
      <c r="DS29" s="607"/>
      <c r="DT29" s="607"/>
      <c r="DU29" s="607"/>
      <c r="DV29" s="608"/>
      <c r="DW29" s="611">
        <v>22.4</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3579300</v>
      </c>
      <c r="S30" s="589"/>
      <c r="T30" s="589"/>
      <c r="U30" s="589"/>
      <c r="V30" s="589"/>
      <c r="W30" s="589"/>
      <c r="X30" s="589"/>
      <c r="Y30" s="590"/>
      <c r="Z30" s="641">
        <v>2.8</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99.1</v>
      </c>
      <c r="BH30" s="655"/>
      <c r="BI30" s="655"/>
      <c r="BJ30" s="655"/>
      <c r="BK30" s="655"/>
      <c r="BL30" s="655"/>
      <c r="BM30" s="656">
        <v>95.9</v>
      </c>
      <c r="BN30" s="655"/>
      <c r="BO30" s="655"/>
      <c r="BP30" s="655"/>
      <c r="BQ30" s="657"/>
      <c r="BR30" s="654">
        <v>99</v>
      </c>
      <c r="BS30" s="655"/>
      <c r="BT30" s="655"/>
      <c r="BU30" s="655"/>
      <c r="BV30" s="655"/>
      <c r="BW30" s="655"/>
      <c r="BX30" s="656">
        <v>95.4</v>
      </c>
      <c r="BY30" s="655"/>
      <c r="BZ30" s="655"/>
      <c r="CA30" s="655"/>
      <c r="CB30" s="657"/>
      <c r="CD30" s="660"/>
      <c r="CE30" s="661"/>
      <c r="CF30" s="625" t="s">
        <v>295</v>
      </c>
      <c r="CG30" s="622"/>
      <c r="CH30" s="622"/>
      <c r="CI30" s="622"/>
      <c r="CJ30" s="622"/>
      <c r="CK30" s="622"/>
      <c r="CL30" s="622"/>
      <c r="CM30" s="622"/>
      <c r="CN30" s="622"/>
      <c r="CO30" s="622"/>
      <c r="CP30" s="622"/>
      <c r="CQ30" s="623"/>
      <c r="CR30" s="588">
        <v>14485058</v>
      </c>
      <c r="CS30" s="589"/>
      <c r="CT30" s="589"/>
      <c r="CU30" s="589"/>
      <c r="CV30" s="589"/>
      <c r="CW30" s="589"/>
      <c r="CX30" s="589"/>
      <c r="CY30" s="590"/>
      <c r="CZ30" s="591">
        <v>11.7</v>
      </c>
      <c r="DA30" s="609"/>
      <c r="DB30" s="609"/>
      <c r="DC30" s="610"/>
      <c r="DD30" s="594">
        <v>14028048</v>
      </c>
      <c r="DE30" s="589"/>
      <c r="DF30" s="589"/>
      <c r="DG30" s="589"/>
      <c r="DH30" s="589"/>
      <c r="DI30" s="589"/>
      <c r="DJ30" s="589"/>
      <c r="DK30" s="590"/>
      <c r="DL30" s="594">
        <v>14028048</v>
      </c>
      <c r="DM30" s="589"/>
      <c r="DN30" s="589"/>
      <c r="DO30" s="589"/>
      <c r="DP30" s="589"/>
      <c r="DQ30" s="589"/>
      <c r="DR30" s="589"/>
      <c r="DS30" s="589"/>
      <c r="DT30" s="589"/>
      <c r="DU30" s="589"/>
      <c r="DV30" s="590"/>
      <c r="DW30" s="611">
        <v>20.2</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3788612</v>
      </c>
      <c r="S31" s="589"/>
      <c r="T31" s="589"/>
      <c r="U31" s="589"/>
      <c r="V31" s="589"/>
      <c r="W31" s="589"/>
      <c r="X31" s="589"/>
      <c r="Y31" s="590"/>
      <c r="Z31" s="641">
        <v>3</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99.1</v>
      </c>
      <c r="BH31" s="607"/>
      <c r="BI31" s="607"/>
      <c r="BJ31" s="607"/>
      <c r="BK31" s="607"/>
      <c r="BL31" s="607"/>
      <c r="BM31" s="643">
        <v>96.5</v>
      </c>
      <c r="BN31" s="653"/>
      <c r="BO31" s="653"/>
      <c r="BP31" s="653"/>
      <c r="BQ31" s="617"/>
      <c r="BR31" s="652">
        <v>99</v>
      </c>
      <c r="BS31" s="607"/>
      <c r="BT31" s="607"/>
      <c r="BU31" s="607"/>
      <c r="BV31" s="607"/>
      <c r="BW31" s="607"/>
      <c r="BX31" s="643">
        <v>96.1</v>
      </c>
      <c r="BY31" s="653"/>
      <c r="BZ31" s="653"/>
      <c r="CA31" s="653"/>
      <c r="CB31" s="617"/>
      <c r="CD31" s="660"/>
      <c r="CE31" s="661"/>
      <c r="CF31" s="625" t="s">
        <v>299</v>
      </c>
      <c r="CG31" s="622"/>
      <c r="CH31" s="622"/>
      <c r="CI31" s="622"/>
      <c r="CJ31" s="622"/>
      <c r="CK31" s="622"/>
      <c r="CL31" s="622"/>
      <c r="CM31" s="622"/>
      <c r="CN31" s="622"/>
      <c r="CO31" s="622"/>
      <c r="CP31" s="622"/>
      <c r="CQ31" s="623"/>
      <c r="CR31" s="588">
        <v>1703442</v>
      </c>
      <c r="CS31" s="607"/>
      <c r="CT31" s="607"/>
      <c r="CU31" s="607"/>
      <c r="CV31" s="607"/>
      <c r="CW31" s="607"/>
      <c r="CX31" s="607"/>
      <c r="CY31" s="608"/>
      <c r="CZ31" s="591">
        <v>1.4</v>
      </c>
      <c r="DA31" s="609"/>
      <c r="DB31" s="609"/>
      <c r="DC31" s="610"/>
      <c r="DD31" s="594">
        <v>1547503</v>
      </c>
      <c r="DE31" s="607"/>
      <c r="DF31" s="607"/>
      <c r="DG31" s="607"/>
      <c r="DH31" s="607"/>
      <c r="DI31" s="607"/>
      <c r="DJ31" s="607"/>
      <c r="DK31" s="608"/>
      <c r="DL31" s="594">
        <v>1547503</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5764725</v>
      </c>
      <c r="S32" s="589"/>
      <c r="T32" s="589"/>
      <c r="U32" s="589"/>
      <c r="V32" s="589"/>
      <c r="W32" s="589"/>
      <c r="X32" s="589"/>
      <c r="Y32" s="590"/>
      <c r="Z32" s="641">
        <v>4.5999999999999996</v>
      </c>
      <c r="AA32" s="641"/>
      <c r="AB32" s="641"/>
      <c r="AC32" s="641"/>
      <c r="AD32" s="642">
        <v>186832</v>
      </c>
      <c r="AE32" s="642"/>
      <c r="AF32" s="642"/>
      <c r="AG32" s="642"/>
      <c r="AH32" s="642"/>
      <c r="AI32" s="642"/>
      <c r="AJ32" s="642"/>
      <c r="AK32" s="642"/>
      <c r="AL32" s="611">
        <v>0.3</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99.1</v>
      </c>
      <c r="BH32" s="573"/>
      <c r="BI32" s="573"/>
      <c r="BJ32" s="573"/>
      <c r="BK32" s="573"/>
      <c r="BL32" s="573"/>
      <c r="BM32" s="636">
        <v>96.9</v>
      </c>
      <c r="BN32" s="573"/>
      <c r="BO32" s="573"/>
      <c r="BP32" s="573"/>
      <c r="BQ32" s="630"/>
      <c r="BR32" s="651">
        <v>99</v>
      </c>
      <c r="BS32" s="573"/>
      <c r="BT32" s="573"/>
      <c r="BU32" s="573"/>
      <c r="BV32" s="573"/>
      <c r="BW32" s="573"/>
      <c r="BX32" s="636">
        <v>96.3</v>
      </c>
      <c r="BY32" s="573"/>
      <c r="BZ32" s="573"/>
      <c r="CA32" s="573"/>
      <c r="CB32" s="630"/>
      <c r="CD32" s="662"/>
      <c r="CE32" s="663"/>
      <c r="CF32" s="625" t="s">
        <v>302</v>
      </c>
      <c r="CG32" s="622"/>
      <c r="CH32" s="622"/>
      <c r="CI32" s="622"/>
      <c r="CJ32" s="622"/>
      <c r="CK32" s="622"/>
      <c r="CL32" s="622"/>
      <c r="CM32" s="622"/>
      <c r="CN32" s="622"/>
      <c r="CO32" s="622"/>
      <c r="CP32" s="622"/>
      <c r="CQ32" s="623"/>
      <c r="CR32" s="588">
        <v>7317</v>
      </c>
      <c r="CS32" s="589"/>
      <c r="CT32" s="589"/>
      <c r="CU32" s="589"/>
      <c r="CV32" s="589"/>
      <c r="CW32" s="589"/>
      <c r="CX32" s="589"/>
      <c r="CY32" s="590"/>
      <c r="CZ32" s="591">
        <v>0</v>
      </c>
      <c r="DA32" s="609"/>
      <c r="DB32" s="609"/>
      <c r="DC32" s="610"/>
      <c r="DD32" s="594">
        <v>7317</v>
      </c>
      <c r="DE32" s="589"/>
      <c r="DF32" s="589"/>
      <c r="DG32" s="589"/>
      <c r="DH32" s="589"/>
      <c r="DI32" s="589"/>
      <c r="DJ32" s="589"/>
      <c r="DK32" s="590"/>
      <c r="DL32" s="594">
        <v>7317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14748189</v>
      </c>
      <c r="S33" s="589"/>
      <c r="T33" s="589"/>
      <c r="U33" s="589"/>
      <c r="V33" s="589"/>
      <c r="W33" s="589"/>
      <c r="X33" s="589"/>
      <c r="Y33" s="590"/>
      <c r="Z33" s="641">
        <v>11.6</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41915174</v>
      </c>
      <c r="CS33" s="607"/>
      <c r="CT33" s="607"/>
      <c r="CU33" s="607"/>
      <c r="CV33" s="607"/>
      <c r="CW33" s="607"/>
      <c r="CX33" s="607"/>
      <c r="CY33" s="608"/>
      <c r="CZ33" s="591">
        <v>34</v>
      </c>
      <c r="DA33" s="609"/>
      <c r="DB33" s="609"/>
      <c r="DC33" s="610"/>
      <c r="DD33" s="594">
        <v>30430918</v>
      </c>
      <c r="DE33" s="607"/>
      <c r="DF33" s="607"/>
      <c r="DG33" s="607"/>
      <c r="DH33" s="607"/>
      <c r="DI33" s="607"/>
      <c r="DJ33" s="607"/>
      <c r="DK33" s="608"/>
      <c r="DL33" s="594">
        <v>23617049</v>
      </c>
      <c r="DM33" s="607"/>
      <c r="DN33" s="607"/>
      <c r="DO33" s="607"/>
      <c r="DP33" s="607"/>
      <c r="DQ33" s="607"/>
      <c r="DR33" s="607"/>
      <c r="DS33" s="607"/>
      <c r="DT33" s="607"/>
      <c r="DU33" s="607"/>
      <c r="DV33" s="608"/>
      <c r="DW33" s="611">
        <v>33.9</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13679966</v>
      </c>
      <c r="CS34" s="589"/>
      <c r="CT34" s="589"/>
      <c r="CU34" s="589"/>
      <c r="CV34" s="589"/>
      <c r="CW34" s="589"/>
      <c r="CX34" s="589"/>
      <c r="CY34" s="590"/>
      <c r="CZ34" s="591">
        <v>11.1</v>
      </c>
      <c r="DA34" s="609"/>
      <c r="DB34" s="609"/>
      <c r="DC34" s="610"/>
      <c r="DD34" s="594">
        <v>8702166</v>
      </c>
      <c r="DE34" s="589"/>
      <c r="DF34" s="589"/>
      <c r="DG34" s="589"/>
      <c r="DH34" s="589"/>
      <c r="DI34" s="589"/>
      <c r="DJ34" s="589"/>
      <c r="DK34" s="590"/>
      <c r="DL34" s="594">
        <v>7720297</v>
      </c>
      <c r="DM34" s="589"/>
      <c r="DN34" s="589"/>
      <c r="DO34" s="589"/>
      <c r="DP34" s="589"/>
      <c r="DQ34" s="589"/>
      <c r="DR34" s="589"/>
      <c r="DS34" s="589"/>
      <c r="DT34" s="589"/>
      <c r="DU34" s="589"/>
      <c r="DV34" s="590"/>
      <c r="DW34" s="611">
        <v>11.1</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5148389</v>
      </c>
      <c r="S35" s="589"/>
      <c r="T35" s="589"/>
      <c r="U35" s="589"/>
      <c r="V35" s="589"/>
      <c r="W35" s="589"/>
      <c r="X35" s="589"/>
      <c r="Y35" s="590"/>
      <c r="Z35" s="641">
        <v>4.0999999999999996</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16464655</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1251853</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1314780</v>
      </c>
      <c r="CS35" s="607"/>
      <c r="CT35" s="607"/>
      <c r="CU35" s="607"/>
      <c r="CV35" s="607"/>
      <c r="CW35" s="607"/>
      <c r="CX35" s="607"/>
      <c r="CY35" s="608"/>
      <c r="CZ35" s="591">
        <v>1.1000000000000001</v>
      </c>
      <c r="DA35" s="609"/>
      <c r="DB35" s="609"/>
      <c r="DC35" s="610"/>
      <c r="DD35" s="594">
        <v>1115338</v>
      </c>
      <c r="DE35" s="607"/>
      <c r="DF35" s="607"/>
      <c r="DG35" s="607"/>
      <c r="DH35" s="607"/>
      <c r="DI35" s="607"/>
      <c r="DJ35" s="607"/>
      <c r="DK35" s="608"/>
      <c r="DL35" s="594">
        <v>1115338</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126654459</v>
      </c>
      <c r="S36" s="629"/>
      <c r="T36" s="629"/>
      <c r="U36" s="629"/>
      <c r="V36" s="629"/>
      <c r="W36" s="629"/>
      <c r="X36" s="629"/>
      <c r="Y36" s="632"/>
      <c r="Z36" s="633">
        <v>100</v>
      </c>
      <c r="AA36" s="633"/>
      <c r="AB36" s="633"/>
      <c r="AC36" s="633"/>
      <c r="AD36" s="634">
        <v>64455909</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3386811</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325320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9181272</v>
      </c>
      <c r="CS36" s="589"/>
      <c r="CT36" s="589"/>
      <c r="CU36" s="589"/>
      <c r="CV36" s="589"/>
      <c r="CW36" s="589"/>
      <c r="CX36" s="589"/>
      <c r="CY36" s="590"/>
      <c r="CZ36" s="591">
        <v>7.4</v>
      </c>
      <c r="DA36" s="609"/>
      <c r="DB36" s="609"/>
      <c r="DC36" s="610"/>
      <c r="DD36" s="594">
        <v>8216544</v>
      </c>
      <c r="DE36" s="589"/>
      <c r="DF36" s="589"/>
      <c r="DG36" s="589"/>
      <c r="DH36" s="589"/>
      <c r="DI36" s="589"/>
      <c r="DJ36" s="589"/>
      <c r="DK36" s="590"/>
      <c r="DL36" s="594">
        <v>5553529</v>
      </c>
      <c r="DM36" s="589"/>
      <c r="DN36" s="589"/>
      <c r="DO36" s="589"/>
      <c r="DP36" s="589"/>
      <c r="DQ36" s="589"/>
      <c r="DR36" s="589"/>
      <c r="DS36" s="589"/>
      <c r="DT36" s="589"/>
      <c r="DU36" s="589"/>
      <c r="DV36" s="590"/>
      <c r="DW36" s="611">
        <v>8</v>
      </c>
      <c r="DX36" s="612"/>
      <c r="DY36" s="612"/>
      <c r="DZ36" s="612"/>
      <c r="EA36" s="612"/>
      <c r="EB36" s="612"/>
      <c r="EC36" s="613"/>
    </row>
    <row r="37" spans="2:133" ht="11.25" customHeight="1">
      <c r="AQ37" s="614" t="s">
        <v>317</v>
      </c>
      <c r="AR37" s="615"/>
      <c r="AS37" s="615"/>
      <c r="AT37" s="615"/>
      <c r="AU37" s="615"/>
      <c r="AV37" s="615"/>
      <c r="AW37" s="615"/>
      <c r="AX37" s="615"/>
      <c r="AY37" s="616"/>
      <c r="AZ37" s="588">
        <v>791524</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42633</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553768</v>
      </c>
      <c r="CS37" s="607"/>
      <c r="CT37" s="607"/>
      <c r="CU37" s="607"/>
      <c r="CV37" s="607"/>
      <c r="CW37" s="607"/>
      <c r="CX37" s="607"/>
      <c r="CY37" s="608"/>
      <c r="CZ37" s="591">
        <v>0.4</v>
      </c>
      <c r="DA37" s="609"/>
      <c r="DB37" s="609"/>
      <c r="DC37" s="610"/>
      <c r="DD37" s="594">
        <v>553768</v>
      </c>
      <c r="DE37" s="607"/>
      <c r="DF37" s="607"/>
      <c r="DG37" s="607"/>
      <c r="DH37" s="607"/>
      <c r="DI37" s="607"/>
      <c r="DJ37" s="607"/>
      <c r="DK37" s="608"/>
      <c r="DL37" s="594">
        <v>553768</v>
      </c>
      <c r="DM37" s="607"/>
      <c r="DN37" s="607"/>
      <c r="DO37" s="607"/>
      <c r="DP37" s="607"/>
      <c r="DQ37" s="607"/>
      <c r="DR37" s="607"/>
      <c r="DS37" s="607"/>
      <c r="DT37" s="607"/>
      <c r="DU37" s="607"/>
      <c r="DV37" s="608"/>
      <c r="DW37" s="611">
        <v>0.8</v>
      </c>
      <c r="DX37" s="612"/>
      <c r="DY37" s="612"/>
      <c r="DZ37" s="612"/>
      <c r="EA37" s="612"/>
      <c r="EB37" s="612"/>
      <c r="EC37" s="613"/>
    </row>
    <row r="38" spans="2:133" ht="11.25" customHeight="1">
      <c r="AQ38" s="614" t="s">
        <v>320</v>
      </c>
      <c r="AR38" s="615"/>
      <c r="AS38" s="615"/>
      <c r="AT38" s="615"/>
      <c r="AU38" s="615"/>
      <c r="AV38" s="615"/>
      <c r="AW38" s="615"/>
      <c r="AX38" s="615"/>
      <c r="AY38" s="616"/>
      <c r="AZ38" s="588">
        <v>377380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66978</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12776907</v>
      </c>
      <c r="CS38" s="589"/>
      <c r="CT38" s="589"/>
      <c r="CU38" s="589"/>
      <c r="CV38" s="589"/>
      <c r="CW38" s="589"/>
      <c r="CX38" s="589"/>
      <c r="CY38" s="590"/>
      <c r="CZ38" s="591">
        <v>10.4</v>
      </c>
      <c r="DA38" s="609"/>
      <c r="DB38" s="609"/>
      <c r="DC38" s="610"/>
      <c r="DD38" s="594">
        <v>11000066</v>
      </c>
      <c r="DE38" s="589"/>
      <c r="DF38" s="589"/>
      <c r="DG38" s="589"/>
      <c r="DH38" s="589"/>
      <c r="DI38" s="589"/>
      <c r="DJ38" s="589"/>
      <c r="DK38" s="590"/>
      <c r="DL38" s="594">
        <v>9058398</v>
      </c>
      <c r="DM38" s="589"/>
      <c r="DN38" s="589"/>
      <c r="DO38" s="589"/>
      <c r="DP38" s="589"/>
      <c r="DQ38" s="589"/>
      <c r="DR38" s="589"/>
      <c r="DS38" s="589"/>
      <c r="DT38" s="589"/>
      <c r="DU38" s="589"/>
      <c r="DV38" s="590"/>
      <c r="DW38" s="611">
        <v>13</v>
      </c>
      <c r="DX38" s="612"/>
      <c r="DY38" s="612"/>
      <c r="DZ38" s="612"/>
      <c r="EA38" s="612"/>
      <c r="EB38" s="612"/>
      <c r="EC38" s="613"/>
    </row>
    <row r="39" spans="2:133" ht="11.25" customHeight="1">
      <c r="AQ39" s="614" t="s">
        <v>323</v>
      </c>
      <c r="AR39" s="615"/>
      <c r="AS39" s="615"/>
      <c r="AT39" s="615"/>
      <c r="AU39" s="615"/>
      <c r="AV39" s="615"/>
      <c r="AW39" s="615"/>
      <c r="AX39" s="615"/>
      <c r="AY39" s="616"/>
      <c r="AZ39" s="588">
        <v>318531</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92</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1216226</v>
      </c>
      <c r="CS39" s="607"/>
      <c r="CT39" s="607"/>
      <c r="CU39" s="607"/>
      <c r="CV39" s="607"/>
      <c r="CW39" s="607"/>
      <c r="CX39" s="607"/>
      <c r="CY39" s="608"/>
      <c r="CZ39" s="591">
        <v>1</v>
      </c>
      <c r="DA39" s="609"/>
      <c r="DB39" s="609"/>
      <c r="DC39" s="610"/>
      <c r="DD39" s="594">
        <v>1200054</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2744663</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110</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3746023</v>
      </c>
      <c r="CS40" s="589"/>
      <c r="CT40" s="589"/>
      <c r="CU40" s="589"/>
      <c r="CV40" s="589"/>
      <c r="CW40" s="589"/>
      <c r="CX40" s="589"/>
      <c r="CY40" s="590"/>
      <c r="CZ40" s="591">
        <v>3</v>
      </c>
      <c r="DA40" s="609"/>
      <c r="DB40" s="609"/>
      <c r="DC40" s="610"/>
      <c r="DD40" s="594">
        <v>196750</v>
      </c>
      <c r="DE40" s="589"/>
      <c r="DF40" s="589"/>
      <c r="DG40" s="589"/>
      <c r="DH40" s="589"/>
      <c r="DI40" s="589"/>
      <c r="DJ40" s="589"/>
      <c r="DK40" s="590"/>
      <c r="DL40" s="594">
        <v>169487</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8845746</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366</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17329356</v>
      </c>
      <c r="CS42" s="589"/>
      <c r="CT42" s="589"/>
      <c r="CU42" s="589"/>
      <c r="CV42" s="589"/>
      <c r="CW42" s="589"/>
      <c r="CX42" s="589"/>
      <c r="CY42" s="590"/>
      <c r="CZ42" s="591">
        <v>14.1</v>
      </c>
      <c r="DA42" s="592"/>
      <c r="DB42" s="592"/>
      <c r="DC42" s="593"/>
      <c r="DD42" s="594">
        <v>3561029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451466</v>
      </c>
      <c r="CS43" s="607"/>
      <c r="CT43" s="607"/>
      <c r="CU43" s="607"/>
      <c r="CV43" s="607"/>
      <c r="CW43" s="607"/>
      <c r="CX43" s="607"/>
      <c r="CY43" s="608"/>
      <c r="CZ43" s="591">
        <v>0.4</v>
      </c>
      <c r="DA43" s="609"/>
      <c r="DB43" s="609"/>
      <c r="DC43" s="610"/>
      <c r="DD43" s="594">
        <v>290088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17151648</v>
      </c>
      <c r="CS44" s="589"/>
      <c r="CT44" s="589"/>
      <c r="CU44" s="589"/>
      <c r="CV44" s="589"/>
      <c r="CW44" s="589"/>
      <c r="CX44" s="589"/>
      <c r="CY44" s="590"/>
      <c r="CZ44" s="591">
        <v>13.9</v>
      </c>
      <c r="DA44" s="592"/>
      <c r="DB44" s="592"/>
      <c r="DC44" s="593"/>
      <c r="DD44" s="594">
        <v>3553749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8354493</v>
      </c>
      <c r="CS45" s="607"/>
      <c r="CT45" s="607"/>
      <c r="CU45" s="607"/>
      <c r="CV45" s="607"/>
      <c r="CW45" s="607"/>
      <c r="CX45" s="607"/>
      <c r="CY45" s="608"/>
      <c r="CZ45" s="591">
        <v>6.8</v>
      </c>
      <c r="DA45" s="609"/>
      <c r="DB45" s="609"/>
      <c r="DC45" s="610"/>
      <c r="DD45" s="594">
        <v>393481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8017403</v>
      </c>
      <c r="CS46" s="589"/>
      <c r="CT46" s="589"/>
      <c r="CU46" s="589"/>
      <c r="CV46" s="589"/>
      <c r="CW46" s="589"/>
      <c r="CX46" s="589"/>
      <c r="CY46" s="590"/>
      <c r="CZ46" s="591">
        <v>6.5</v>
      </c>
      <c r="DA46" s="592"/>
      <c r="DB46" s="592"/>
      <c r="DC46" s="593"/>
      <c r="DD46" s="594">
        <v>3018256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177708</v>
      </c>
      <c r="CS47" s="607"/>
      <c r="CT47" s="607"/>
      <c r="CU47" s="607"/>
      <c r="CV47" s="607"/>
      <c r="CW47" s="607"/>
      <c r="CX47" s="607"/>
      <c r="CY47" s="608"/>
      <c r="CZ47" s="591">
        <v>0.1</v>
      </c>
      <c r="DA47" s="609"/>
      <c r="DB47" s="609"/>
      <c r="DC47" s="610"/>
      <c r="DD47" s="594">
        <v>7280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123331861</v>
      </c>
      <c r="CS49" s="573"/>
      <c r="CT49" s="573"/>
      <c r="CU49" s="573"/>
      <c r="CV49" s="573"/>
      <c r="CW49" s="573"/>
      <c r="CX49" s="573"/>
      <c r="CY49" s="574"/>
      <c r="CZ49" s="575">
        <v>100</v>
      </c>
      <c r="DA49" s="576"/>
      <c r="DB49" s="576"/>
      <c r="DC49" s="577"/>
      <c r="DD49" s="578">
        <v>77731881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3" t="s">
        <v>347</v>
      </c>
      <c r="DK2" s="1114"/>
      <c r="DL2" s="1114"/>
      <c r="DM2" s="1114"/>
      <c r="DN2" s="1114"/>
      <c r="DO2" s="1115"/>
      <c r="DP2" s="200"/>
      <c r="DQ2" s="1113" t="s">
        <v>348</v>
      </c>
      <c r="DR2" s="1114"/>
      <c r="DS2" s="1114"/>
      <c r="DT2" s="1114"/>
      <c r="DU2" s="1114"/>
      <c r="DV2" s="1114"/>
      <c r="DW2" s="1114"/>
      <c r="DX2" s="1114"/>
      <c r="DY2" s="1114"/>
      <c r="DZ2" s="111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16"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101" t="s">
        <v>365</v>
      </c>
      <c r="DH5" s="1102"/>
      <c r="DI5" s="1102"/>
      <c r="DJ5" s="1102"/>
      <c r="DK5" s="1103"/>
      <c r="DL5" s="1101" t="s">
        <v>366</v>
      </c>
      <c r="DM5" s="1102"/>
      <c r="DN5" s="1102"/>
      <c r="DO5" s="1102"/>
      <c r="DP5" s="1103"/>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4"/>
      <c r="DH6" s="1105"/>
      <c r="DI6" s="1105"/>
      <c r="DJ6" s="1105"/>
      <c r="DK6" s="1106"/>
      <c r="DL6" s="1104"/>
      <c r="DM6" s="1105"/>
      <c r="DN6" s="1105"/>
      <c r="DO6" s="1105"/>
      <c r="DP6" s="1106"/>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7">
        <v>123395</v>
      </c>
      <c r="R7" s="1108"/>
      <c r="S7" s="1108"/>
      <c r="T7" s="1108"/>
      <c r="U7" s="1109"/>
      <c r="V7" s="1110">
        <v>120187</v>
      </c>
      <c r="W7" s="1108"/>
      <c r="X7" s="1108"/>
      <c r="Y7" s="1108"/>
      <c r="Z7" s="1109"/>
      <c r="AA7" s="1110">
        <v>3208</v>
      </c>
      <c r="AB7" s="1108"/>
      <c r="AC7" s="1108"/>
      <c r="AD7" s="1108"/>
      <c r="AE7" s="1111"/>
      <c r="AF7" s="1112">
        <v>2668</v>
      </c>
      <c r="AG7" s="1108"/>
      <c r="AH7" s="1108"/>
      <c r="AI7" s="1108"/>
      <c r="AJ7" s="1111"/>
      <c r="AK7" s="1092">
        <v>3579</v>
      </c>
      <c r="AL7" s="1090"/>
      <c r="AM7" s="1090"/>
      <c r="AN7" s="1090"/>
      <c r="AO7" s="1093"/>
      <c r="AP7" s="1094">
        <v>131147</v>
      </c>
      <c r="AQ7" s="1090"/>
      <c r="AR7" s="1090"/>
      <c r="AS7" s="1090"/>
      <c r="AT7" s="1093"/>
      <c r="AU7" s="1095"/>
      <c r="AV7" s="1096"/>
      <c r="AW7" s="1096"/>
      <c r="AX7" s="1096"/>
      <c r="AY7" s="1097"/>
      <c r="AZ7" s="203"/>
      <c r="BA7" s="203"/>
      <c r="BB7" s="203"/>
      <c r="BC7" s="203"/>
      <c r="BD7" s="203"/>
      <c r="BE7" s="204"/>
      <c r="BF7" s="204"/>
      <c r="BG7" s="204"/>
      <c r="BH7" s="204"/>
      <c r="BI7" s="204"/>
      <c r="BJ7" s="204"/>
      <c r="BK7" s="204"/>
      <c r="BL7" s="204"/>
      <c r="BM7" s="204"/>
      <c r="BN7" s="204"/>
      <c r="BO7" s="204"/>
      <c r="BP7" s="204"/>
      <c r="BQ7" s="210">
        <v>1</v>
      </c>
      <c r="BR7" s="211"/>
      <c r="BS7" s="1098" t="s">
        <v>570</v>
      </c>
      <c r="BT7" s="1099"/>
      <c r="BU7" s="1099"/>
      <c r="BV7" s="1099"/>
      <c r="BW7" s="1099"/>
      <c r="BX7" s="1099"/>
      <c r="BY7" s="1099"/>
      <c r="BZ7" s="1099"/>
      <c r="CA7" s="1099"/>
      <c r="CB7" s="1099"/>
      <c r="CC7" s="1099"/>
      <c r="CD7" s="1099"/>
      <c r="CE7" s="1099"/>
      <c r="CF7" s="1099"/>
      <c r="CG7" s="1100"/>
      <c r="CH7" s="1089">
        <v>3</v>
      </c>
      <c r="CI7" s="1090"/>
      <c r="CJ7" s="1090"/>
      <c r="CK7" s="1090"/>
      <c r="CL7" s="1091"/>
      <c r="CM7" s="1089">
        <v>45</v>
      </c>
      <c r="CN7" s="1090"/>
      <c r="CO7" s="1090"/>
      <c r="CP7" s="1090"/>
      <c r="CQ7" s="1091"/>
      <c r="CR7" s="1089">
        <v>11</v>
      </c>
      <c r="CS7" s="1090"/>
      <c r="CT7" s="1090"/>
      <c r="CU7" s="1090"/>
      <c r="CV7" s="1091"/>
      <c r="CW7" s="1089" t="s">
        <v>494</v>
      </c>
      <c r="CX7" s="1090"/>
      <c r="CY7" s="1090"/>
      <c r="CZ7" s="1090"/>
      <c r="DA7" s="1091"/>
      <c r="DB7" s="1089" t="s">
        <v>494</v>
      </c>
      <c r="DC7" s="1090"/>
      <c r="DD7" s="1090"/>
      <c r="DE7" s="1090"/>
      <c r="DF7" s="1091"/>
      <c r="DG7" s="1089" t="s">
        <v>494</v>
      </c>
      <c r="DH7" s="1090"/>
      <c r="DI7" s="1090"/>
      <c r="DJ7" s="1090"/>
      <c r="DK7" s="1091"/>
      <c r="DL7" s="1089" t="s">
        <v>494</v>
      </c>
      <c r="DM7" s="1090"/>
      <c r="DN7" s="1090"/>
      <c r="DO7" s="1090"/>
      <c r="DP7" s="1091"/>
      <c r="DQ7" s="1089" t="s">
        <v>494</v>
      </c>
      <c r="DR7" s="1090"/>
      <c r="DS7" s="1090"/>
      <c r="DT7" s="1090"/>
      <c r="DU7" s="1091"/>
      <c r="DV7" s="1118"/>
      <c r="DW7" s="1096"/>
      <c r="DX7" s="1096"/>
      <c r="DY7" s="1096"/>
      <c r="DZ7" s="1097"/>
      <c r="EA7" s="205"/>
    </row>
    <row r="8" spans="1:131" s="206" customFormat="1" ht="26.25" customHeight="1">
      <c r="A8" s="212">
        <v>2</v>
      </c>
      <c r="B8" s="1033" t="s">
        <v>369</v>
      </c>
      <c r="C8" s="1034"/>
      <c r="D8" s="1034"/>
      <c r="E8" s="1034"/>
      <c r="F8" s="1034"/>
      <c r="G8" s="1034"/>
      <c r="H8" s="1034"/>
      <c r="I8" s="1034"/>
      <c r="J8" s="1034"/>
      <c r="K8" s="1034"/>
      <c r="L8" s="1034"/>
      <c r="M8" s="1034"/>
      <c r="N8" s="1034"/>
      <c r="O8" s="1034"/>
      <c r="P8" s="1035"/>
      <c r="Q8" s="1085">
        <v>340</v>
      </c>
      <c r="R8" s="1016"/>
      <c r="S8" s="1016"/>
      <c r="T8" s="1016"/>
      <c r="U8" s="1086"/>
      <c r="V8" s="1041">
        <v>316</v>
      </c>
      <c r="W8" s="1016"/>
      <c r="X8" s="1016"/>
      <c r="Y8" s="1016"/>
      <c r="Z8" s="1086"/>
      <c r="AA8" s="1041">
        <v>24</v>
      </c>
      <c r="AB8" s="1016"/>
      <c r="AC8" s="1016"/>
      <c r="AD8" s="1016"/>
      <c r="AE8" s="1017"/>
      <c r="AF8" s="1015">
        <v>24</v>
      </c>
      <c r="AG8" s="1016"/>
      <c r="AH8" s="1016"/>
      <c r="AI8" s="1016"/>
      <c r="AJ8" s="1017"/>
      <c r="AK8" s="1087" t="s">
        <v>494</v>
      </c>
      <c r="AL8" s="986"/>
      <c r="AM8" s="986"/>
      <c r="AN8" s="986"/>
      <c r="AO8" s="1082"/>
      <c r="AP8" s="1088">
        <v>211</v>
      </c>
      <c r="AQ8" s="986"/>
      <c r="AR8" s="986"/>
      <c r="AS8" s="986"/>
      <c r="AT8" s="1082"/>
      <c r="AU8" s="1084"/>
      <c r="AV8" s="989"/>
      <c r="AW8" s="989"/>
      <c r="AX8" s="989"/>
      <c r="AY8" s="990"/>
      <c r="AZ8" s="203"/>
      <c r="BA8" s="203"/>
      <c r="BB8" s="203"/>
      <c r="BC8" s="203"/>
      <c r="BD8" s="203"/>
      <c r="BE8" s="204"/>
      <c r="BF8" s="204"/>
      <c r="BG8" s="204"/>
      <c r="BH8" s="204"/>
      <c r="BI8" s="204"/>
      <c r="BJ8" s="204"/>
      <c r="BK8" s="204"/>
      <c r="BL8" s="204"/>
      <c r="BM8" s="204"/>
      <c r="BN8" s="204"/>
      <c r="BO8" s="204"/>
      <c r="BP8" s="204"/>
      <c r="BQ8" s="213">
        <v>2</v>
      </c>
      <c r="BR8" s="214"/>
      <c r="BS8" s="1010" t="s">
        <v>571</v>
      </c>
      <c r="BT8" s="1011"/>
      <c r="BU8" s="1011"/>
      <c r="BV8" s="1011"/>
      <c r="BW8" s="1011"/>
      <c r="BX8" s="1011"/>
      <c r="BY8" s="1011"/>
      <c r="BZ8" s="1011"/>
      <c r="CA8" s="1011"/>
      <c r="CB8" s="1011"/>
      <c r="CC8" s="1011"/>
      <c r="CD8" s="1011"/>
      <c r="CE8" s="1011"/>
      <c r="CF8" s="1011"/>
      <c r="CG8" s="1012"/>
      <c r="CH8" s="985">
        <v>-2</v>
      </c>
      <c r="CI8" s="986"/>
      <c r="CJ8" s="986"/>
      <c r="CK8" s="986"/>
      <c r="CL8" s="987"/>
      <c r="CM8" s="985">
        <v>13</v>
      </c>
      <c r="CN8" s="986"/>
      <c r="CO8" s="986"/>
      <c r="CP8" s="986"/>
      <c r="CQ8" s="987"/>
      <c r="CR8" s="985">
        <v>10</v>
      </c>
      <c r="CS8" s="986"/>
      <c r="CT8" s="986"/>
      <c r="CU8" s="986"/>
      <c r="CV8" s="987"/>
      <c r="CW8" s="985">
        <v>10</v>
      </c>
      <c r="CX8" s="986"/>
      <c r="CY8" s="986"/>
      <c r="CZ8" s="986"/>
      <c r="DA8" s="987"/>
      <c r="DB8" s="985" t="s">
        <v>494</v>
      </c>
      <c r="DC8" s="986"/>
      <c r="DD8" s="986"/>
      <c r="DE8" s="986"/>
      <c r="DF8" s="987"/>
      <c r="DG8" s="985" t="s">
        <v>494</v>
      </c>
      <c r="DH8" s="986"/>
      <c r="DI8" s="986"/>
      <c r="DJ8" s="986"/>
      <c r="DK8" s="987"/>
      <c r="DL8" s="985" t="s">
        <v>494</v>
      </c>
      <c r="DM8" s="986"/>
      <c r="DN8" s="986"/>
      <c r="DO8" s="986"/>
      <c r="DP8" s="987"/>
      <c r="DQ8" s="985" t="s">
        <v>494</v>
      </c>
      <c r="DR8" s="986"/>
      <c r="DS8" s="986"/>
      <c r="DT8" s="986"/>
      <c r="DU8" s="987"/>
      <c r="DV8" s="988"/>
      <c r="DW8" s="989"/>
      <c r="DX8" s="989"/>
      <c r="DY8" s="989"/>
      <c r="DZ8" s="990"/>
      <c r="EA8" s="205"/>
    </row>
    <row r="9" spans="1:131" s="206" customFormat="1" ht="26.25" customHeight="1">
      <c r="A9" s="212">
        <v>3</v>
      </c>
      <c r="B9" s="1033" t="s">
        <v>370</v>
      </c>
      <c r="C9" s="1034"/>
      <c r="D9" s="1034"/>
      <c r="E9" s="1034"/>
      <c r="F9" s="1034"/>
      <c r="G9" s="1034"/>
      <c r="H9" s="1034"/>
      <c r="I9" s="1034"/>
      <c r="J9" s="1034"/>
      <c r="K9" s="1034"/>
      <c r="L9" s="1034"/>
      <c r="M9" s="1034"/>
      <c r="N9" s="1034"/>
      <c r="O9" s="1034"/>
      <c r="P9" s="1035"/>
      <c r="Q9" s="1085">
        <v>93</v>
      </c>
      <c r="R9" s="1016"/>
      <c r="S9" s="1016"/>
      <c r="T9" s="1016"/>
      <c r="U9" s="1086"/>
      <c r="V9" s="1041">
        <v>10</v>
      </c>
      <c r="W9" s="1016"/>
      <c r="X9" s="1016"/>
      <c r="Y9" s="1016"/>
      <c r="Z9" s="1086"/>
      <c r="AA9" s="1041">
        <v>83</v>
      </c>
      <c r="AB9" s="1016"/>
      <c r="AC9" s="1016"/>
      <c r="AD9" s="1016"/>
      <c r="AE9" s="1017"/>
      <c r="AF9" s="1015">
        <v>50</v>
      </c>
      <c r="AG9" s="1016"/>
      <c r="AH9" s="1016"/>
      <c r="AI9" s="1016"/>
      <c r="AJ9" s="1017"/>
      <c r="AK9" s="1087">
        <v>2</v>
      </c>
      <c r="AL9" s="986"/>
      <c r="AM9" s="986"/>
      <c r="AN9" s="986"/>
      <c r="AO9" s="1082"/>
      <c r="AP9" s="1088">
        <v>204</v>
      </c>
      <c r="AQ9" s="986"/>
      <c r="AR9" s="986"/>
      <c r="AS9" s="986"/>
      <c r="AT9" s="1082"/>
      <c r="AU9" s="1084"/>
      <c r="AV9" s="989"/>
      <c r="AW9" s="989"/>
      <c r="AX9" s="989"/>
      <c r="AY9" s="990"/>
      <c r="AZ9" s="203"/>
      <c r="BA9" s="203"/>
      <c r="BB9" s="203"/>
      <c r="BC9" s="203"/>
      <c r="BD9" s="203"/>
      <c r="BE9" s="204"/>
      <c r="BF9" s="204"/>
      <c r="BG9" s="204"/>
      <c r="BH9" s="204"/>
      <c r="BI9" s="204"/>
      <c r="BJ9" s="204"/>
      <c r="BK9" s="204"/>
      <c r="BL9" s="204"/>
      <c r="BM9" s="204"/>
      <c r="BN9" s="204"/>
      <c r="BO9" s="204"/>
      <c r="BP9" s="204"/>
      <c r="BQ9" s="213">
        <v>3</v>
      </c>
      <c r="BR9" s="214"/>
      <c r="BS9" s="1010" t="s">
        <v>572</v>
      </c>
      <c r="BT9" s="1011"/>
      <c r="BU9" s="1011"/>
      <c r="BV9" s="1011"/>
      <c r="BW9" s="1011"/>
      <c r="BX9" s="1011"/>
      <c r="BY9" s="1011"/>
      <c r="BZ9" s="1011"/>
      <c r="CA9" s="1011"/>
      <c r="CB9" s="1011"/>
      <c r="CC9" s="1011"/>
      <c r="CD9" s="1011"/>
      <c r="CE9" s="1011"/>
      <c r="CF9" s="1011"/>
      <c r="CG9" s="1012"/>
      <c r="CH9" s="985">
        <v>0</v>
      </c>
      <c r="CI9" s="986"/>
      <c r="CJ9" s="986"/>
      <c r="CK9" s="986"/>
      <c r="CL9" s="987"/>
      <c r="CM9" s="985">
        <v>30</v>
      </c>
      <c r="CN9" s="986"/>
      <c r="CO9" s="986"/>
      <c r="CP9" s="986"/>
      <c r="CQ9" s="987"/>
      <c r="CR9" s="985">
        <v>20</v>
      </c>
      <c r="CS9" s="986"/>
      <c r="CT9" s="986"/>
      <c r="CU9" s="986"/>
      <c r="CV9" s="987"/>
      <c r="CW9" s="985" t="s">
        <v>494</v>
      </c>
      <c r="CX9" s="986"/>
      <c r="CY9" s="986"/>
      <c r="CZ9" s="986"/>
      <c r="DA9" s="987"/>
      <c r="DB9" s="985" t="s">
        <v>494</v>
      </c>
      <c r="DC9" s="986"/>
      <c r="DD9" s="986"/>
      <c r="DE9" s="986"/>
      <c r="DF9" s="987"/>
      <c r="DG9" s="985" t="s">
        <v>494</v>
      </c>
      <c r="DH9" s="986"/>
      <c r="DI9" s="986"/>
      <c r="DJ9" s="986"/>
      <c r="DK9" s="987"/>
      <c r="DL9" s="985" t="s">
        <v>494</v>
      </c>
      <c r="DM9" s="986"/>
      <c r="DN9" s="986"/>
      <c r="DO9" s="986"/>
      <c r="DP9" s="987"/>
      <c r="DQ9" s="985" t="s">
        <v>494</v>
      </c>
      <c r="DR9" s="986"/>
      <c r="DS9" s="986"/>
      <c r="DT9" s="986"/>
      <c r="DU9" s="987"/>
      <c r="DV9" s="988"/>
      <c r="DW9" s="989"/>
      <c r="DX9" s="989"/>
      <c r="DY9" s="989"/>
      <c r="DZ9" s="990"/>
      <c r="EA9" s="205"/>
    </row>
    <row r="10" spans="1:131" s="206" customFormat="1" ht="26.25" customHeight="1">
      <c r="A10" s="212">
        <v>4</v>
      </c>
      <c r="B10" s="1033" t="s">
        <v>371</v>
      </c>
      <c r="C10" s="1034"/>
      <c r="D10" s="1034"/>
      <c r="E10" s="1034"/>
      <c r="F10" s="1034"/>
      <c r="G10" s="1034"/>
      <c r="H10" s="1034"/>
      <c r="I10" s="1034"/>
      <c r="J10" s="1034"/>
      <c r="K10" s="1034"/>
      <c r="L10" s="1034"/>
      <c r="M10" s="1034"/>
      <c r="N10" s="1034"/>
      <c r="O10" s="1034"/>
      <c r="P10" s="1035"/>
      <c r="Q10" s="1085">
        <v>5788</v>
      </c>
      <c r="R10" s="1016"/>
      <c r="S10" s="1016"/>
      <c r="T10" s="1016"/>
      <c r="U10" s="1086"/>
      <c r="V10" s="1041">
        <v>6185</v>
      </c>
      <c r="W10" s="1016"/>
      <c r="X10" s="1016"/>
      <c r="Y10" s="1016"/>
      <c r="Z10" s="1086"/>
      <c r="AA10" s="1041">
        <v>-397</v>
      </c>
      <c r="AB10" s="1016"/>
      <c r="AC10" s="1016"/>
      <c r="AD10" s="1016"/>
      <c r="AE10" s="1017"/>
      <c r="AF10" s="1015">
        <v>-404</v>
      </c>
      <c r="AG10" s="1016"/>
      <c r="AH10" s="1016"/>
      <c r="AI10" s="1016"/>
      <c r="AJ10" s="1017"/>
      <c r="AK10" s="1087">
        <v>2835</v>
      </c>
      <c r="AL10" s="986"/>
      <c r="AM10" s="986"/>
      <c r="AN10" s="986"/>
      <c r="AO10" s="1082"/>
      <c r="AP10" s="1088">
        <v>29391</v>
      </c>
      <c r="AQ10" s="986"/>
      <c r="AR10" s="986"/>
      <c r="AS10" s="986"/>
      <c r="AT10" s="1082"/>
      <c r="AU10" s="1084"/>
      <c r="AV10" s="989"/>
      <c r="AW10" s="989"/>
      <c r="AX10" s="989"/>
      <c r="AY10" s="990"/>
      <c r="AZ10" s="203"/>
      <c r="BA10" s="203"/>
      <c r="BB10" s="203"/>
      <c r="BC10" s="203"/>
      <c r="BD10" s="203"/>
      <c r="BE10" s="204"/>
      <c r="BF10" s="204"/>
      <c r="BG10" s="204"/>
      <c r="BH10" s="204"/>
      <c r="BI10" s="204"/>
      <c r="BJ10" s="204"/>
      <c r="BK10" s="204"/>
      <c r="BL10" s="204"/>
      <c r="BM10" s="204"/>
      <c r="BN10" s="204"/>
      <c r="BO10" s="204"/>
      <c r="BP10" s="204"/>
      <c r="BQ10" s="213">
        <v>4</v>
      </c>
      <c r="BR10" s="214"/>
      <c r="BS10" s="1010" t="s">
        <v>573</v>
      </c>
      <c r="BT10" s="1011"/>
      <c r="BU10" s="1011"/>
      <c r="BV10" s="1011"/>
      <c r="BW10" s="1011"/>
      <c r="BX10" s="1011"/>
      <c r="BY10" s="1011"/>
      <c r="BZ10" s="1011"/>
      <c r="CA10" s="1011"/>
      <c r="CB10" s="1011"/>
      <c r="CC10" s="1011"/>
      <c r="CD10" s="1011"/>
      <c r="CE10" s="1011"/>
      <c r="CF10" s="1011"/>
      <c r="CG10" s="1012"/>
      <c r="CH10" s="985">
        <v>9</v>
      </c>
      <c r="CI10" s="986"/>
      <c r="CJ10" s="986"/>
      <c r="CK10" s="986"/>
      <c r="CL10" s="987"/>
      <c r="CM10" s="985">
        <v>316</v>
      </c>
      <c r="CN10" s="986"/>
      <c r="CO10" s="986"/>
      <c r="CP10" s="986"/>
      <c r="CQ10" s="987"/>
      <c r="CR10" s="985">
        <v>100</v>
      </c>
      <c r="CS10" s="986"/>
      <c r="CT10" s="986"/>
      <c r="CU10" s="986"/>
      <c r="CV10" s="987"/>
      <c r="CW10" s="985" t="s">
        <v>494</v>
      </c>
      <c r="CX10" s="986"/>
      <c r="CY10" s="986"/>
      <c r="CZ10" s="986"/>
      <c r="DA10" s="987"/>
      <c r="DB10" s="985" t="s">
        <v>494</v>
      </c>
      <c r="DC10" s="986"/>
      <c r="DD10" s="986"/>
      <c r="DE10" s="986"/>
      <c r="DF10" s="987"/>
      <c r="DG10" s="985" t="s">
        <v>494</v>
      </c>
      <c r="DH10" s="986"/>
      <c r="DI10" s="986"/>
      <c r="DJ10" s="986"/>
      <c r="DK10" s="987"/>
      <c r="DL10" s="985" t="s">
        <v>494</v>
      </c>
      <c r="DM10" s="986"/>
      <c r="DN10" s="986"/>
      <c r="DO10" s="986"/>
      <c r="DP10" s="987"/>
      <c r="DQ10" s="985" t="s">
        <v>494</v>
      </c>
      <c r="DR10" s="986"/>
      <c r="DS10" s="986"/>
      <c r="DT10" s="986"/>
      <c r="DU10" s="987"/>
      <c r="DV10" s="988"/>
      <c r="DW10" s="989"/>
      <c r="DX10" s="989"/>
      <c r="DY10" s="989"/>
      <c r="DZ10" s="990"/>
      <c r="EA10" s="205"/>
    </row>
    <row r="11" spans="1:131" s="206" customFormat="1" ht="26.25" customHeight="1">
      <c r="A11" s="212">
        <v>5</v>
      </c>
      <c r="B11" s="1033" t="s">
        <v>372</v>
      </c>
      <c r="C11" s="1034"/>
      <c r="D11" s="1034"/>
      <c r="E11" s="1034"/>
      <c r="F11" s="1034"/>
      <c r="G11" s="1034"/>
      <c r="H11" s="1034"/>
      <c r="I11" s="1034"/>
      <c r="J11" s="1034"/>
      <c r="K11" s="1034"/>
      <c r="L11" s="1034"/>
      <c r="M11" s="1034"/>
      <c r="N11" s="1034"/>
      <c r="O11" s="1034"/>
      <c r="P11" s="1035"/>
      <c r="Q11" s="1085">
        <v>1556</v>
      </c>
      <c r="R11" s="1016"/>
      <c r="S11" s="1016"/>
      <c r="T11" s="1016"/>
      <c r="U11" s="1086"/>
      <c r="V11" s="1041">
        <v>1556</v>
      </c>
      <c r="W11" s="1016"/>
      <c r="X11" s="1016"/>
      <c r="Y11" s="1016"/>
      <c r="Z11" s="1086"/>
      <c r="AA11" s="1041" t="s">
        <v>494</v>
      </c>
      <c r="AB11" s="1016"/>
      <c r="AC11" s="1016"/>
      <c r="AD11" s="1016"/>
      <c r="AE11" s="1017"/>
      <c r="AF11" s="1015" t="s">
        <v>494</v>
      </c>
      <c r="AG11" s="1016"/>
      <c r="AH11" s="1016"/>
      <c r="AI11" s="1016"/>
      <c r="AJ11" s="1017"/>
      <c r="AK11" s="1087" t="s">
        <v>494</v>
      </c>
      <c r="AL11" s="986"/>
      <c r="AM11" s="986"/>
      <c r="AN11" s="986"/>
      <c r="AO11" s="1082"/>
      <c r="AP11" s="1088">
        <v>2927</v>
      </c>
      <c r="AQ11" s="986"/>
      <c r="AR11" s="986"/>
      <c r="AS11" s="986"/>
      <c r="AT11" s="1082"/>
      <c r="AU11" s="1084"/>
      <c r="AV11" s="989"/>
      <c r="AW11" s="989"/>
      <c r="AX11" s="989"/>
      <c r="AY11" s="990"/>
      <c r="AZ11" s="203"/>
      <c r="BA11" s="203"/>
      <c r="BB11" s="203"/>
      <c r="BC11" s="203"/>
      <c r="BD11" s="203"/>
      <c r="BE11" s="204"/>
      <c r="BF11" s="204"/>
      <c r="BG11" s="204"/>
      <c r="BH11" s="204"/>
      <c r="BI11" s="204"/>
      <c r="BJ11" s="204"/>
      <c r="BK11" s="204"/>
      <c r="BL11" s="204"/>
      <c r="BM11" s="204"/>
      <c r="BN11" s="204"/>
      <c r="BO11" s="204"/>
      <c r="BP11" s="204"/>
      <c r="BQ11" s="213">
        <v>5</v>
      </c>
      <c r="BR11" s="214" t="s">
        <v>569</v>
      </c>
      <c r="BS11" s="1010" t="s">
        <v>574</v>
      </c>
      <c r="BT11" s="1011"/>
      <c r="BU11" s="1011"/>
      <c r="BV11" s="1011"/>
      <c r="BW11" s="1011"/>
      <c r="BX11" s="1011"/>
      <c r="BY11" s="1011"/>
      <c r="BZ11" s="1011"/>
      <c r="CA11" s="1011"/>
      <c r="CB11" s="1011"/>
      <c r="CC11" s="1011"/>
      <c r="CD11" s="1011"/>
      <c r="CE11" s="1011"/>
      <c r="CF11" s="1011"/>
      <c r="CG11" s="1012"/>
      <c r="CH11" s="985">
        <v>-27</v>
      </c>
      <c r="CI11" s="986"/>
      <c r="CJ11" s="986"/>
      <c r="CK11" s="986"/>
      <c r="CL11" s="987"/>
      <c r="CM11" s="985">
        <v>195</v>
      </c>
      <c r="CN11" s="986"/>
      <c r="CO11" s="986"/>
      <c r="CP11" s="986"/>
      <c r="CQ11" s="987"/>
      <c r="CR11" s="985">
        <v>10</v>
      </c>
      <c r="CS11" s="986"/>
      <c r="CT11" s="986"/>
      <c r="CU11" s="986"/>
      <c r="CV11" s="987"/>
      <c r="CW11" s="985" t="s">
        <v>494</v>
      </c>
      <c r="CX11" s="986"/>
      <c r="CY11" s="986"/>
      <c r="CZ11" s="986"/>
      <c r="DA11" s="987"/>
      <c r="DB11" s="985">
        <v>600</v>
      </c>
      <c r="DC11" s="986"/>
      <c r="DD11" s="986"/>
      <c r="DE11" s="986"/>
      <c r="DF11" s="987"/>
      <c r="DG11" s="985">
        <v>2228</v>
      </c>
      <c r="DH11" s="986"/>
      <c r="DI11" s="986"/>
      <c r="DJ11" s="986"/>
      <c r="DK11" s="987"/>
      <c r="DL11" s="985" t="s">
        <v>494</v>
      </c>
      <c r="DM11" s="986"/>
      <c r="DN11" s="986"/>
      <c r="DO11" s="986"/>
      <c r="DP11" s="987"/>
      <c r="DQ11" s="985">
        <v>1950</v>
      </c>
      <c r="DR11" s="986"/>
      <c r="DS11" s="986"/>
      <c r="DT11" s="986"/>
      <c r="DU11" s="987"/>
      <c r="DV11" s="988"/>
      <c r="DW11" s="989"/>
      <c r="DX11" s="989"/>
      <c r="DY11" s="989"/>
      <c r="DZ11" s="990"/>
      <c r="EA11" s="205"/>
    </row>
    <row r="12" spans="1:131" s="206" customFormat="1" ht="26.25" customHeight="1">
      <c r="A12" s="212">
        <v>6</v>
      </c>
      <c r="B12" s="1033" t="s">
        <v>373</v>
      </c>
      <c r="C12" s="1034"/>
      <c r="D12" s="1034"/>
      <c r="E12" s="1034"/>
      <c r="F12" s="1034"/>
      <c r="G12" s="1034"/>
      <c r="H12" s="1034"/>
      <c r="I12" s="1034"/>
      <c r="J12" s="1034"/>
      <c r="K12" s="1034"/>
      <c r="L12" s="1034"/>
      <c r="M12" s="1034"/>
      <c r="N12" s="1034"/>
      <c r="O12" s="1034"/>
      <c r="P12" s="1035"/>
      <c r="Q12" s="1085">
        <v>17662</v>
      </c>
      <c r="R12" s="1016"/>
      <c r="S12" s="1016"/>
      <c r="T12" s="1016"/>
      <c r="U12" s="1086"/>
      <c r="V12" s="1041">
        <v>17662</v>
      </c>
      <c r="W12" s="1016"/>
      <c r="X12" s="1016"/>
      <c r="Y12" s="1016"/>
      <c r="Z12" s="1086"/>
      <c r="AA12" s="1041" t="s">
        <v>494</v>
      </c>
      <c r="AB12" s="1016"/>
      <c r="AC12" s="1016"/>
      <c r="AD12" s="1016"/>
      <c r="AE12" s="1017"/>
      <c r="AF12" s="1015" t="s">
        <v>494</v>
      </c>
      <c r="AG12" s="1016"/>
      <c r="AH12" s="1016"/>
      <c r="AI12" s="1016"/>
      <c r="AJ12" s="1017"/>
      <c r="AK12" s="1087">
        <v>17662</v>
      </c>
      <c r="AL12" s="986"/>
      <c r="AM12" s="986"/>
      <c r="AN12" s="986"/>
      <c r="AO12" s="1082"/>
      <c r="AP12" s="1088" t="s">
        <v>494</v>
      </c>
      <c r="AQ12" s="986"/>
      <c r="AR12" s="986"/>
      <c r="AS12" s="986"/>
      <c r="AT12" s="1082"/>
      <c r="AU12" s="1084"/>
      <c r="AV12" s="989"/>
      <c r="AW12" s="989"/>
      <c r="AX12" s="989"/>
      <c r="AY12" s="990"/>
      <c r="AZ12" s="203"/>
      <c r="BA12" s="203"/>
      <c r="BB12" s="203"/>
      <c r="BC12" s="203"/>
      <c r="BD12" s="203"/>
      <c r="BE12" s="204"/>
      <c r="BF12" s="204"/>
      <c r="BG12" s="204"/>
      <c r="BH12" s="204"/>
      <c r="BI12" s="204"/>
      <c r="BJ12" s="204"/>
      <c r="BK12" s="204"/>
      <c r="BL12" s="204"/>
      <c r="BM12" s="204"/>
      <c r="BN12" s="204"/>
      <c r="BO12" s="204"/>
      <c r="BP12" s="204"/>
      <c r="BQ12" s="213">
        <v>6</v>
      </c>
      <c r="BR12" s="214"/>
      <c r="BS12" s="1010" t="s">
        <v>575</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26</v>
      </c>
      <c r="CN12" s="986"/>
      <c r="CO12" s="986"/>
      <c r="CP12" s="986"/>
      <c r="CQ12" s="987"/>
      <c r="CR12" s="985">
        <v>10</v>
      </c>
      <c r="CS12" s="986"/>
      <c r="CT12" s="986"/>
      <c r="CU12" s="986"/>
      <c r="CV12" s="987"/>
      <c r="CW12" s="985" t="s">
        <v>494</v>
      </c>
      <c r="CX12" s="986"/>
      <c r="CY12" s="986"/>
      <c r="CZ12" s="986"/>
      <c r="DA12" s="987"/>
      <c r="DB12" s="985" t="s">
        <v>494</v>
      </c>
      <c r="DC12" s="986"/>
      <c r="DD12" s="986"/>
      <c r="DE12" s="986"/>
      <c r="DF12" s="987"/>
      <c r="DG12" s="985" t="s">
        <v>494</v>
      </c>
      <c r="DH12" s="986"/>
      <c r="DI12" s="986"/>
      <c r="DJ12" s="986"/>
      <c r="DK12" s="987"/>
      <c r="DL12" s="985" t="s">
        <v>494</v>
      </c>
      <c r="DM12" s="986"/>
      <c r="DN12" s="986"/>
      <c r="DO12" s="986"/>
      <c r="DP12" s="987"/>
      <c r="DQ12" s="985" t="s">
        <v>494</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576</v>
      </c>
      <c r="BT13" s="1011"/>
      <c r="BU13" s="1011"/>
      <c r="BV13" s="1011"/>
      <c r="BW13" s="1011"/>
      <c r="BX13" s="1011"/>
      <c r="BY13" s="1011"/>
      <c r="BZ13" s="1011"/>
      <c r="CA13" s="1011"/>
      <c r="CB13" s="1011"/>
      <c r="CC13" s="1011"/>
      <c r="CD13" s="1011"/>
      <c r="CE13" s="1011"/>
      <c r="CF13" s="1011"/>
      <c r="CG13" s="1012"/>
      <c r="CH13" s="985">
        <v>-2</v>
      </c>
      <c r="CI13" s="986"/>
      <c r="CJ13" s="986"/>
      <c r="CK13" s="986"/>
      <c r="CL13" s="987"/>
      <c r="CM13" s="985">
        <v>107</v>
      </c>
      <c r="CN13" s="986"/>
      <c r="CO13" s="986"/>
      <c r="CP13" s="986"/>
      <c r="CQ13" s="987"/>
      <c r="CR13" s="985">
        <v>55</v>
      </c>
      <c r="CS13" s="986"/>
      <c r="CT13" s="986"/>
      <c r="CU13" s="986"/>
      <c r="CV13" s="987"/>
      <c r="CW13" s="985" t="s">
        <v>494</v>
      </c>
      <c r="CX13" s="986"/>
      <c r="CY13" s="986"/>
      <c r="CZ13" s="986"/>
      <c r="DA13" s="987"/>
      <c r="DB13" s="985" t="s">
        <v>494</v>
      </c>
      <c r="DC13" s="986"/>
      <c r="DD13" s="986"/>
      <c r="DE13" s="986"/>
      <c r="DF13" s="987"/>
      <c r="DG13" s="985" t="s">
        <v>494</v>
      </c>
      <c r="DH13" s="986"/>
      <c r="DI13" s="986"/>
      <c r="DJ13" s="986"/>
      <c r="DK13" s="987"/>
      <c r="DL13" s="985" t="s">
        <v>494</v>
      </c>
      <c r="DM13" s="986"/>
      <c r="DN13" s="986"/>
      <c r="DO13" s="986"/>
      <c r="DP13" s="987"/>
      <c r="DQ13" s="985" t="s">
        <v>494</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577</v>
      </c>
      <c r="BT14" s="1011"/>
      <c r="BU14" s="1011"/>
      <c r="BV14" s="1011"/>
      <c r="BW14" s="1011"/>
      <c r="BX14" s="1011"/>
      <c r="BY14" s="1011"/>
      <c r="BZ14" s="1011"/>
      <c r="CA14" s="1011"/>
      <c r="CB14" s="1011"/>
      <c r="CC14" s="1011"/>
      <c r="CD14" s="1011"/>
      <c r="CE14" s="1011"/>
      <c r="CF14" s="1011"/>
      <c r="CG14" s="1012"/>
      <c r="CH14" s="985">
        <v>-1</v>
      </c>
      <c r="CI14" s="986"/>
      <c r="CJ14" s="986"/>
      <c r="CK14" s="986"/>
      <c r="CL14" s="987"/>
      <c r="CM14" s="985">
        <v>8</v>
      </c>
      <c r="CN14" s="986"/>
      <c r="CO14" s="986"/>
      <c r="CP14" s="986"/>
      <c r="CQ14" s="987"/>
      <c r="CR14" s="985">
        <v>9</v>
      </c>
      <c r="CS14" s="986"/>
      <c r="CT14" s="986"/>
      <c r="CU14" s="986"/>
      <c r="CV14" s="987"/>
      <c r="CW14" s="985" t="s">
        <v>494</v>
      </c>
      <c r="CX14" s="986"/>
      <c r="CY14" s="986"/>
      <c r="CZ14" s="986"/>
      <c r="DA14" s="987"/>
      <c r="DB14" s="985" t="s">
        <v>494</v>
      </c>
      <c r="DC14" s="986"/>
      <c r="DD14" s="986"/>
      <c r="DE14" s="986"/>
      <c r="DF14" s="987"/>
      <c r="DG14" s="985" t="s">
        <v>494</v>
      </c>
      <c r="DH14" s="986"/>
      <c r="DI14" s="986"/>
      <c r="DJ14" s="986"/>
      <c r="DK14" s="987"/>
      <c r="DL14" s="985" t="s">
        <v>494</v>
      </c>
      <c r="DM14" s="986"/>
      <c r="DN14" s="986"/>
      <c r="DO14" s="986"/>
      <c r="DP14" s="987"/>
      <c r="DQ14" s="985" t="s">
        <v>494</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578</v>
      </c>
      <c r="BT15" s="1011"/>
      <c r="BU15" s="1011"/>
      <c r="BV15" s="1011"/>
      <c r="BW15" s="1011"/>
      <c r="BX15" s="1011"/>
      <c r="BY15" s="1011"/>
      <c r="BZ15" s="1011"/>
      <c r="CA15" s="1011"/>
      <c r="CB15" s="1011"/>
      <c r="CC15" s="1011"/>
      <c r="CD15" s="1011"/>
      <c r="CE15" s="1011"/>
      <c r="CF15" s="1011"/>
      <c r="CG15" s="1012"/>
      <c r="CH15" s="985">
        <v>0</v>
      </c>
      <c r="CI15" s="986"/>
      <c r="CJ15" s="986"/>
      <c r="CK15" s="986"/>
      <c r="CL15" s="987"/>
      <c r="CM15" s="985">
        <v>54</v>
      </c>
      <c r="CN15" s="986"/>
      <c r="CO15" s="986"/>
      <c r="CP15" s="986"/>
      <c r="CQ15" s="987"/>
      <c r="CR15" s="985">
        <v>50</v>
      </c>
      <c r="CS15" s="986"/>
      <c r="CT15" s="986"/>
      <c r="CU15" s="986"/>
      <c r="CV15" s="987"/>
      <c r="CW15" s="985" t="s">
        <v>494</v>
      </c>
      <c r="CX15" s="986"/>
      <c r="CY15" s="986"/>
      <c r="CZ15" s="986"/>
      <c r="DA15" s="987"/>
      <c r="DB15" s="985" t="s">
        <v>494</v>
      </c>
      <c r="DC15" s="986"/>
      <c r="DD15" s="986"/>
      <c r="DE15" s="986"/>
      <c r="DF15" s="987"/>
      <c r="DG15" s="985" t="s">
        <v>494</v>
      </c>
      <c r="DH15" s="986"/>
      <c r="DI15" s="986"/>
      <c r="DJ15" s="986"/>
      <c r="DK15" s="987"/>
      <c r="DL15" s="985" t="s">
        <v>494</v>
      </c>
      <c r="DM15" s="986"/>
      <c r="DN15" s="986"/>
      <c r="DO15" s="986"/>
      <c r="DP15" s="987"/>
      <c r="DQ15" s="985" t="s">
        <v>494</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579</v>
      </c>
      <c r="BT16" s="1011"/>
      <c r="BU16" s="1011"/>
      <c r="BV16" s="1011"/>
      <c r="BW16" s="1011"/>
      <c r="BX16" s="1011"/>
      <c r="BY16" s="1011"/>
      <c r="BZ16" s="1011"/>
      <c r="CA16" s="1011"/>
      <c r="CB16" s="1011"/>
      <c r="CC16" s="1011"/>
      <c r="CD16" s="1011"/>
      <c r="CE16" s="1011"/>
      <c r="CF16" s="1011"/>
      <c r="CG16" s="1012"/>
      <c r="CH16" s="985">
        <v>-1</v>
      </c>
      <c r="CI16" s="986"/>
      <c r="CJ16" s="986"/>
      <c r="CK16" s="986"/>
      <c r="CL16" s="987"/>
      <c r="CM16" s="985">
        <v>4</v>
      </c>
      <c r="CN16" s="986"/>
      <c r="CO16" s="986"/>
      <c r="CP16" s="986"/>
      <c r="CQ16" s="987"/>
      <c r="CR16" s="985">
        <v>3</v>
      </c>
      <c r="CS16" s="986"/>
      <c r="CT16" s="986"/>
      <c r="CU16" s="986"/>
      <c r="CV16" s="987"/>
      <c r="CW16" s="985" t="s">
        <v>494</v>
      </c>
      <c r="CX16" s="986"/>
      <c r="CY16" s="986"/>
      <c r="CZ16" s="986"/>
      <c r="DA16" s="987"/>
      <c r="DB16" s="985" t="s">
        <v>494</v>
      </c>
      <c r="DC16" s="986"/>
      <c r="DD16" s="986"/>
      <c r="DE16" s="986"/>
      <c r="DF16" s="987"/>
      <c r="DG16" s="985" t="s">
        <v>494</v>
      </c>
      <c r="DH16" s="986"/>
      <c r="DI16" s="986"/>
      <c r="DJ16" s="986"/>
      <c r="DK16" s="987"/>
      <c r="DL16" s="985" t="s">
        <v>494</v>
      </c>
      <c r="DM16" s="986"/>
      <c r="DN16" s="986"/>
      <c r="DO16" s="986"/>
      <c r="DP16" s="987"/>
      <c r="DQ16" s="985" t="s">
        <v>494</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561</v>
      </c>
      <c r="BT17" s="1011"/>
      <c r="BU17" s="1011"/>
      <c r="BV17" s="1011"/>
      <c r="BW17" s="1011"/>
      <c r="BX17" s="1011"/>
      <c r="BY17" s="1011"/>
      <c r="BZ17" s="1011"/>
      <c r="CA17" s="1011"/>
      <c r="CB17" s="1011"/>
      <c r="CC17" s="1011"/>
      <c r="CD17" s="1011"/>
      <c r="CE17" s="1011"/>
      <c r="CF17" s="1011"/>
      <c r="CG17" s="1012"/>
      <c r="CH17" s="985">
        <v>-7</v>
      </c>
      <c r="CI17" s="986"/>
      <c r="CJ17" s="986"/>
      <c r="CK17" s="986"/>
      <c r="CL17" s="987"/>
      <c r="CM17" s="985">
        <v>1</v>
      </c>
      <c r="CN17" s="986"/>
      <c r="CO17" s="986"/>
      <c r="CP17" s="986"/>
      <c r="CQ17" s="987"/>
      <c r="CR17" s="985">
        <v>10</v>
      </c>
      <c r="CS17" s="986"/>
      <c r="CT17" s="986"/>
      <c r="CU17" s="986"/>
      <c r="CV17" s="987"/>
      <c r="CW17" s="985" t="s">
        <v>494</v>
      </c>
      <c r="CX17" s="986"/>
      <c r="CY17" s="986"/>
      <c r="CZ17" s="986"/>
      <c r="DA17" s="987"/>
      <c r="DB17" s="985" t="s">
        <v>494</v>
      </c>
      <c r="DC17" s="986"/>
      <c r="DD17" s="986"/>
      <c r="DE17" s="986"/>
      <c r="DF17" s="987"/>
      <c r="DG17" s="985" t="s">
        <v>494</v>
      </c>
      <c r="DH17" s="986"/>
      <c r="DI17" s="986"/>
      <c r="DJ17" s="986"/>
      <c r="DK17" s="987"/>
      <c r="DL17" s="985" t="s">
        <v>494</v>
      </c>
      <c r="DM17" s="986"/>
      <c r="DN17" s="986"/>
      <c r="DO17" s="986"/>
      <c r="DP17" s="987"/>
      <c r="DQ17" s="985" t="s">
        <v>494</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t="s">
        <v>580</v>
      </c>
      <c r="BT18" s="1011"/>
      <c r="BU18" s="1011"/>
      <c r="BV18" s="1011"/>
      <c r="BW18" s="1011"/>
      <c r="BX18" s="1011"/>
      <c r="BY18" s="1011"/>
      <c r="BZ18" s="1011"/>
      <c r="CA18" s="1011"/>
      <c r="CB18" s="1011"/>
      <c r="CC18" s="1011"/>
      <c r="CD18" s="1011"/>
      <c r="CE18" s="1011"/>
      <c r="CF18" s="1011"/>
      <c r="CG18" s="1012"/>
      <c r="CH18" s="985" t="s">
        <v>494</v>
      </c>
      <c r="CI18" s="986"/>
      <c r="CJ18" s="986"/>
      <c r="CK18" s="986"/>
      <c r="CL18" s="987"/>
      <c r="CM18" s="985">
        <v>53</v>
      </c>
      <c r="CN18" s="986"/>
      <c r="CO18" s="986"/>
      <c r="CP18" s="986"/>
      <c r="CQ18" s="987"/>
      <c r="CR18" s="985">
        <v>50</v>
      </c>
      <c r="CS18" s="986"/>
      <c r="CT18" s="986"/>
      <c r="CU18" s="986"/>
      <c r="CV18" s="987"/>
      <c r="CW18" s="985">
        <v>27</v>
      </c>
      <c r="CX18" s="986"/>
      <c r="CY18" s="986"/>
      <c r="CZ18" s="986"/>
      <c r="DA18" s="987"/>
      <c r="DB18" s="985" t="s">
        <v>494</v>
      </c>
      <c r="DC18" s="986"/>
      <c r="DD18" s="986"/>
      <c r="DE18" s="986"/>
      <c r="DF18" s="987"/>
      <c r="DG18" s="985" t="s">
        <v>494</v>
      </c>
      <c r="DH18" s="986"/>
      <c r="DI18" s="986"/>
      <c r="DJ18" s="986"/>
      <c r="DK18" s="987"/>
      <c r="DL18" s="985" t="s">
        <v>494</v>
      </c>
      <c r="DM18" s="986"/>
      <c r="DN18" s="986"/>
      <c r="DO18" s="986"/>
      <c r="DP18" s="987"/>
      <c r="DQ18" s="985" t="s">
        <v>494</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t="s">
        <v>569</v>
      </c>
      <c r="BS19" s="1010" t="s">
        <v>581</v>
      </c>
      <c r="BT19" s="1011"/>
      <c r="BU19" s="1011"/>
      <c r="BV19" s="1011"/>
      <c r="BW19" s="1011"/>
      <c r="BX19" s="1011"/>
      <c r="BY19" s="1011"/>
      <c r="BZ19" s="1011"/>
      <c r="CA19" s="1011"/>
      <c r="CB19" s="1011"/>
      <c r="CC19" s="1011"/>
      <c r="CD19" s="1011"/>
      <c r="CE19" s="1011"/>
      <c r="CF19" s="1011"/>
      <c r="CG19" s="1012"/>
      <c r="CH19" s="985">
        <v>130</v>
      </c>
      <c r="CI19" s="986"/>
      <c r="CJ19" s="986"/>
      <c r="CK19" s="986"/>
      <c r="CL19" s="987"/>
      <c r="CM19" s="985">
        <v>6226</v>
      </c>
      <c r="CN19" s="986"/>
      <c r="CO19" s="986"/>
      <c r="CP19" s="986"/>
      <c r="CQ19" s="987"/>
      <c r="CR19" s="985">
        <v>5872</v>
      </c>
      <c r="CS19" s="986"/>
      <c r="CT19" s="986"/>
      <c r="CU19" s="986"/>
      <c r="CV19" s="987"/>
      <c r="CW19" s="985">
        <v>215</v>
      </c>
      <c r="CX19" s="986"/>
      <c r="CY19" s="986"/>
      <c r="CZ19" s="986"/>
      <c r="DA19" s="987"/>
      <c r="DB19" s="985" t="s">
        <v>494</v>
      </c>
      <c r="DC19" s="986"/>
      <c r="DD19" s="986"/>
      <c r="DE19" s="986"/>
      <c r="DF19" s="987"/>
      <c r="DG19" s="985" t="s">
        <v>494</v>
      </c>
      <c r="DH19" s="986"/>
      <c r="DI19" s="986"/>
      <c r="DJ19" s="986"/>
      <c r="DK19" s="987"/>
      <c r="DL19" s="985" t="s">
        <v>494</v>
      </c>
      <c r="DM19" s="986"/>
      <c r="DN19" s="986"/>
      <c r="DO19" s="986"/>
      <c r="DP19" s="987"/>
      <c r="DQ19" s="985" t="s">
        <v>494</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t="s">
        <v>569</v>
      </c>
      <c r="BS20" s="1010" t="s">
        <v>582</v>
      </c>
      <c r="BT20" s="1011"/>
      <c r="BU20" s="1011"/>
      <c r="BV20" s="1011"/>
      <c r="BW20" s="1011"/>
      <c r="BX20" s="1011"/>
      <c r="BY20" s="1011"/>
      <c r="BZ20" s="1011"/>
      <c r="CA20" s="1011"/>
      <c r="CB20" s="1011"/>
      <c r="CC20" s="1011"/>
      <c r="CD20" s="1011"/>
      <c r="CE20" s="1011"/>
      <c r="CF20" s="1011"/>
      <c r="CG20" s="1012"/>
      <c r="CH20" s="985">
        <v>384</v>
      </c>
      <c r="CI20" s="986"/>
      <c r="CJ20" s="986"/>
      <c r="CK20" s="986"/>
      <c r="CL20" s="987"/>
      <c r="CM20" s="985">
        <v>709</v>
      </c>
      <c r="CN20" s="986"/>
      <c r="CO20" s="986"/>
      <c r="CP20" s="986"/>
      <c r="CQ20" s="987"/>
      <c r="CR20" s="985">
        <v>777</v>
      </c>
      <c r="CS20" s="986"/>
      <c r="CT20" s="986"/>
      <c r="CU20" s="986"/>
      <c r="CV20" s="987"/>
      <c r="CW20" s="985">
        <v>1114</v>
      </c>
      <c r="CX20" s="986"/>
      <c r="CY20" s="986"/>
      <c r="CZ20" s="986"/>
      <c r="DA20" s="987"/>
      <c r="DB20" s="985">
        <v>2927</v>
      </c>
      <c r="DC20" s="986"/>
      <c r="DD20" s="986"/>
      <c r="DE20" s="986"/>
      <c r="DF20" s="987"/>
      <c r="DG20" s="985" t="s">
        <v>494</v>
      </c>
      <c r="DH20" s="986"/>
      <c r="DI20" s="986"/>
      <c r="DJ20" s="986"/>
      <c r="DK20" s="987"/>
      <c r="DL20" s="985" t="s">
        <v>494</v>
      </c>
      <c r="DM20" s="986"/>
      <c r="DN20" s="986"/>
      <c r="DO20" s="986"/>
      <c r="DP20" s="987"/>
      <c r="DQ20" s="985">
        <v>68</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t="s">
        <v>583</v>
      </c>
      <c r="BT21" s="1011"/>
      <c r="BU21" s="1011"/>
      <c r="BV21" s="1011"/>
      <c r="BW21" s="1011"/>
      <c r="BX21" s="1011"/>
      <c r="BY21" s="1011"/>
      <c r="BZ21" s="1011"/>
      <c r="CA21" s="1011"/>
      <c r="CB21" s="1011"/>
      <c r="CC21" s="1011"/>
      <c r="CD21" s="1011"/>
      <c r="CE21" s="1011"/>
      <c r="CF21" s="1011"/>
      <c r="CG21" s="1012"/>
      <c r="CH21" s="985">
        <v>-614</v>
      </c>
      <c r="CI21" s="986"/>
      <c r="CJ21" s="986"/>
      <c r="CK21" s="986"/>
      <c r="CL21" s="987"/>
      <c r="CM21" s="985">
        <v>749</v>
      </c>
      <c r="CN21" s="986"/>
      <c r="CO21" s="986"/>
      <c r="CP21" s="986"/>
      <c r="CQ21" s="987"/>
      <c r="CR21" s="985">
        <v>0</v>
      </c>
      <c r="CS21" s="986"/>
      <c r="CT21" s="986"/>
      <c r="CU21" s="986"/>
      <c r="CV21" s="987"/>
      <c r="CW21" s="985">
        <v>252</v>
      </c>
      <c r="CX21" s="986"/>
      <c r="CY21" s="986"/>
      <c r="CZ21" s="986"/>
      <c r="DA21" s="987"/>
      <c r="DB21" s="985" t="s">
        <v>494</v>
      </c>
      <c r="DC21" s="986"/>
      <c r="DD21" s="986"/>
      <c r="DE21" s="986"/>
      <c r="DF21" s="987"/>
      <c r="DG21" s="985" t="s">
        <v>494</v>
      </c>
      <c r="DH21" s="986"/>
      <c r="DI21" s="986"/>
      <c r="DJ21" s="986"/>
      <c r="DK21" s="987"/>
      <c r="DL21" s="985" t="s">
        <v>494</v>
      </c>
      <c r="DM21" s="986"/>
      <c r="DN21" s="986"/>
      <c r="DO21" s="986"/>
      <c r="DP21" s="987"/>
      <c r="DQ21" s="985" t="s">
        <v>494</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375</v>
      </c>
      <c r="B23" s="940" t="s">
        <v>376</v>
      </c>
      <c r="C23" s="941"/>
      <c r="D23" s="941"/>
      <c r="E23" s="941"/>
      <c r="F23" s="941"/>
      <c r="G23" s="941"/>
      <c r="H23" s="941"/>
      <c r="I23" s="941"/>
      <c r="J23" s="941"/>
      <c r="K23" s="941"/>
      <c r="L23" s="941"/>
      <c r="M23" s="941"/>
      <c r="N23" s="941"/>
      <c r="O23" s="941"/>
      <c r="P23" s="942"/>
      <c r="Q23" s="1064">
        <v>145989</v>
      </c>
      <c r="R23" s="1062"/>
      <c r="S23" s="1062"/>
      <c r="T23" s="1062"/>
      <c r="U23" s="1065"/>
      <c r="V23" s="1066">
        <v>143070</v>
      </c>
      <c r="W23" s="1062"/>
      <c r="X23" s="1062"/>
      <c r="Y23" s="1062"/>
      <c r="Z23" s="1065"/>
      <c r="AA23" s="1066">
        <v>2918</v>
      </c>
      <c r="AB23" s="1062"/>
      <c r="AC23" s="1062"/>
      <c r="AD23" s="1062"/>
      <c r="AE23" s="1063"/>
      <c r="AF23" s="1061">
        <v>2338</v>
      </c>
      <c r="AG23" s="1062"/>
      <c r="AH23" s="1062"/>
      <c r="AI23" s="1062"/>
      <c r="AJ23" s="1063"/>
      <c r="AK23" s="1067"/>
      <c r="AL23" s="1068"/>
      <c r="AM23" s="1068"/>
      <c r="AN23" s="1068"/>
      <c r="AO23" s="1069"/>
      <c r="AP23" s="1066">
        <v>163881</v>
      </c>
      <c r="AQ23" s="1062"/>
      <c r="AR23" s="1062"/>
      <c r="AS23" s="1062"/>
      <c r="AT23" s="1065"/>
      <c r="AU23" s="1070"/>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379</v>
      </c>
      <c r="R26" s="998"/>
      <c r="S26" s="998"/>
      <c r="T26" s="998"/>
      <c r="U26" s="999"/>
      <c r="V26" s="997" t="s">
        <v>380</v>
      </c>
      <c r="W26" s="998"/>
      <c r="X26" s="998"/>
      <c r="Y26" s="998"/>
      <c r="Z26" s="999"/>
      <c r="AA26" s="997" t="s">
        <v>381</v>
      </c>
      <c r="AB26" s="998"/>
      <c r="AC26" s="998"/>
      <c r="AD26" s="998"/>
      <c r="AE26" s="998"/>
      <c r="AF26" s="1055" t="s">
        <v>382</v>
      </c>
      <c r="AG26" s="1004"/>
      <c r="AH26" s="1004"/>
      <c r="AI26" s="1004"/>
      <c r="AJ26" s="1056"/>
      <c r="AK26" s="998" t="s">
        <v>383</v>
      </c>
      <c r="AL26" s="998"/>
      <c r="AM26" s="998"/>
      <c r="AN26" s="998"/>
      <c r="AO26" s="999"/>
      <c r="AP26" s="997" t="s">
        <v>384</v>
      </c>
      <c r="AQ26" s="998"/>
      <c r="AR26" s="998"/>
      <c r="AS26" s="998"/>
      <c r="AT26" s="999"/>
      <c r="AU26" s="997" t="s">
        <v>385</v>
      </c>
      <c r="AV26" s="998"/>
      <c r="AW26" s="998"/>
      <c r="AX26" s="998"/>
      <c r="AY26" s="999"/>
      <c r="AZ26" s="997" t="s">
        <v>386</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387</v>
      </c>
      <c r="C28" s="1047"/>
      <c r="D28" s="1047"/>
      <c r="E28" s="1047"/>
      <c r="F28" s="1047"/>
      <c r="G28" s="1047"/>
      <c r="H28" s="1047"/>
      <c r="I28" s="1047"/>
      <c r="J28" s="1047"/>
      <c r="K28" s="1047"/>
      <c r="L28" s="1047"/>
      <c r="M28" s="1047"/>
      <c r="N28" s="1047"/>
      <c r="O28" s="1047"/>
      <c r="P28" s="1048"/>
      <c r="Q28" s="1049">
        <v>36347</v>
      </c>
      <c r="R28" s="1050"/>
      <c r="S28" s="1050"/>
      <c r="T28" s="1050"/>
      <c r="U28" s="1050"/>
      <c r="V28" s="1050">
        <v>35095</v>
      </c>
      <c r="W28" s="1050"/>
      <c r="X28" s="1050"/>
      <c r="Y28" s="1050"/>
      <c r="Z28" s="1050"/>
      <c r="AA28" s="1050">
        <v>1252</v>
      </c>
      <c r="AB28" s="1050"/>
      <c r="AC28" s="1050"/>
      <c r="AD28" s="1050"/>
      <c r="AE28" s="1051"/>
      <c r="AF28" s="1052">
        <v>1173</v>
      </c>
      <c r="AG28" s="1050"/>
      <c r="AH28" s="1050"/>
      <c r="AI28" s="1050"/>
      <c r="AJ28" s="1053"/>
      <c r="AK28" s="1054">
        <v>2745</v>
      </c>
      <c r="AL28" s="1042"/>
      <c r="AM28" s="1042"/>
      <c r="AN28" s="1042"/>
      <c r="AO28" s="1042"/>
      <c r="AP28" s="1042" t="s">
        <v>494</v>
      </c>
      <c r="AQ28" s="1042"/>
      <c r="AR28" s="1042"/>
      <c r="AS28" s="1042"/>
      <c r="AT28" s="1042"/>
      <c r="AU28" s="1042" t="s">
        <v>494</v>
      </c>
      <c r="AV28" s="1042"/>
      <c r="AW28" s="1042"/>
      <c r="AX28" s="1042"/>
      <c r="AY28" s="1042"/>
      <c r="AZ28" s="1043" t="s">
        <v>494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388</v>
      </c>
      <c r="C29" s="1034"/>
      <c r="D29" s="1034"/>
      <c r="E29" s="1034"/>
      <c r="F29" s="1034"/>
      <c r="G29" s="1034"/>
      <c r="H29" s="1034"/>
      <c r="I29" s="1034"/>
      <c r="J29" s="1034"/>
      <c r="K29" s="1034"/>
      <c r="L29" s="1034"/>
      <c r="M29" s="1034"/>
      <c r="N29" s="1034"/>
      <c r="O29" s="1034"/>
      <c r="P29" s="1035"/>
      <c r="Q29" s="1039">
        <v>26015</v>
      </c>
      <c r="R29" s="1040"/>
      <c r="S29" s="1040"/>
      <c r="T29" s="1040"/>
      <c r="U29" s="1040"/>
      <c r="V29" s="1040">
        <v>25632</v>
      </c>
      <c r="W29" s="1040"/>
      <c r="X29" s="1040"/>
      <c r="Y29" s="1040"/>
      <c r="Z29" s="1040"/>
      <c r="AA29" s="1040">
        <v>382</v>
      </c>
      <c r="AB29" s="1040"/>
      <c r="AC29" s="1040"/>
      <c r="AD29" s="1040"/>
      <c r="AE29" s="1041"/>
      <c r="AF29" s="1015">
        <v>365</v>
      </c>
      <c r="AG29" s="1016"/>
      <c r="AH29" s="1016"/>
      <c r="AI29" s="1016"/>
      <c r="AJ29" s="1017"/>
      <c r="AK29" s="976">
        <v>3635</v>
      </c>
      <c r="AL29" s="967"/>
      <c r="AM29" s="967"/>
      <c r="AN29" s="967"/>
      <c r="AO29" s="967"/>
      <c r="AP29" s="967" t="s">
        <v>494</v>
      </c>
      <c r="AQ29" s="967"/>
      <c r="AR29" s="967"/>
      <c r="AS29" s="967"/>
      <c r="AT29" s="967"/>
      <c r="AU29" s="967" t="s">
        <v>494</v>
      </c>
      <c r="AV29" s="967"/>
      <c r="AW29" s="967"/>
      <c r="AX29" s="967"/>
      <c r="AY29" s="967"/>
      <c r="AZ29" s="1038" t="s">
        <v>494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389</v>
      </c>
      <c r="C30" s="1034"/>
      <c r="D30" s="1034"/>
      <c r="E30" s="1034"/>
      <c r="F30" s="1034"/>
      <c r="G30" s="1034"/>
      <c r="H30" s="1034"/>
      <c r="I30" s="1034"/>
      <c r="J30" s="1034"/>
      <c r="K30" s="1034"/>
      <c r="L30" s="1034"/>
      <c r="M30" s="1034"/>
      <c r="N30" s="1034"/>
      <c r="O30" s="1034"/>
      <c r="P30" s="1035"/>
      <c r="Q30" s="1039">
        <v>105</v>
      </c>
      <c r="R30" s="1040"/>
      <c r="S30" s="1040"/>
      <c r="T30" s="1040"/>
      <c r="U30" s="1040"/>
      <c r="V30" s="1040">
        <v>88</v>
      </c>
      <c r="W30" s="1040"/>
      <c r="X30" s="1040"/>
      <c r="Y30" s="1040"/>
      <c r="Z30" s="1040"/>
      <c r="AA30" s="1040">
        <v>17</v>
      </c>
      <c r="AB30" s="1040"/>
      <c r="AC30" s="1040"/>
      <c r="AD30" s="1040"/>
      <c r="AE30" s="1041"/>
      <c r="AF30" s="1015">
        <v>17</v>
      </c>
      <c r="AG30" s="1016"/>
      <c r="AH30" s="1016"/>
      <c r="AI30" s="1016"/>
      <c r="AJ30" s="1017"/>
      <c r="AK30" s="976" t="s">
        <v>494</v>
      </c>
      <c r="AL30" s="967"/>
      <c r="AM30" s="967"/>
      <c r="AN30" s="967"/>
      <c r="AO30" s="967"/>
      <c r="AP30" s="967" t="s">
        <v>494</v>
      </c>
      <c r="AQ30" s="967"/>
      <c r="AR30" s="967"/>
      <c r="AS30" s="967"/>
      <c r="AT30" s="967"/>
      <c r="AU30" s="967" t="s">
        <v>494</v>
      </c>
      <c r="AV30" s="967"/>
      <c r="AW30" s="967"/>
      <c r="AX30" s="967"/>
      <c r="AY30" s="967"/>
      <c r="AZ30" s="1038" t="s">
        <v>494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390</v>
      </c>
      <c r="C31" s="1034"/>
      <c r="D31" s="1034"/>
      <c r="E31" s="1034"/>
      <c r="F31" s="1034"/>
      <c r="G31" s="1034"/>
      <c r="H31" s="1034"/>
      <c r="I31" s="1034"/>
      <c r="J31" s="1034"/>
      <c r="K31" s="1034"/>
      <c r="L31" s="1034"/>
      <c r="M31" s="1034"/>
      <c r="N31" s="1034"/>
      <c r="O31" s="1034"/>
      <c r="P31" s="1035"/>
      <c r="Q31" s="1039">
        <v>4440</v>
      </c>
      <c r="R31" s="1040"/>
      <c r="S31" s="1040"/>
      <c r="T31" s="1040"/>
      <c r="U31" s="1040"/>
      <c r="V31" s="1040">
        <v>4304</v>
      </c>
      <c r="W31" s="1040"/>
      <c r="X31" s="1040"/>
      <c r="Y31" s="1040"/>
      <c r="Z31" s="1040"/>
      <c r="AA31" s="1040">
        <v>136</v>
      </c>
      <c r="AB31" s="1040"/>
      <c r="AC31" s="1040"/>
      <c r="AD31" s="1040"/>
      <c r="AE31" s="1041"/>
      <c r="AF31" s="1015">
        <v>136</v>
      </c>
      <c r="AG31" s="1016"/>
      <c r="AH31" s="1016"/>
      <c r="AI31" s="1016"/>
      <c r="AJ31" s="1017"/>
      <c r="AK31" s="976">
        <v>1052</v>
      </c>
      <c r="AL31" s="967"/>
      <c r="AM31" s="967"/>
      <c r="AN31" s="967"/>
      <c r="AO31" s="967"/>
      <c r="AP31" s="967" t="s">
        <v>494</v>
      </c>
      <c r="AQ31" s="967"/>
      <c r="AR31" s="967"/>
      <c r="AS31" s="967"/>
      <c r="AT31" s="967"/>
      <c r="AU31" s="967" t="s">
        <v>494</v>
      </c>
      <c r="AV31" s="967"/>
      <c r="AW31" s="967"/>
      <c r="AX31" s="967"/>
      <c r="AY31" s="967"/>
      <c r="AZ31" s="1038" t="s">
        <v>494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391</v>
      </c>
      <c r="C32" s="1034"/>
      <c r="D32" s="1034"/>
      <c r="E32" s="1034"/>
      <c r="F32" s="1034"/>
      <c r="G32" s="1034"/>
      <c r="H32" s="1034"/>
      <c r="I32" s="1034"/>
      <c r="J32" s="1034"/>
      <c r="K32" s="1034"/>
      <c r="L32" s="1034"/>
      <c r="M32" s="1034"/>
      <c r="N32" s="1034"/>
      <c r="O32" s="1034"/>
      <c r="P32" s="1035"/>
      <c r="Q32" s="1039">
        <v>6736</v>
      </c>
      <c r="R32" s="1040"/>
      <c r="S32" s="1040"/>
      <c r="T32" s="1040"/>
      <c r="U32" s="1040"/>
      <c r="V32" s="1040">
        <v>7011</v>
      </c>
      <c r="W32" s="1040"/>
      <c r="X32" s="1040"/>
      <c r="Y32" s="1040"/>
      <c r="Z32" s="1040"/>
      <c r="AA32" s="1040">
        <v>-275</v>
      </c>
      <c r="AB32" s="1040"/>
      <c r="AC32" s="1040"/>
      <c r="AD32" s="1040"/>
      <c r="AE32" s="1041"/>
      <c r="AF32" s="1015">
        <v>4244</v>
      </c>
      <c r="AG32" s="1016"/>
      <c r="AH32" s="1016"/>
      <c r="AI32" s="1016"/>
      <c r="AJ32" s="1017"/>
      <c r="AK32" s="976">
        <v>254</v>
      </c>
      <c r="AL32" s="967"/>
      <c r="AM32" s="967"/>
      <c r="AN32" s="967"/>
      <c r="AO32" s="967"/>
      <c r="AP32" s="967">
        <v>16146</v>
      </c>
      <c r="AQ32" s="967"/>
      <c r="AR32" s="967"/>
      <c r="AS32" s="967"/>
      <c r="AT32" s="967"/>
      <c r="AU32" s="967">
        <v>1841</v>
      </c>
      <c r="AV32" s="967"/>
      <c r="AW32" s="967"/>
      <c r="AX32" s="967"/>
      <c r="AY32" s="967"/>
      <c r="AZ32" s="1038" t="s">
        <v>494</v>
      </c>
      <c r="BA32" s="1038"/>
      <c r="BB32" s="1038"/>
      <c r="BC32" s="1038"/>
      <c r="BD32" s="1038"/>
      <c r="BE32" s="1028" t="s">
        <v>566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392</v>
      </c>
      <c r="C33" s="1034"/>
      <c r="D33" s="1034"/>
      <c r="E33" s="1034"/>
      <c r="F33" s="1034"/>
      <c r="G33" s="1034"/>
      <c r="H33" s="1034"/>
      <c r="I33" s="1034"/>
      <c r="J33" s="1034"/>
      <c r="K33" s="1034"/>
      <c r="L33" s="1034"/>
      <c r="M33" s="1034"/>
      <c r="N33" s="1034"/>
      <c r="O33" s="1034"/>
      <c r="P33" s="1035"/>
      <c r="Q33" s="1039">
        <v>382</v>
      </c>
      <c r="R33" s="1040"/>
      <c r="S33" s="1040"/>
      <c r="T33" s="1040"/>
      <c r="U33" s="1040"/>
      <c r="V33" s="1040">
        <v>290</v>
      </c>
      <c r="W33" s="1040"/>
      <c r="X33" s="1040"/>
      <c r="Y33" s="1040"/>
      <c r="Z33" s="1040"/>
      <c r="AA33" s="1040">
        <v>92</v>
      </c>
      <c r="AB33" s="1040"/>
      <c r="AC33" s="1040"/>
      <c r="AD33" s="1040"/>
      <c r="AE33" s="1041"/>
      <c r="AF33" s="1015">
        <v>452</v>
      </c>
      <c r="AG33" s="1016"/>
      <c r="AH33" s="1016"/>
      <c r="AI33" s="1016"/>
      <c r="AJ33" s="1017"/>
      <c r="AK33" s="976" t="s">
        <v>494</v>
      </c>
      <c r="AL33" s="967"/>
      <c r="AM33" s="967"/>
      <c r="AN33" s="967"/>
      <c r="AO33" s="967"/>
      <c r="AP33" s="967" t="s">
        <v>494</v>
      </c>
      <c r="AQ33" s="967"/>
      <c r="AR33" s="967"/>
      <c r="AS33" s="967"/>
      <c r="AT33" s="967"/>
      <c r="AU33" s="967" t="s">
        <v>494</v>
      </c>
      <c r="AV33" s="967"/>
      <c r="AW33" s="967"/>
      <c r="AX33" s="967"/>
      <c r="AY33" s="967"/>
      <c r="AZ33" s="1038" t="s">
        <v>494</v>
      </c>
      <c r="BA33" s="1038"/>
      <c r="BB33" s="1038"/>
      <c r="BC33" s="1038"/>
      <c r="BD33" s="1038"/>
      <c r="BE33" s="1028" t="s">
        <v>566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393</v>
      </c>
      <c r="C34" s="1034"/>
      <c r="D34" s="1034"/>
      <c r="E34" s="1034"/>
      <c r="F34" s="1034"/>
      <c r="G34" s="1034"/>
      <c r="H34" s="1034"/>
      <c r="I34" s="1034"/>
      <c r="J34" s="1034"/>
      <c r="K34" s="1034"/>
      <c r="L34" s="1034"/>
      <c r="M34" s="1034"/>
      <c r="N34" s="1034"/>
      <c r="O34" s="1034"/>
      <c r="P34" s="1035"/>
      <c r="Q34" s="1039">
        <v>8001</v>
      </c>
      <c r="R34" s="1040"/>
      <c r="S34" s="1040"/>
      <c r="T34" s="1040"/>
      <c r="U34" s="1040"/>
      <c r="V34" s="1040">
        <v>7397</v>
      </c>
      <c r="W34" s="1040"/>
      <c r="X34" s="1040"/>
      <c r="Y34" s="1040"/>
      <c r="Z34" s="1040"/>
      <c r="AA34" s="1040">
        <v>604</v>
      </c>
      <c r="AB34" s="1040"/>
      <c r="AC34" s="1040"/>
      <c r="AD34" s="1040"/>
      <c r="AE34" s="1041"/>
      <c r="AF34" s="1015">
        <v>1680</v>
      </c>
      <c r="AG34" s="1016"/>
      <c r="AH34" s="1016"/>
      <c r="AI34" s="1016"/>
      <c r="AJ34" s="1017"/>
      <c r="AK34" s="976">
        <v>3115</v>
      </c>
      <c r="AL34" s="967"/>
      <c r="AM34" s="967"/>
      <c r="AN34" s="967"/>
      <c r="AO34" s="967"/>
      <c r="AP34" s="967">
        <v>56527</v>
      </c>
      <c r="AQ34" s="967"/>
      <c r="AR34" s="967"/>
      <c r="AS34" s="967"/>
      <c r="AT34" s="967"/>
      <c r="AU34" s="967">
        <v>30299</v>
      </c>
      <c r="AV34" s="967"/>
      <c r="AW34" s="967"/>
      <c r="AX34" s="967"/>
      <c r="AY34" s="967"/>
      <c r="AZ34" s="1038" t="s">
        <v>494</v>
      </c>
      <c r="BA34" s="1038"/>
      <c r="BB34" s="1038"/>
      <c r="BC34" s="1038"/>
      <c r="BD34" s="1038"/>
      <c r="BE34" s="1028" t="s">
        <v>566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394</v>
      </c>
      <c r="C35" s="1034"/>
      <c r="D35" s="1034"/>
      <c r="E35" s="1034"/>
      <c r="F35" s="1034"/>
      <c r="G35" s="1034"/>
      <c r="H35" s="1034"/>
      <c r="I35" s="1034"/>
      <c r="J35" s="1034"/>
      <c r="K35" s="1034"/>
      <c r="L35" s="1034"/>
      <c r="M35" s="1034"/>
      <c r="N35" s="1034"/>
      <c r="O35" s="1034"/>
      <c r="P35" s="1035"/>
      <c r="Q35" s="1039">
        <v>1359</v>
      </c>
      <c r="R35" s="1040"/>
      <c r="S35" s="1040"/>
      <c r="T35" s="1040"/>
      <c r="U35" s="1040"/>
      <c r="V35" s="1040">
        <v>1680</v>
      </c>
      <c r="W35" s="1040"/>
      <c r="X35" s="1040"/>
      <c r="Y35" s="1040"/>
      <c r="Z35" s="1040"/>
      <c r="AA35" s="1040">
        <v>-321</v>
      </c>
      <c r="AB35" s="1040"/>
      <c r="AC35" s="1040"/>
      <c r="AD35" s="1040"/>
      <c r="AE35" s="1041"/>
      <c r="AF35" s="1015">
        <v>913</v>
      </c>
      <c r="AG35" s="1016"/>
      <c r="AH35" s="1016"/>
      <c r="AI35" s="1016"/>
      <c r="AJ35" s="1017"/>
      <c r="AK35" s="976">
        <v>335</v>
      </c>
      <c r="AL35" s="967"/>
      <c r="AM35" s="967"/>
      <c r="AN35" s="967"/>
      <c r="AO35" s="967"/>
      <c r="AP35" s="967">
        <v>2776</v>
      </c>
      <c r="AQ35" s="967"/>
      <c r="AR35" s="967"/>
      <c r="AS35" s="967"/>
      <c r="AT35" s="967"/>
      <c r="AU35" s="967">
        <v>464</v>
      </c>
      <c r="AV35" s="967"/>
      <c r="AW35" s="967"/>
      <c r="AX35" s="967"/>
      <c r="AY35" s="967"/>
      <c r="AZ35" s="1038" t="s">
        <v>494</v>
      </c>
      <c r="BA35" s="1038"/>
      <c r="BB35" s="1038"/>
      <c r="BC35" s="1038"/>
      <c r="BD35" s="1038"/>
      <c r="BE35" s="1028" t="s">
        <v>566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395</v>
      </c>
      <c r="C36" s="1034"/>
      <c r="D36" s="1034"/>
      <c r="E36" s="1034"/>
      <c r="F36" s="1034"/>
      <c r="G36" s="1034"/>
      <c r="H36" s="1034"/>
      <c r="I36" s="1034"/>
      <c r="J36" s="1034"/>
      <c r="K36" s="1034"/>
      <c r="L36" s="1034"/>
      <c r="M36" s="1034"/>
      <c r="N36" s="1034"/>
      <c r="O36" s="1034"/>
      <c r="P36" s="1035"/>
      <c r="Q36" s="1039">
        <v>29271</v>
      </c>
      <c r="R36" s="1040"/>
      <c r="S36" s="1040"/>
      <c r="T36" s="1040"/>
      <c r="U36" s="1040"/>
      <c r="V36" s="1040">
        <v>29053</v>
      </c>
      <c r="W36" s="1040"/>
      <c r="X36" s="1040"/>
      <c r="Y36" s="1040"/>
      <c r="Z36" s="1040"/>
      <c r="AA36" s="1040">
        <v>218</v>
      </c>
      <c r="AB36" s="1040"/>
      <c r="AC36" s="1040"/>
      <c r="AD36" s="1040"/>
      <c r="AE36" s="1041"/>
      <c r="AF36" s="1015">
        <v>1946</v>
      </c>
      <c r="AG36" s="1016"/>
      <c r="AH36" s="1016"/>
      <c r="AI36" s="1016"/>
      <c r="AJ36" s="1017"/>
      <c r="AK36" s="976" t="s">
        <v>494</v>
      </c>
      <c r="AL36" s="967"/>
      <c r="AM36" s="967"/>
      <c r="AN36" s="967"/>
      <c r="AO36" s="967"/>
      <c r="AP36" s="967" t="s">
        <v>494</v>
      </c>
      <c r="AQ36" s="967"/>
      <c r="AR36" s="967"/>
      <c r="AS36" s="967"/>
      <c r="AT36" s="967"/>
      <c r="AU36" s="967" t="s">
        <v>494</v>
      </c>
      <c r="AV36" s="967"/>
      <c r="AW36" s="967"/>
      <c r="AX36" s="967"/>
      <c r="AY36" s="967"/>
      <c r="AZ36" s="1038" t="s">
        <v>494</v>
      </c>
      <c r="BA36" s="1038"/>
      <c r="BB36" s="1038"/>
      <c r="BC36" s="1038"/>
      <c r="BD36" s="1038"/>
      <c r="BE36" s="1028" t="s">
        <v>566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396</v>
      </c>
      <c r="C37" s="1034"/>
      <c r="D37" s="1034"/>
      <c r="E37" s="1034"/>
      <c r="F37" s="1034"/>
      <c r="G37" s="1034"/>
      <c r="H37" s="1034"/>
      <c r="I37" s="1034"/>
      <c r="J37" s="1034"/>
      <c r="K37" s="1034"/>
      <c r="L37" s="1034"/>
      <c r="M37" s="1034"/>
      <c r="N37" s="1034"/>
      <c r="O37" s="1034"/>
      <c r="P37" s="1035"/>
      <c r="Q37" s="1039">
        <v>147</v>
      </c>
      <c r="R37" s="1040"/>
      <c r="S37" s="1040"/>
      <c r="T37" s="1040"/>
      <c r="U37" s="1040"/>
      <c r="V37" s="1040">
        <v>139</v>
      </c>
      <c r="W37" s="1040"/>
      <c r="X37" s="1040"/>
      <c r="Y37" s="1040"/>
      <c r="Z37" s="1040"/>
      <c r="AA37" s="1040">
        <v>9</v>
      </c>
      <c r="AB37" s="1040"/>
      <c r="AC37" s="1040"/>
      <c r="AD37" s="1040"/>
      <c r="AE37" s="1041"/>
      <c r="AF37" s="1015">
        <v>9</v>
      </c>
      <c r="AG37" s="1016"/>
      <c r="AH37" s="1016"/>
      <c r="AI37" s="1016"/>
      <c r="AJ37" s="1017"/>
      <c r="AK37" s="976">
        <v>24</v>
      </c>
      <c r="AL37" s="967"/>
      <c r="AM37" s="967"/>
      <c r="AN37" s="967"/>
      <c r="AO37" s="967"/>
      <c r="AP37" s="967">
        <v>20</v>
      </c>
      <c r="AQ37" s="967"/>
      <c r="AR37" s="967"/>
      <c r="AS37" s="967"/>
      <c r="AT37" s="967"/>
      <c r="AU37" s="967">
        <v>3</v>
      </c>
      <c r="AV37" s="967"/>
      <c r="AW37" s="967"/>
      <c r="AX37" s="967"/>
      <c r="AY37" s="967"/>
      <c r="AZ37" s="1038" t="s">
        <v>494</v>
      </c>
      <c r="BA37" s="1038"/>
      <c r="BB37" s="1038"/>
      <c r="BC37" s="1038"/>
      <c r="BD37" s="1038"/>
      <c r="BE37" s="1028" t="s">
        <v>567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397</v>
      </c>
      <c r="C38" s="1034"/>
      <c r="D38" s="1034"/>
      <c r="E38" s="1034"/>
      <c r="F38" s="1034"/>
      <c r="G38" s="1034"/>
      <c r="H38" s="1034"/>
      <c r="I38" s="1034"/>
      <c r="J38" s="1034"/>
      <c r="K38" s="1034"/>
      <c r="L38" s="1034"/>
      <c r="M38" s="1034"/>
      <c r="N38" s="1034"/>
      <c r="O38" s="1034"/>
      <c r="P38" s="1035"/>
      <c r="Q38" s="1039">
        <v>1075</v>
      </c>
      <c r="R38" s="1040"/>
      <c r="S38" s="1040"/>
      <c r="T38" s="1040"/>
      <c r="U38" s="1040"/>
      <c r="V38" s="1040">
        <v>858</v>
      </c>
      <c r="W38" s="1040"/>
      <c r="X38" s="1040"/>
      <c r="Y38" s="1040"/>
      <c r="Z38" s="1040"/>
      <c r="AA38" s="1040">
        <v>217</v>
      </c>
      <c r="AB38" s="1040"/>
      <c r="AC38" s="1040"/>
      <c r="AD38" s="1040"/>
      <c r="AE38" s="1041"/>
      <c r="AF38" s="1015">
        <v>217</v>
      </c>
      <c r="AG38" s="1016"/>
      <c r="AH38" s="1016"/>
      <c r="AI38" s="1016"/>
      <c r="AJ38" s="1017"/>
      <c r="AK38" s="976">
        <v>377</v>
      </c>
      <c r="AL38" s="967"/>
      <c r="AM38" s="967"/>
      <c r="AN38" s="967"/>
      <c r="AO38" s="967"/>
      <c r="AP38" s="967">
        <v>3370</v>
      </c>
      <c r="AQ38" s="967"/>
      <c r="AR38" s="967"/>
      <c r="AS38" s="967"/>
      <c r="AT38" s="967"/>
      <c r="AU38" s="967">
        <v>2103</v>
      </c>
      <c r="AV38" s="967"/>
      <c r="AW38" s="967"/>
      <c r="AX38" s="967"/>
      <c r="AY38" s="967"/>
      <c r="AZ38" s="1038" t="s">
        <v>494</v>
      </c>
      <c r="BA38" s="1038"/>
      <c r="BB38" s="1038"/>
      <c r="BC38" s="1038"/>
      <c r="BD38" s="1038"/>
      <c r="BE38" s="1028" t="s">
        <v>567</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398</v>
      </c>
      <c r="C39" s="1034"/>
      <c r="D39" s="1034"/>
      <c r="E39" s="1034"/>
      <c r="F39" s="1034"/>
      <c r="G39" s="1034"/>
      <c r="H39" s="1034"/>
      <c r="I39" s="1034"/>
      <c r="J39" s="1034"/>
      <c r="K39" s="1034"/>
      <c r="L39" s="1034"/>
      <c r="M39" s="1034"/>
      <c r="N39" s="1034"/>
      <c r="O39" s="1034"/>
      <c r="P39" s="1035"/>
      <c r="Q39" s="1039">
        <v>157</v>
      </c>
      <c r="R39" s="1040"/>
      <c r="S39" s="1040"/>
      <c r="T39" s="1040"/>
      <c r="U39" s="1040"/>
      <c r="V39" s="1040">
        <v>148</v>
      </c>
      <c r="W39" s="1040"/>
      <c r="X39" s="1040"/>
      <c r="Y39" s="1040"/>
      <c r="Z39" s="1040"/>
      <c r="AA39" s="1040">
        <v>9</v>
      </c>
      <c r="AB39" s="1040"/>
      <c r="AC39" s="1040"/>
      <c r="AD39" s="1040"/>
      <c r="AE39" s="1041"/>
      <c r="AF39" s="1015">
        <v>9</v>
      </c>
      <c r="AG39" s="1016"/>
      <c r="AH39" s="1016"/>
      <c r="AI39" s="1016"/>
      <c r="AJ39" s="1017"/>
      <c r="AK39" s="976">
        <v>85</v>
      </c>
      <c r="AL39" s="967"/>
      <c r="AM39" s="967"/>
      <c r="AN39" s="967"/>
      <c r="AO39" s="967"/>
      <c r="AP39" s="967">
        <v>717</v>
      </c>
      <c r="AQ39" s="967"/>
      <c r="AR39" s="967"/>
      <c r="AS39" s="967"/>
      <c r="AT39" s="967"/>
      <c r="AU39" s="967">
        <v>232</v>
      </c>
      <c r="AV39" s="967"/>
      <c r="AW39" s="967"/>
      <c r="AX39" s="967"/>
      <c r="AY39" s="967"/>
      <c r="AZ39" s="1038" t="s">
        <v>494</v>
      </c>
      <c r="BA39" s="1038"/>
      <c r="BB39" s="1038"/>
      <c r="BC39" s="1038"/>
      <c r="BD39" s="1038"/>
      <c r="BE39" s="1028" t="s">
        <v>567</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399</v>
      </c>
      <c r="C40" s="1034"/>
      <c r="D40" s="1034"/>
      <c r="E40" s="1034"/>
      <c r="F40" s="1034"/>
      <c r="G40" s="1034"/>
      <c r="H40" s="1034"/>
      <c r="I40" s="1034"/>
      <c r="J40" s="1034"/>
      <c r="K40" s="1034"/>
      <c r="L40" s="1034"/>
      <c r="M40" s="1034"/>
      <c r="N40" s="1034"/>
      <c r="O40" s="1034"/>
      <c r="P40" s="1035"/>
      <c r="Q40" s="1039">
        <v>12</v>
      </c>
      <c r="R40" s="1040"/>
      <c r="S40" s="1040"/>
      <c r="T40" s="1040"/>
      <c r="U40" s="1040"/>
      <c r="V40" s="1040">
        <v>9</v>
      </c>
      <c r="W40" s="1040"/>
      <c r="X40" s="1040"/>
      <c r="Y40" s="1040"/>
      <c r="Z40" s="1040"/>
      <c r="AA40" s="1040">
        <v>2</v>
      </c>
      <c r="AB40" s="1040"/>
      <c r="AC40" s="1040"/>
      <c r="AD40" s="1040"/>
      <c r="AE40" s="1041"/>
      <c r="AF40" s="1015">
        <v>2</v>
      </c>
      <c r="AG40" s="1016"/>
      <c r="AH40" s="1016"/>
      <c r="AI40" s="1016"/>
      <c r="AJ40" s="1017"/>
      <c r="AK40" s="976">
        <v>8</v>
      </c>
      <c r="AL40" s="967"/>
      <c r="AM40" s="967"/>
      <c r="AN40" s="967"/>
      <c r="AO40" s="967"/>
      <c r="AP40" s="967">
        <v>46</v>
      </c>
      <c r="AQ40" s="967"/>
      <c r="AR40" s="967"/>
      <c r="AS40" s="967"/>
      <c r="AT40" s="967"/>
      <c r="AU40" s="967">
        <v>46</v>
      </c>
      <c r="AV40" s="967"/>
      <c r="AW40" s="967"/>
      <c r="AX40" s="967"/>
      <c r="AY40" s="967"/>
      <c r="AZ40" s="1038" t="s">
        <v>494</v>
      </c>
      <c r="BA40" s="1038"/>
      <c r="BB40" s="1038"/>
      <c r="BC40" s="1038"/>
      <c r="BD40" s="1038"/>
      <c r="BE40" s="1028" t="s">
        <v>567</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400</v>
      </c>
      <c r="C41" s="1034"/>
      <c r="D41" s="1034"/>
      <c r="E41" s="1034"/>
      <c r="F41" s="1034"/>
      <c r="G41" s="1034"/>
      <c r="H41" s="1034"/>
      <c r="I41" s="1034"/>
      <c r="J41" s="1034"/>
      <c r="K41" s="1034"/>
      <c r="L41" s="1034"/>
      <c r="M41" s="1034"/>
      <c r="N41" s="1034"/>
      <c r="O41" s="1034"/>
      <c r="P41" s="1035"/>
      <c r="Q41" s="1039">
        <v>383</v>
      </c>
      <c r="R41" s="1040"/>
      <c r="S41" s="1040"/>
      <c r="T41" s="1040"/>
      <c r="U41" s="1040"/>
      <c r="V41" s="1040">
        <v>377</v>
      </c>
      <c r="W41" s="1040"/>
      <c r="X41" s="1040"/>
      <c r="Y41" s="1040"/>
      <c r="Z41" s="1040"/>
      <c r="AA41" s="1040">
        <v>6</v>
      </c>
      <c r="AB41" s="1040"/>
      <c r="AC41" s="1040"/>
      <c r="AD41" s="1040"/>
      <c r="AE41" s="1041"/>
      <c r="AF41" s="1015">
        <v>6</v>
      </c>
      <c r="AG41" s="1016"/>
      <c r="AH41" s="1016"/>
      <c r="AI41" s="1016"/>
      <c r="AJ41" s="1017"/>
      <c r="AK41" s="976">
        <v>264</v>
      </c>
      <c r="AL41" s="967"/>
      <c r="AM41" s="967"/>
      <c r="AN41" s="967"/>
      <c r="AO41" s="967"/>
      <c r="AP41" s="967">
        <v>2397</v>
      </c>
      <c r="AQ41" s="967"/>
      <c r="AR41" s="967"/>
      <c r="AS41" s="967"/>
      <c r="AT41" s="967"/>
      <c r="AU41" s="967">
        <v>1992</v>
      </c>
      <c r="AV41" s="967"/>
      <c r="AW41" s="967"/>
      <c r="AX41" s="967"/>
      <c r="AY41" s="967"/>
      <c r="AZ41" s="1038" t="s">
        <v>494</v>
      </c>
      <c r="BA41" s="1038"/>
      <c r="BB41" s="1038"/>
      <c r="BC41" s="1038"/>
      <c r="BD41" s="1038"/>
      <c r="BE41" s="1028" t="s">
        <v>567</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t="s">
        <v>401</v>
      </c>
      <c r="C42" s="1034"/>
      <c r="D42" s="1034"/>
      <c r="E42" s="1034"/>
      <c r="F42" s="1034"/>
      <c r="G42" s="1034"/>
      <c r="H42" s="1034"/>
      <c r="I42" s="1034"/>
      <c r="J42" s="1034"/>
      <c r="K42" s="1034"/>
      <c r="L42" s="1034"/>
      <c r="M42" s="1034"/>
      <c r="N42" s="1034"/>
      <c r="O42" s="1034"/>
      <c r="P42" s="1035"/>
      <c r="Q42" s="1039">
        <v>292</v>
      </c>
      <c r="R42" s="1040"/>
      <c r="S42" s="1040"/>
      <c r="T42" s="1040"/>
      <c r="U42" s="1040"/>
      <c r="V42" s="1040">
        <v>3363</v>
      </c>
      <c r="W42" s="1040"/>
      <c r="X42" s="1040"/>
      <c r="Y42" s="1040"/>
      <c r="Z42" s="1040"/>
      <c r="AA42" s="1040">
        <v>-3071</v>
      </c>
      <c r="AB42" s="1040"/>
      <c r="AC42" s="1040"/>
      <c r="AD42" s="1040"/>
      <c r="AE42" s="1041"/>
      <c r="AF42" s="1015">
        <v>-2063</v>
      </c>
      <c r="AG42" s="1016"/>
      <c r="AH42" s="1016"/>
      <c r="AI42" s="1016"/>
      <c r="AJ42" s="1017"/>
      <c r="AK42" s="976">
        <v>200</v>
      </c>
      <c r="AL42" s="967"/>
      <c r="AM42" s="967"/>
      <c r="AN42" s="967"/>
      <c r="AO42" s="967"/>
      <c r="AP42" s="967" t="s">
        <v>494</v>
      </c>
      <c r="AQ42" s="967"/>
      <c r="AR42" s="967"/>
      <c r="AS42" s="967"/>
      <c r="AT42" s="967"/>
      <c r="AU42" s="967" t="s">
        <v>494</v>
      </c>
      <c r="AV42" s="967"/>
      <c r="AW42" s="967"/>
      <c r="AX42" s="967"/>
      <c r="AY42" s="967"/>
      <c r="AZ42" s="1038">
        <v>51.5</v>
      </c>
      <c r="BA42" s="1038"/>
      <c r="BB42" s="1038"/>
      <c r="BC42" s="1038"/>
      <c r="BD42" s="1038"/>
      <c r="BE42" s="1028" t="s">
        <v>567</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402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375</v>
      </c>
      <c r="B63" s="940" t="s">
        <v>403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9106</v>
      </c>
      <c r="AG63" s="955"/>
      <c r="AH63" s="955"/>
      <c r="AI63" s="955"/>
      <c r="AJ63" s="1026"/>
      <c r="AK63" s="1027"/>
      <c r="AL63" s="959"/>
      <c r="AM63" s="959"/>
      <c r="AN63" s="959"/>
      <c r="AO63" s="959"/>
      <c r="AP63" s="955">
        <v>81999</v>
      </c>
      <c r="AQ63" s="955"/>
      <c r="AR63" s="955"/>
      <c r="AS63" s="955"/>
      <c r="AT63" s="955"/>
      <c r="AU63" s="955">
        <v>36979</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405</v>
      </c>
      <c r="B66" s="992"/>
      <c r="C66" s="992"/>
      <c r="D66" s="992"/>
      <c r="E66" s="992"/>
      <c r="F66" s="992"/>
      <c r="G66" s="992"/>
      <c r="H66" s="992"/>
      <c r="I66" s="992"/>
      <c r="J66" s="992"/>
      <c r="K66" s="992"/>
      <c r="L66" s="992"/>
      <c r="M66" s="992"/>
      <c r="N66" s="992"/>
      <c r="O66" s="992"/>
      <c r="P66" s="993"/>
      <c r="Q66" s="997" t="s">
        <v>379</v>
      </c>
      <c r="R66" s="998"/>
      <c r="S66" s="998"/>
      <c r="T66" s="998"/>
      <c r="U66" s="999"/>
      <c r="V66" s="997" t="s">
        <v>380</v>
      </c>
      <c r="W66" s="998"/>
      <c r="X66" s="998"/>
      <c r="Y66" s="998"/>
      <c r="Z66" s="999"/>
      <c r="AA66" s="997" t="s">
        <v>381</v>
      </c>
      <c r="AB66" s="998"/>
      <c r="AC66" s="998"/>
      <c r="AD66" s="998"/>
      <c r="AE66" s="999"/>
      <c r="AF66" s="1003" t="s">
        <v>382</v>
      </c>
      <c r="AG66" s="1004"/>
      <c r="AH66" s="1004"/>
      <c r="AI66" s="1004"/>
      <c r="AJ66" s="1005"/>
      <c r="AK66" s="997" t="s">
        <v>383</v>
      </c>
      <c r="AL66" s="992"/>
      <c r="AM66" s="992"/>
      <c r="AN66" s="992"/>
      <c r="AO66" s="993"/>
      <c r="AP66" s="997" t="s">
        <v>384</v>
      </c>
      <c r="AQ66" s="998"/>
      <c r="AR66" s="998"/>
      <c r="AS66" s="998"/>
      <c r="AT66" s="999"/>
      <c r="AU66" s="997" t="s">
        <v>406</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562</v>
      </c>
      <c r="C68" s="982"/>
      <c r="D68" s="982"/>
      <c r="E68" s="982"/>
      <c r="F68" s="982"/>
      <c r="G68" s="982"/>
      <c r="H68" s="982"/>
      <c r="I68" s="982"/>
      <c r="J68" s="982"/>
      <c r="K68" s="982"/>
      <c r="L68" s="982"/>
      <c r="M68" s="982"/>
      <c r="N68" s="982"/>
      <c r="O68" s="982"/>
      <c r="P68" s="983"/>
      <c r="Q68" s="984">
        <v>694</v>
      </c>
      <c r="R68" s="978"/>
      <c r="S68" s="978"/>
      <c r="T68" s="978"/>
      <c r="U68" s="978"/>
      <c r="V68" s="978">
        <v>649</v>
      </c>
      <c r="W68" s="978"/>
      <c r="X68" s="978"/>
      <c r="Y68" s="978"/>
      <c r="Z68" s="978"/>
      <c r="AA68" s="978">
        <v>45</v>
      </c>
      <c r="AB68" s="978"/>
      <c r="AC68" s="978"/>
      <c r="AD68" s="978"/>
      <c r="AE68" s="978"/>
      <c r="AF68" s="978">
        <v>45</v>
      </c>
      <c r="AG68" s="978"/>
      <c r="AH68" s="978"/>
      <c r="AI68" s="978"/>
      <c r="AJ68" s="978"/>
      <c r="AK68" s="978" t="s">
        <v>494</v>
      </c>
      <c r="AL68" s="978"/>
      <c r="AM68" s="978"/>
      <c r="AN68" s="978"/>
      <c r="AO68" s="978"/>
      <c r="AP68" s="978">
        <v>220</v>
      </c>
      <c r="AQ68" s="978"/>
      <c r="AR68" s="978"/>
      <c r="AS68" s="978"/>
      <c r="AT68" s="978"/>
      <c r="AU68" s="978">
        <v>191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563</v>
      </c>
      <c r="C69" s="971"/>
      <c r="D69" s="971"/>
      <c r="E69" s="971"/>
      <c r="F69" s="971"/>
      <c r="G69" s="971"/>
      <c r="H69" s="971"/>
      <c r="I69" s="971"/>
      <c r="J69" s="971"/>
      <c r="K69" s="971"/>
      <c r="L69" s="971"/>
      <c r="M69" s="971"/>
      <c r="N69" s="971"/>
      <c r="O69" s="971"/>
      <c r="P69" s="972"/>
      <c r="Q69" s="973">
        <v>639</v>
      </c>
      <c r="R69" s="967"/>
      <c r="S69" s="967"/>
      <c r="T69" s="967"/>
      <c r="U69" s="967"/>
      <c r="V69" s="967">
        <v>634</v>
      </c>
      <c r="W69" s="967"/>
      <c r="X69" s="967"/>
      <c r="Y69" s="967"/>
      <c r="Z69" s="967"/>
      <c r="AA69" s="967">
        <v>6</v>
      </c>
      <c r="AB69" s="967"/>
      <c r="AC69" s="967"/>
      <c r="AD69" s="967"/>
      <c r="AE69" s="967"/>
      <c r="AF69" s="967">
        <v>6</v>
      </c>
      <c r="AG69" s="967"/>
      <c r="AH69" s="967"/>
      <c r="AI69" s="967"/>
      <c r="AJ69" s="967"/>
      <c r="AK69" s="967">
        <v>463</v>
      </c>
      <c r="AL69" s="967"/>
      <c r="AM69" s="967"/>
      <c r="AN69" s="967"/>
      <c r="AO69" s="967"/>
      <c r="AP69" s="967" t="s">
        <v>494</v>
      </c>
      <c r="AQ69" s="967"/>
      <c r="AR69" s="967"/>
      <c r="AS69" s="967"/>
      <c r="AT69" s="967"/>
      <c r="AU69" s="967" t="s">
        <v>494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568</v>
      </c>
      <c r="C70" s="971"/>
      <c r="D70" s="971"/>
      <c r="E70" s="971"/>
      <c r="F70" s="971"/>
      <c r="G70" s="971"/>
      <c r="H70" s="971"/>
      <c r="I70" s="971"/>
      <c r="J70" s="971"/>
      <c r="K70" s="971"/>
      <c r="L70" s="971"/>
      <c r="M70" s="971"/>
      <c r="N70" s="971"/>
      <c r="O70" s="971"/>
      <c r="P70" s="972"/>
      <c r="Q70" s="973">
        <v>39</v>
      </c>
      <c r="R70" s="967"/>
      <c r="S70" s="967"/>
      <c r="T70" s="967"/>
      <c r="U70" s="967"/>
      <c r="V70" s="967">
        <v>35</v>
      </c>
      <c r="W70" s="967"/>
      <c r="X70" s="967"/>
      <c r="Y70" s="967"/>
      <c r="Z70" s="967"/>
      <c r="AA70" s="967">
        <v>3</v>
      </c>
      <c r="AB70" s="967"/>
      <c r="AC70" s="967"/>
      <c r="AD70" s="967"/>
      <c r="AE70" s="967"/>
      <c r="AF70" s="967">
        <v>3</v>
      </c>
      <c r="AG70" s="967"/>
      <c r="AH70" s="967"/>
      <c r="AI70" s="967"/>
      <c r="AJ70" s="967"/>
      <c r="AK70" s="967" t="s">
        <v>494</v>
      </c>
      <c r="AL70" s="967"/>
      <c r="AM70" s="967"/>
      <c r="AN70" s="967"/>
      <c r="AO70" s="967"/>
      <c r="AP70" s="967" t="s">
        <v>494</v>
      </c>
      <c r="AQ70" s="967"/>
      <c r="AR70" s="967"/>
      <c r="AS70" s="967"/>
      <c r="AT70" s="967"/>
      <c r="AU70" s="967" t="s">
        <v>494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564</v>
      </c>
      <c r="C71" s="971"/>
      <c r="D71" s="971"/>
      <c r="E71" s="971"/>
      <c r="F71" s="971"/>
      <c r="G71" s="971"/>
      <c r="H71" s="971"/>
      <c r="I71" s="971"/>
      <c r="J71" s="971"/>
      <c r="K71" s="971"/>
      <c r="L71" s="971"/>
      <c r="M71" s="971"/>
      <c r="N71" s="971"/>
      <c r="O71" s="971"/>
      <c r="P71" s="972"/>
      <c r="Q71" s="973">
        <v>77</v>
      </c>
      <c r="R71" s="967"/>
      <c r="S71" s="967"/>
      <c r="T71" s="967"/>
      <c r="U71" s="967"/>
      <c r="V71" s="967">
        <v>76</v>
      </c>
      <c r="W71" s="967"/>
      <c r="X71" s="967"/>
      <c r="Y71" s="967"/>
      <c r="Z71" s="967"/>
      <c r="AA71" s="967">
        <v>1</v>
      </c>
      <c r="AB71" s="967"/>
      <c r="AC71" s="967"/>
      <c r="AD71" s="967"/>
      <c r="AE71" s="967"/>
      <c r="AF71" s="967">
        <v>1</v>
      </c>
      <c r="AG71" s="967"/>
      <c r="AH71" s="967"/>
      <c r="AI71" s="967"/>
      <c r="AJ71" s="967"/>
      <c r="AK71" s="967" t="s">
        <v>494</v>
      </c>
      <c r="AL71" s="967"/>
      <c r="AM71" s="967"/>
      <c r="AN71" s="967"/>
      <c r="AO71" s="967"/>
      <c r="AP71" s="967" t="s">
        <v>494</v>
      </c>
      <c r="AQ71" s="967"/>
      <c r="AR71" s="967"/>
      <c r="AS71" s="967"/>
      <c r="AT71" s="967"/>
      <c r="AU71" s="967" t="s">
        <v>494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565</v>
      </c>
      <c r="C72" s="971"/>
      <c r="D72" s="971"/>
      <c r="E72" s="971"/>
      <c r="F72" s="971"/>
      <c r="G72" s="971"/>
      <c r="H72" s="971"/>
      <c r="I72" s="971"/>
      <c r="J72" s="971"/>
      <c r="K72" s="971"/>
      <c r="L72" s="971"/>
      <c r="M72" s="971"/>
      <c r="N72" s="971"/>
      <c r="O72" s="971"/>
      <c r="P72" s="972"/>
      <c r="Q72" s="973">
        <v>229551</v>
      </c>
      <c r="R72" s="967"/>
      <c r="S72" s="967"/>
      <c r="T72" s="967"/>
      <c r="U72" s="967"/>
      <c r="V72" s="967">
        <v>221564</v>
      </c>
      <c r="W72" s="967"/>
      <c r="X72" s="967"/>
      <c r="Y72" s="967"/>
      <c r="Z72" s="967"/>
      <c r="AA72" s="967">
        <v>7987</v>
      </c>
      <c r="AB72" s="967"/>
      <c r="AC72" s="967"/>
      <c r="AD72" s="967"/>
      <c r="AE72" s="967"/>
      <c r="AF72" s="967">
        <v>7987</v>
      </c>
      <c r="AG72" s="967"/>
      <c r="AH72" s="967"/>
      <c r="AI72" s="967"/>
      <c r="AJ72" s="967"/>
      <c r="AK72" s="967">
        <v>1484</v>
      </c>
      <c r="AL72" s="967"/>
      <c r="AM72" s="967"/>
      <c r="AN72" s="967"/>
      <c r="AO72" s="967"/>
      <c r="AP72" s="967" t="s">
        <v>494</v>
      </c>
      <c r="AQ72" s="967"/>
      <c r="AR72" s="967"/>
      <c r="AS72" s="967"/>
      <c r="AT72" s="967"/>
      <c r="AU72" s="967" t="s">
        <v>494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375</v>
      </c>
      <c r="B88" s="940" t="s">
        <v>407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8042</v>
      </c>
      <c r="AG88" s="955"/>
      <c r="AH88" s="955"/>
      <c r="AI88" s="955"/>
      <c r="AJ88" s="955"/>
      <c r="AK88" s="959"/>
      <c r="AL88" s="959"/>
      <c r="AM88" s="959"/>
      <c r="AN88" s="959"/>
      <c r="AO88" s="959"/>
      <c r="AP88" s="955">
        <v>220</v>
      </c>
      <c r="AQ88" s="955"/>
      <c r="AR88" s="955"/>
      <c r="AS88" s="955"/>
      <c r="AT88" s="955"/>
      <c r="AU88" s="955">
        <v>191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940" t="s">
        <v>408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6986</v>
      </c>
      <c r="CS102" s="947"/>
      <c r="CT102" s="947"/>
      <c r="CU102" s="947"/>
      <c r="CV102" s="948"/>
      <c r="CW102" s="946">
        <v>1617</v>
      </c>
      <c r="CX102" s="947"/>
      <c r="CY102" s="947"/>
      <c r="CZ102" s="947"/>
      <c r="DA102" s="948"/>
      <c r="DB102" s="946">
        <v>3527</v>
      </c>
      <c r="DC102" s="947"/>
      <c r="DD102" s="947"/>
      <c r="DE102" s="947"/>
      <c r="DF102" s="948"/>
      <c r="DG102" s="946">
        <v>2228</v>
      </c>
      <c r="DH102" s="947"/>
      <c r="DI102" s="947"/>
      <c r="DJ102" s="947"/>
      <c r="DK102" s="948"/>
      <c r="DL102" s="946" t="s">
        <v>494</v>
      </c>
      <c r="DM102" s="947"/>
      <c r="DN102" s="947"/>
      <c r="DO102" s="947"/>
      <c r="DP102" s="948"/>
      <c r="DQ102" s="946">
        <v>2018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416</v>
      </c>
      <c r="AB109" s="888"/>
      <c r="AC109" s="888"/>
      <c r="AD109" s="888"/>
      <c r="AE109" s="889"/>
      <c r="AF109" s="890" t="s">
        <v>289</v>
      </c>
      <c r="AG109" s="888"/>
      <c r="AH109" s="888"/>
      <c r="AI109" s="888"/>
      <c r="AJ109" s="889"/>
      <c r="AK109" s="890" t="s">
        <v>288</v>
      </c>
      <c r="AL109" s="888"/>
      <c r="AM109" s="888"/>
      <c r="AN109" s="888"/>
      <c r="AO109" s="889"/>
      <c r="AP109" s="890" t="s">
        <v>417</v>
      </c>
      <c r="AQ109" s="888"/>
      <c r="AR109" s="888"/>
      <c r="AS109" s="888"/>
      <c r="AT109" s="919"/>
      <c r="AU109" s="887" t="s">
        <v>415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416</v>
      </c>
      <c r="BR109" s="888"/>
      <c r="BS109" s="888"/>
      <c r="BT109" s="888"/>
      <c r="BU109" s="889"/>
      <c r="BV109" s="890" t="s">
        <v>289</v>
      </c>
      <c r="BW109" s="888"/>
      <c r="BX109" s="888"/>
      <c r="BY109" s="888"/>
      <c r="BZ109" s="889"/>
      <c r="CA109" s="890" t="s">
        <v>288</v>
      </c>
      <c r="CB109" s="888"/>
      <c r="CC109" s="888"/>
      <c r="CD109" s="888"/>
      <c r="CE109" s="889"/>
      <c r="CF109" s="928" t="s">
        <v>417</v>
      </c>
      <c r="CG109" s="928"/>
      <c r="CH109" s="928"/>
      <c r="CI109" s="928"/>
      <c r="CJ109" s="928"/>
      <c r="CK109" s="890" t="s">
        <v>418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416</v>
      </c>
      <c r="DH109" s="888"/>
      <c r="DI109" s="888"/>
      <c r="DJ109" s="888"/>
      <c r="DK109" s="889"/>
      <c r="DL109" s="890" t="s">
        <v>289</v>
      </c>
      <c r="DM109" s="888"/>
      <c r="DN109" s="888"/>
      <c r="DO109" s="888"/>
      <c r="DP109" s="889"/>
      <c r="DQ109" s="890" t="s">
        <v>288</v>
      </c>
      <c r="DR109" s="888"/>
      <c r="DS109" s="888"/>
      <c r="DT109" s="888"/>
      <c r="DU109" s="889"/>
      <c r="DV109" s="890" t="s">
        <v>417</v>
      </c>
      <c r="DW109" s="888"/>
      <c r="DX109" s="888"/>
      <c r="DY109" s="888"/>
      <c r="DZ109" s="919"/>
    </row>
    <row r="110" spans="1:131" s="197" customFormat="1" ht="26.25" customHeight="1">
      <c r="A110" s="757" t="s">
        <v>419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17755628</v>
      </c>
      <c r="AB110" s="873"/>
      <c r="AC110" s="873"/>
      <c r="AD110" s="873"/>
      <c r="AE110" s="874"/>
      <c r="AF110" s="875">
        <v>17849705</v>
      </c>
      <c r="AG110" s="873"/>
      <c r="AH110" s="873"/>
      <c r="AI110" s="873"/>
      <c r="AJ110" s="874"/>
      <c r="AK110" s="875">
        <v>17795695</v>
      </c>
      <c r="AL110" s="873"/>
      <c r="AM110" s="873"/>
      <c r="AN110" s="873"/>
      <c r="AO110" s="874"/>
      <c r="AP110" s="876">
        <v>32.299999999999997</v>
      </c>
      <c r="AQ110" s="877"/>
      <c r="AR110" s="877"/>
      <c r="AS110" s="877"/>
      <c r="AT110" s="878"/>
      <c r="AU110" s="920" t="s">
        <v>61</v>
      </c>
      <c r="AV110" s="921"/>
      <c r="AW110" s="921"/>
      <c r="AX110" s="921"/>
      <c r="AY110" s="922"/>
      <c r="AZ110" s="816" t="s">
        <v>420</v>
      </c>
      <c r="BA110" s="758"/>
      <c r="BB110" s="758"/>
      <c r="BC110" s="758"/>
      <c r="BD110" s="758"/>
      <c r="BE110" s="758"/>
      <c r="BF110" s="758"/>
      <c r="BG110" s="758"/>
      <c r="BH110" s="758"/>
      <c r="BI110" s="758"/>
      <c r="BJ110" s="758"/>
      <c r="BK110" s="758"/>
      <c r="BL110" s="758"/>
      <c r="BM110" s="758"/>
      <c r="BN110" s="758"/>
      <c r="BO110" s="758"/>
      <c r="BP110" s="759"/>
      <c r="BQ110" s="799">
        <v>158242264</v>
      </c>
      <c r="BR110" s="800"/>
      <c r="BS110" s="800"/>
      <c r="BT110" s="800"/>
      <c r="BU110" s="800"/>
      <c r="BV110" s="800">
        <v>164569488</v>
      </c>
      <c r="BW110" s="800"/>
      <c r="BX110" s="800"/>
      <c r="BY110" s="800"/>
      <c r="BZ110" s="800"/>
      <c r="CA110" s="800">
        <v>163881187</v>
      </c>
      <c r="CB110" s="800"/>
      <c r="CC110" s="800"/>
      <c r="CD110" s="800"/>
      <c r="CE110" s="800"/>
      <c r="CF110" s="861">
        <v>297.7</v>
      </c>
      <c r="CG110" s="862"/>
      <c r="CH110" s="862"/>
      <c r="CI110" s="862"/>
      <c r="CJ110" s="862"/>
      <c r="CK110" s="916" t="s">
        <v>421</v>
      </c>
      <c r="CL110" s="864"/>
      <c r="CM110" s="869" t="s">
        <v>422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423</v>
      </c>
      <c r="DH110" s="800"/>
      <c r="DI110" s="800"/>
      <c r="DJ110" s="800"/>
      <c r="DK110" s="800"/>
      <c r="DL110" s="800" t="s">
        <v>423</v>
      </c>
      <c r="DM110" s="800"/>
      <c r="DN110" s="800"/>
      <c r="DO110" s="800"/>
      <c r="DP110" s="800"/>
      <c r="DQ110" s="800" t="s">
        <v>423</v>
      </c>
      <c r="DR110" s="800"/>
      <c r="DS110" s="800"/>
      <c r="DT110" s="800"/>
      <c r="DU110" s="800"/>
      <c r="DV110" s="801" t="s">
        <v>423</v>
      </c>
      <c r="DW110" s="801"/>
      <c r="DX110" s="801"/>
      <c r="DY110" s="801"/>
      <c r="DZ110" s="802"/>
    </row>
    <row r="111" spans="1:131" s="197" customFormat="1" ht="26.25" customHeight="1">
      <c r="A111" s="778" t="s">
        <v>424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425</v>
      </c>
      <c r="BA111" s="768"/>
      <c r="BB111" s="768"/>
      <c r="BC111" s="768"/>
      <c r="BD111" s="768"/>
      <c r="BE111" s="768"/>
      <c r="BF111" s="768"/>
      <c r="BG111" s="768"/>
      <c r="BH111" s="768"/>
      <c r="BI111" s="768"/>
      <c r="BJ111" s="768"/>
      <c r="BK111" s="768"/>
      <c r="BL111" s="768"/>
      <c r="BM111" s="768"/>
      <c r="BN111" s="768"/>
      <c r="BO111" s="768"/>
      <c r="BP111" s="769"/>
      <c r="BQ111" s="770">
        <v>291422</v>
      </c>
      <c r="BR111" s="771"/>
      <c r="BS111" s="771"/>
      <c r="BT111" s="771"/>
      <c r="BU111" s="771"/>
      <c r="BV111" s="771">
        <v>211764</v>
      </c>
      <c r="BW111" s="771"/>
      <c r="BX111" s="771"/>
      <c r="BY111" s="771"/>
      <c r="BZ111" s="771"/>
      <c r="CA111" s="771">
        <v>142282</v>
      </c>
      <c r="CB111" s="771"/>
      <c r="CC111" s="771"/>
      <c r="CD111" s="771"/>
      <c r="CE111" s="771"/>
      <c r="CF111" s="848">
        <v>0.3</v>
      </c>
      <c r="CG111" s="849"/>
      <c r="CH111" s="849"/>
      <c r="CI111" s="849"/>
      <c r="CJ111" s="849"/>
      <c r="CK111" s="917"/>
      <c r="CL111" s="866"/>
      <c r="CM111" s="803" t="s">
        <v>426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427</v>
      </c>
      <c r="B112" s="903"/>
      <c r="C112" s="768" t="s">
        <v>428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429</v>
      </c>
      <c r="BA112" s="768"/>
      <c r="BB112" s="768"/>
      <c r="BC112" s="768"/>
      <c r="BD112" s="768"/>
      <c r="BE112" s="768"/>
      <c r="BF112" s="768"/>
      <c r="BG112" s="768"/>
      <c r="BH112" s="768"/>
      <c r="BI112" s="768"/>
      <c r="BJ112" s="768"/>
      <c r="BK112" s="768"/>
      <c r="BL112" s="768"/>
      <c r="BM112" s="768"/>
      <c r="BN112" s="768"/>
      <c r="BO112" s="768"/>
      <c r="BP112" s="769"/>
      <c r="BQ112" s="770">
        <v>40096171</v>
      </c>
      <c r="BR112" s="771"/>
      <c r="BS112" s="771"/>
      <c r="BT112" s="771"/>
      <c r="BU112" s="771"/>
      <c r="BV112" s="771">
        <v>38487452</v>
      </c>
      <c r="BW112" s="771"/>
      <c r="BX112" s="771"/>
      <c r="BY112" s="771"/>
      <c r="BZ112" s="771"/>
      <c r="CA112" s="771">
        <v>36978708</v>
      </c>
      <c r="CB112" s="771"/>
      <c r="CC112" s="771"/>
      <c r="CD112" s="771"/>
      <c r="CE112" s="771"/>
      <c r="CF112" s="848">
        <v>67.2</v>
      </c>
      <c r="CG112" s="849"/>
      <c r="CH112" s="849"/>
      <c r="CI112" s="849"/>
      <c r="CJ112" s="849"/>
      <c r="CK112" s="917"/>
      <c r="CL112" s="866"/>
      <c r="CM112" s="803" t="s">
        <v>430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2055</v>
      </c>
      <c r="DH112" s="771"/>
      <c r="DI112" s="771"/>
      <c r="DJ112" s="771"/>
      <c r="DK112" s="771"/>
      <c r="DL112" s="771">
        <v>1542</v>
      </c>
      <c r="DM112" s="771"/>
      <c r="DN112" s="771"/>
      <c r="DO112" s="771"/>
      <c r="DP112" s="771"/>
      <c r="DQ112" s="771">
        <v>1079</v>
      </c>
      <c r="DR112" s="771"/>
      <c r="DS112" s="771"/>
      <c r="DT112" s="771"/>
      <c r="DU112" s="771"/>
      <c r="DV112" s="823">
        <v>0</v>
      </c>
      <c r="DW112" s="823"/>
      <c r="DX112" s="823"/>
      <c r="DY112" s="823"/>
      <c r="DZ112" s="824"/>
    </row>
    <row r="113" spans="1:130" s="197" customFormat="1" ht="26.25" customHeight="1">
      <c r="A113" s="904"/>
      <c r="B113" s="905"/>
      <c r="C113" s="768" t="s">
        <v>431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3388771</v>
      </c>
      <c r="AB113" s="909"/>
      <c r="AC113" s="909"/>
      <c r="AD113" s="909"/>
      <c r="AE113" s="910"/>
      <c r="AF113" s="911">
        <v>3408745</v>
      </c>
      <c r="AG113" s="909"/>
      <c r="AH113" s="909"/>
      <c r="AI113" s="909"/>
      <c r="AJ113" s="910"/>
      <c r="AK113" s="911">
        <v>3261736</v>
      </c>
      <c r="AL113" s="909"/>
      <c r="AM113" s="909"/>
      <c r="AN113" s="909"/>
      <c r="AO113" s="910"/>
      <c r="AP113" s="912">
        <v>5.9</v>
      </c>
      <c r="AQ113" s="913"/>
      <c r="AR113" s="913"/>
      <c r="AS113" s="913"/>
      <c r="AT113" s="914"/>
      <c r="AU113" s="923"/>
      <c r="AV113" s="924"/>
      <c r="AW113" s="924"/>
      <c r="AX113" s="924"/>
      <c r="AY113" s="925"/>
      <c r="AZ113" s="767" t="s">
        <v>432</v>
      </c>
      <c r="BA113" s="768"/>
      <c r="BB113" s="768"/>
      <c r="BC113" s="768"/>
      <c r="BD113" s="768"/>
      <c r="BE113" s="768"/>
      <c r="BF113" s="768"/>
      <c r="BG113" s="768"/>
      <c r="BH113" s="768"/>
      <c r="BI113" s="768"/>
      <c r="BJ113" s="768"/>
      <c r="BK113" s="768"/>
      <c r="BL113" s="768"/>
      <c r="BM113" s="768"/>
      <c r="BN113" s="768"/>
      <c r="BO113" s="768"/>
      <c r="BP113" s="769"/>
      <c r="BQ113" s="770">
        <v>397280</v>
      </c>
      <c r="BR113" s="771"/>
      <c r="BS113" s="771"/>
      <c r="BT113" s="771"/>
      <c r="BU113" s="771"/>
      <c r="BV113" s="771">
        <v>296016</v>
      </c>
      <c r="BW113" s="771"/>
      <c r="BX113" s="771"/>
      <c r="BY113" s="771"/>
      <c r="BZ113" s="771"/>
      <c r="CA113" s="771">
        <v>190731</v>
      </c>
      <c r="CB113" s="771"/>
      <c r="CC113" s="771"/>
      <c r="CD113" s="771"/>
      <c r="CE113" s="771"/>
      <c r="CF113" s="848">
        <v>0.3</v>
      </c>
      <c r="CG113" s="849"/>
      <c r="CH113" s="849"/>
      <c r="CI113" s="849"/>
      <c r="CJ113" s="849"/>
      <c r="CK113" s="917"/>
      <c r="CL113" s="866"/>
      <c r="CM113" s="803" t="s">
        <v>433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434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113557</v>
      </c>
      <c r="AB114" s="784"/>
      <c r="AC114" s="784"/>
      <c r="AD114" s="784"/>
      <c r="AE114" s="785"/>
      <c r="AF114" s="786">
        <v>113731</v>
      </c>
      <c r="AG114" s="784"/>
      <c r="AH114" s="784"/>
      <c r="AI114" s="784"/>
      <c r="AJ114" s="785"/>
      <c r="AK114" s="786">
        <v>114848</v>
      </c>
      <c r="AL114" s="784"/>
      <c r="AM114" s="784"/>
      <c r="AN114" s="784"/>
      <c r="AO114" s="785"/>
      <c r="AP114" s="754">
        <v>0.2</v>
      </c>
      <c r="AQ114" s="755"/>
      <c r="AR114" s="755"/>
      <c r="AS114" s="755"/>
      <c r="AT114" s="756"/>
      <c r="AU114" s="923"/>
      <c r="AV114" s="924"/>
      <c r="AW114" s="924"/>
      <c r="AX114" s="924"/>
      <c r="AY114" s="925"/>
      <c r="AZ114" s="767" t="s">
        <v>435</v>
      </c>
      <c r="BA114" s="768"/>
      <c r="BB114" s="768"/>
      <c r="BC114" s="768"/>
      <c r="BD114" s="768"/>
      <c r="BE114" s="768"/>
      <c r="BF114" s="768"/>
      <c r="BG114" s="768"/>
      <c r="BH114" s="768"/>
      <c r="BI114" s="768"/>
      <c r="BJ114" s="768"/>
      <c r="BK114" s="768"/>
      <c r="BL114" s="768"/>
      <c r="BM114" s="768"/>
      <c r="BN114" s="768"/>
      <c r="BO114" s="768"/>
      <c r="BP114" s="769"/>
      <c r="BQ114" s="770">
        <v>20408010</v>
      </c>
      <c r="BR114" s="771"/>
      <c r="BS114" s="771"/>
      <c r="BT114" s="771"/>
      <c r="BU114" s="771"/>
      <c r="BV114" s="771">
        <v>19730301</v>
      </c>
      <c r="BW114" s="771"/>
      <c r="BX114" s="771"/>
      <c r="BY114" s="771"/>
      <c r="BZ114" s="771"/>
      <c r="CA114" s="771">
        <v>18802343</v>
      </c>
      <c r="CB114" s="771"/>
      <c r="CC114" s="771"/>
      <c r="CD114" s="771"/>
      <c r="CE114" s="771"/>
      <c r="CF114" s="848">
        <v>34.200000000000003</v>
      </c>
      <c r="CG114" s="849"/>
      <c r="CH114" s="849"/>
      <c r="CI114" s="849"/>
      <c r="CJ114" s="849"/>
      <c r="CK114" s="917"/>
      <c r="CL114" s="866"/>
      <c r="CM114" s="803" t="s">
        <v>436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32359</v>
      </c>
      <c r="DH114" s="784"/>
      <c r="DI114" s="784"/>
      <c r="DJ114" s="784"/>
      <c r="DK114" s="785"/>
      <c r="DL114" s="786">
        <v>29056</v>
      </c>
      <c r="DM114" s="784"/>
      <c r="DN114" s="784"/>
      <c r="DO114" s="784"/>
      <c r="DP114" s="785"/>
      <c r="DQ114" s="786">
        <v>25684</v>
      </c>
      <c r="DR114" s="784"/>
      <c r="DS114" s="784"/>
      <c r="DT114" s="784"/>
      <c r="DU114" s="785"/>
      <c r="DV114" s="754">
        <v>0</v>
      </c>
      <c r="DW114" s="755"/>
      <c r="DX114" s="755"/>
      <c r="DY114" s="755"/>
      <c r="DZ114" s="756"/>
    </row>
    <row r="115" spans="1:130" s="197" customFormat="1" ht="26.25" customHeight="1">
      <c r="A115" s="904"/>
      <c r="B115" s="905"/>
      <c r="C115" s="768" t="s">
        <v>437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126294</v>
      </c>
      <c r="AB115" s="909"/>
      <c r="AC115" s="909"/>
      <c r="AD115" s="909"/>
      <c r="AE115" s="910"/>
      <c r="AF115" s="911">
        <v>119265</v>
      </c>
      <c r="AG115" s="909"/>
      <c r="AH115" s="909"/>
      <c r="AI115" s="909"/>
      <c r="AJ115" s="910"/>
      <c r="AK115" s="911">
        <v>106658</v>
      </c>
      <c r="AL115" s="909"/>
      <c r="AM115" s="909"/>
      <c r="AN115" s="909"/>
      <c r="AO115" s="910"/>
      <c r="AP115" s="912">
        <v>0.2</v>
      </c>
      <c r="AQ115" s="913"/>
      <c r="AR115" s="913"/>
      <c r="AS115" s="913"/>
      <c r="AT115" s="914"/>
      <c r="AU115" s="923"/>
      <c r="AV115" s="924"/>
      <c r="AW115" s="924"/>
      <c r="AX115" s="924"/>
      <c r="AY115" s="925"/>
      <c r="AZ115" s="767" t="s">
        <v>438</v>
      </c>
      <c r="BA115" s="768"/>
      <c r="BB115" s="768"/>
      <c r="BC115" s="768"/>
      <c r="BD115" s="768"/>
      <c r="BE115" s="768"/>
      <c r="BF115" s="768"/>
      <c r="BG115" s="768"/>
      <c r="BH115" s="768"/>
      <c r="BI115" s="768"/>
      <c r="BJ115" s="768"/>
      <c r="BK115" s="768"/>
      <c r="BL115" s="768"/>
      <c r="BM115" s="768"/>
      <c r="BN115" s="768"/>
      <c r="BO115" s="768"/>
      <c r="BP115" s="769"/>
      <c r="BQ115" s="770">
        <v>2913061</v>
      </c>
      <c r="BR115" s="771"/>
      <c r="BS115" s="771"/>
      <c r="BT115" s="771"/>
      <c r="BU115" s="771"/>
      <c r="BV115" s="771">
        <v>2722145</v>
      </c>
      <c r="BW115" s="771"/>
      <c r="BX115" s="771"/>
      <c r="BY115" s="771"/>
      <c r="BZ115" s="771"/>
      <c r="CA115" s="771">
        <v>2018234</v>
      </c>
      <c r="CB115" s="771"/>
      <c r="CC115" s="771"/>
      <c r="CD115" s="771"/>
      <c r="CE115" s="771"/>
      <c r="CF115" s="848">
        <v>3.7</v>
      </c>
      <c r="CG115" s="849"/>
      <c r="CH115" s="849"/>
      <c r="CI115" s="849"/>
      <c r="CJ115" s="849"/>
      <c r="CK115" s="917"/>
      <c r="CL115" s="866"/>
      <c r="CM115" s="767" t="s">
        <v>439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440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441</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442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59880</v>
      </c>
      <c r="DH116" s="784"/>
      <c r="DI116" s="784"/>
      <c r="DJ116" s="784"/>
      <c r="DK116" s="785"/>
      <c r="DL116" s="786">
        <v>44910</v>
      </c>
      <c r="DM116" s="784"/>
      <c r="DN116" s="784"/>
      <c r="DO116" s="784"/>
      <c r="DP116" s="785"/>
      <c r="DQ116" s="786">
        <v>29940</v>
      </c>
      <c r="DR116" s="784"/>
      <c r="DS116" s="784"/>
      <c r="DT116" s="784"/>
      <c r="DU116" s="785"/>
      <c r="DV116" s="754">
        <v>0.1</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443</v>
      </c>
      <c r="Z117" s="889"/>
      <c r="AA117" s="894">
        <v>21384250</v>
      </c>
      <c r="AB117" s="895"/>
      <c r="AC117" s="895"/>
      <c r="AD117" s="895"/>
      <c r="AE117" s="896"/>
      <c r="AF117" s="898">
        <v>21491446</v>
      </c>
      <c r="AG117" s="895"/>
      <c r="AH117" s="895"/>
      <c r="AI117" s="895"/>
      <c r="AJ117" s="896"/>
      <c r="AK117" s="898">
        <v>21278937</v>
      </c>
      <c r="AL117" s="895"/>
      <c r="AM117" s="895"/>
      <c r="AN117" s="895"/>
      <c r="AO117" s="896"/>
      <c r="AP117" s="899"/>
      <c r="AQ117" s="900"/>
      <c r="AR117" s="900"/>
      <c r="AS117" s="900"/>
      <c r="AT117" s="901"/>
      <c r="AU117" s="923"/>
      <c r="AV117" s="924"/>
      <c r="AW117" s="924"/>
      <c r="AX117" s="924"/>
      <c r="AY117" s="925"/>
      <c r="AZ117" s="845" t="s">
        <v>444</v>
      </c>
      <c r="BA117" s="846"/>
      <c r="BB117" s="846"/>
      <c r="BC117" s="846"/>
      <c r="BD117" s="846"/>
      <c r="BE117" s="846"/>
      <c r="BF117" s="846"/>
      <c r="BG117" s="846"/>
      <c r="BH117" s="846"/>
      <c r="BI117" s="846"/>
      <c r="BJ117" s="846"/>
      <c r="BK117" s="846"/>
      <c r="BL117" s="846"/>
      <c r="BM117" s="846"/>
      <c r="BN117" s="846"/>
      <c r="BO117" s="846"/>
      <c r="BP117" s="847"/>
      <c r="BQ117" s="857" t="s">
        <v>423</v>
      </c>
      <c r="BR117" s="858"/>
      <c r="BS117" s="858"/>
      <c r="BT117" s="858"/>
      <c r="BU117" s="858"/>
      <c r="BV117" s="858" t="s">
        <v>423</v>
      </c>
      <c r="BW117" s="858"/>
      <c r="BX117" s="858"/>
      <c r="BY117" s="858"/>
      <c r="BZ117" s="858"/>
      <c r="CA117" s="858" t="s">
        <v>423</v>
      </c>
      <c r="CB117" s="858"/>
      <c r="CC117" s="858"/>
      <c r="CD117" s="858"/>
      <c r="CE117" s="858"/>
      <c r="CF117" s="848" t="s">
        <v>423</v>
      </c>
      <c r="CG117" s="849"/>
      <c r="CH117" s="849"/>
      <c r="CI117" s="849"/>
      <c r="CJ117" s="849"/>
      <c r="CK117" s="917"/>
      <c r="CL117" s="866"/>
      <c r="CM117" s="803" t="s">
        <v>445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423</v>
      </c>
      <c r="DH117" s="784"/>
      <c r="DI117" s="784"/>
      <c r="DJ117" s="784"/>
      <c r="DK117" s="785"/>
      <c r="DL117" s="786" t="s">
        <v>423</v>
      </c>
      <c r="DM117" s="784"/>
      <c r="DN117" s="784"/>
      <c r="DO117" s="784"/>
      <c r="DP117" s="785"/>
      <c r="DQ117" s="786" t="s">
        <v>423</v>
      </c>
      <c r="DR117" s="784"/>
      <c r="DS117" s="784"/>
      <c r="DT117" s="784"/>
      <c r="DU117" s="785"/>
      <c r="DV117" s="754" t="s">
        <v>423</v>
      </c>
      <c r="DW117" s="755"/>
      <c r="DX117" s="755"/>
      <c r="DY117" s="755"/>
      <c r="DZ117" s="756"/>
    </row>
    <row r="118" spans="1:130" s="197" customFormat="1" ht="26.25" customHeight="1">
      <c r="A118" s="887" t="s">
        <v>418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416</v>
      </c>
      <c r="AB118" s="888"/>
      <c r="AC118" s="888"/>
      <c r="AD118" s="888"/>
      <c r="AE118" s="889"/>
      <c r="AF118" s="890" t="s">
        <v>289</v>
      </c>
      <c r="AG118" s="888"/>
      <c r="AH118" s="888"/>
      <c r="AI118" s="888"/>
      <c r="AJ118" s="889"/>
      <c r="AK118" s="890" t="s">
        <v>288</v>
      </c>
      <c r="AL118" s="888"/>
      <c r="AM118" s="888"/>
      <c r="AN118" s="888"/>
      <c r="AO118" s="889"/>
      <c r="AP118" s="891" t="s">
        <v>417</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446</v>
      </c>
      <c r="BP118" s="838"/>
      <c r="BQ118" s="857">
        <v>222348208</v>
      </c>
      <c r="BR118" s="858"/>
      <c r="BS118" s="858"/>
      <c r="BT118" s="858"/>
      <c r="BU118" s="858"/>
      <c r="BV118" s="858">
        <v>226017166</v>
      </c>
      <c r="BW118" s="858"/>
      <c r="BX118" s="858"/>
      <c r="BY118" s="858"/>
      <c r="BZ118" s="858"/>
      <c r="CA118" s="858">
        <v>222013485</v>
      </c>
      <c r="CB118" s="858"/>
      <c r="CC118" s="858"/>
      <c r="CD118" s="858"/>
      <c r="CE118" s="858"/>
      <c r="CF118" s="743"/>
      <c r="CG118" s="744"/>
      <c r="CH118" s="744"/>
      <c r="CI118" s="744"/>
      <c r="CJ118" s="841"/>
      <c r="CK118" s="917"/>
      <c r="CL118" s="866"/>
      <c r="CM118" s="803" t="s">
        <v>447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423</v>
      </c>
      <c r="DH118" s="784"/>
      <c r="DI118" s="784"/>
      <c r="DJ118" s="784"/>
      <c r="DK118" s="785"/>
      <c r="DL118" s="786" t="s">
        <v>423</v>
      </c>
      <c r="DM118" s="784"/>
      <c r="DN118" s="784"/>
      <c r="DO118" s="784"/>
      <c r="DP118" s="785"/>
      <c r="DQ118" s="786" t="s">
        <v>423</v>
      </c>
      <c r="DR118" s="784"/>
      <c r="DS118" s="784"/>
      <c r="DT118" s="784"/>
      <c r="DU118" s="785"/>
      <c r="DV118" s="754" t="s">
        <v>423</v>
      </c>
      <c r="DW118" s="755"/>
      <c r="DX118" s="755"/>
      <c r="DY118" s="755"/>
      <c r="DZ118" s="756"/>
    </row>
    <row r="119" spans="1:130" s="197" customFormat="1" ht="26.25" customHeight="1">
      <c r="A119" s="863" t="s">
        <v>421</v>
      </c>
      <c r="B119" s="864"/>
      <c r="C119" s="869" t="s">
        <v>422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423</v>
      </c>
      <c r="AB119" s="873"/>
      <c r="AC119" s="873"/>
      <c r="AD119" s="873"/>
      <c r="AE119" s="874"/>
      <c r="AF119" s="875" t="s">
        <v>423</v>
      </c>
      <c r="AG119" s="873"/>
      <c r="AH119" s="873"/>
      <c r="AI119" s="873"/>
      <c r="AJ119" s="874"/>
      <c r="AK119" s="875" t="s">
        <v>423</v>
      </c>
      <c r="AL119" s="873"/>
      <c r="AM119" s="873"/>
      <c r="AN119" s="873"/>
      <c r="AO119" s="874"/>
      <c r="AP119" s="876" t="s">
        <v>423</v>
      </c>
      <c r="AQ119" s="877"/>
      <c r="AR119" s="877"/>
      <c r="AS119" s="877"/>
      <c r="AT119" s="878"/>
      <c r="AU119" s="879" t="s">
        <v>448</v>
      </c>
      <c r="AV119" s="880"/>
      <c r="AW119" s="880"/>
      <c r="AX119" s="880"/>
      <c r="AY119" s="881"/>
      <c r="AZ119" s="816" t="s">
        <v>449</v>
      </c>
      <c r="BA119" s="758"/>
      <c r="BB119" s="758"/>
      <c r="BC119" s="758"/>
      <c r="BD119" s="758"/>
      <c r="BE119" s="758"/>
      <c r="BF119" s="758"/>
      <c r="BG119" s="758"/>
      <c r="BH119" s="758"/>
      <c r="BI119" s="758"/>
      <c r="BJ119" s="758"/>
      <c r="BK119" s="758"/>
      <c r="BL119" s="758"/>
      <c r="BM119" s="758"/>
      <c r="BN119" s="758"/>
      <c r="BO119" s="758"/>
      <c r="BP119" s="759"/>
      <c r="BQ119" s="799">
        <v>15235894</v>
      </c>
      <c r="BR119" s="800"/>
      <c r="BS119" s="800"/>
      <c r="BT119" s="800"/>
      <c r="BU119" s="800"/>
      <c r="BV119" s="800">
        <v>16228723</v>
      </c>
      <c r="BW119" s="800"/>
      <c r="BX119" s="800"/>
      <c r="BY119" s="800"/>
      <c r="BZ119" s="800"/>
      <c r="CA119" s="800">
        <v>15654409</v>
      </c>
      <c r="CB119" s="800"/>
      <c r="CC119" s="800"/>
      <c r="CD119" s="800"/>
      <c r="CE119" s="800"/>
      <c r="CF119" s="861">
        <v>28.4</v>
      </c>
      <c r="CG119" s="862"/>
      <c r="CH119" s="862"/>
      <c r="CI119" s="862"/>
      <c r="CJ119" s="862"/>
      <c r="CK119" s="918"/>
      <c r="CL119" s="868"/>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197128</v>
      </c>
      <c r="DH119" s="717"/>
      <c r="DI119" s="717"/>
      <c r="DJ119" s="717"/>
      <c r="DK119" s="718"/>
      <c r="DL119" s="719">
        <v>136256</v>
      </c>
      <c r="DM119" s="717"/>
      <c r="DN119" s="717"/>
      <c r="DO119" s="717"/>
      <c r="DP119" s="718"/>
      <c r="DQ119" s="719">
        <v>85579</v>
      </c>
      <c r="DR119" s="717"/>
      <c r="DS119" s="717"/>
      <c r="DT119" s="717"/>
      <c r="DU119" s="718"/>
      <c r="DV119" s="807">
        <v>0.2</v>
      </c>
      <c r="DW119" s="808"/>
      <c r="DX119" s="808"/>
      <c r="DY119" s="808"/>
      <c r="DZ119" s="809"/>
    </row>
    <row r="120" spans="1:130" s="197" customFormat="1" ht="26.25" customHeight="1">
      <c r="A120" s="865"/>
      <c r="B120" s="866"/>
      <c r="C120" s="803" t="s">
        <v>426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423</v>
      </c>
      <c r="AB120" s="784"/>
      <c r="AC120" s="784"/>
      <c r="AD120" s="784"/>
      <c r="AE120" s="785"/>
      <c r="AF120" s="786" t="s">
        <v>423</v>
      </c>
      <c r="AG120" s="784"/>
      <c r="AH120" s="784"/>
      <c r="AI120" s="784"/>
      <c r="AJ120" s="785"/>
      <c r="AK120" s="786" t="s">
        <v>423</v>
      </c>
      <c r="AL120" s="784"/>
      <c r="AM120" s="784"/>
      <c r="AN120" s="784"/>
      <c r="AO120" s="785"/>
      <c r="AP120" s="754" t="s">
        <v>423</v>
      </c>
      <c r="AQ120" s="755"/>
      <c r="AR120" s="755"/>
      <c r="AS120" s="755"/>
      <c r="AT120" s="756"/>
      <c r="AU120" s="882"/>
      <c r="AV120" s="883"/>
      <c r="AW120" s="883"/>
      <c r="AX120" s="883"/>
      <c r="AY120" s="884"/>
      <c r="AZ120" s="767" t="s">
        <v>451</v>
      </c>
      <c r="BA120" s="768"/>
      <c r="BB120" s="768"/>
      <c r="BC120" s="768"/>
      <c r="BD120" s="768"/>
      <c r="BE120" s="768"/>
      <c r="BF120" s="768"/>
      <c r="BG120" s="768"/>
      <c r="BH120" s="768"/>
      <c r="BI120" s="768"/>
      <c r="BJ120" s="768"/>
      <c r="BK120" s="768"/>
      <c r="BL120" s="768"/>
      <c r="BM120" s="768"/>
      <c r="BN120" s="768"/>
      <c r="BO120" s="768"/>
      <c r="BP120" s="769"/>
      <c r="BQ120" s="770">
        <v>20658558</v>
      </c>
      <c r="BR120" s="771"/>
      <c r="BS120" s="771"/>
      <c r="BT120" s="771"/>
      <c r="BU120" s="771"/>
      <c r="BV120" s="771">
        <v>19723650</v>
      </c>
      <c r="BW120" s="771"/>
      <c r="BX120" s="771"/>
      <c r="BY120" s="771"/>
      <c r="BZ120" s="771"/>
      <c r="CA120" s="771">
        <v>18436325</v>
      </c>
      <c r="CB120" s="771"/>
      <c r="CC120" s="771"/>
      <c r="CD120" s="771"/>
      <c r="CE120" s="771"/>
      <c r="CF120" s="848">
        <v>33.5</v>
      </c>
      <c r="CG120" s="849"/>
      <c r="CH120" s="849"/>
      <c r="CI120" s="849"/>
      <c r="CJ120" s="849"/>
      <c r="CK120" s="850" t="s">
        <v>452</v>
      </c>
      <c r="CL120" s="810"/>
      <c r="CM120" s="810"/>
      <c r="CN120" s="810"/>
      <c r="CO120" s="811"/>
      <c r="CP120" s="854" t="s">
        <v>453</v>
      </c>
      <c r="CQ120" s="855"/>
      <c r="CR120" s="855"/>
      <c r="CS120" s="855"/>
      <c r="CT120" s="855"/>
      <c r="CU120" s="855"/>
      <c r="CV120" s="855"/>
      <c r="CW120" s="855"/>
      <c r="CX120" s="855"/>
      <c r="CY120" s="855"/>
      <c r="CZ120" s="855"/>
      <c r="DA120" s="855"/>
      <c r="DB120" s="855"/>
      <c r="DC120" s="855"/>
      <c r="DD120" s="855"/>
      <c r="DE120" s="855"/>
      <c r="DF120" s="856"/>
      <c r="DG120" s="799">
        <v>32095658</v>
      </c>
      <c r="DH120" s="800"/>
      <c r="DI120" s="800"/>
      <c r="DJ120" s="800"/>
      <c r="DK120" s="800"/>
      <c r="DL120" s="800">
        <v>31070117</v>
      </c>
      <c r="DM120" s="800"/>
      <c r="DN120" s="800"/>
      <c r="DO120" s="800"/>
      <c r="DP120" s="800"/>
      <c r="DQ120" s="800">
        <v>30298574</v>
      </c>
      <c r="DR120" s="800"/>
      <c r="DS120" s="800"/>
      <c r="DT120" s="800"/>
      <c r="DU120" s="800"/>
      <c r="DV120" s="801">
        <v>55</v>
      </c>
      <c r="DW120" s="801"/>
      <c r="DX120" s="801"/>
      <c r="DY120" s="801"/>
      <c r="DZ120" s="802"/>
    </row>
    <row r="121" spans="1:130" s="197" customFormat="1" ht="26.25" customHeight="1">
      <c r="A121" s="865"/>
      <c r="B121" s="866"/>
      <c r="C121" s="842" t="s">
        <v>454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551</v>
      </c>
      <c r="AB121" s="784"/>
      <c r="AC121" s="784"/>
      <c r="AD121" s="784"/>
      <c r="AE121" s="785"/>
      <c r="AF121" s="786">
        <v>340</v>
      </c>
      <c r="AG121" s="784"/>
      <c r="AH121" s="784"/>
      <c r="AI121" s="784"/>
      <c r="AJ121" s="785"/>
      <c r="AK121" s="786">
        <v>330</v>
      </c>
      <c r="AL121" s="784"/>
      <c r="AM121" s="784"/>
      <c r="AN121" s="784"/>
      <c r="AO121" s="785"/>
      <c r="AP121" s="754">
        <v>0</v>
      </c>
      <c r="AQ121" s="755"/>
      <c r="AR121" s="755"/>
      <c r="AS121" s="755"/>
      <c r="AT121" s="756"/>
      <c r="AU121" s="882"/>
      <c r="AV121" s="883"/>
      <c r="AW121" s="883"/>
      <c r="AX121" s="883"/>
      <c r="AY121" s="884"/>
      <c r="AZ121" s="845" t="s">
        <v>455</v>
      </c>
      <c r="BA121" s="846"/>
      <c r="BB121" s="846"/>
      <c r="BC121" s="846"/>
      <c r="BD121" s="846"/>
      <c r="BE121" s="846"/>
      <c r="BF121" s="846"/>
      <c r="BG121" s="846"/>
      <c r="BH121" s="846"/>
      <c r="BI121" s="846"/>
      <c r="BJ121" s="846"/>
      <c r="BK121" s="846"/>
      <c r="BL121" s="846"/>
      <c r="BM121" s="846"/>
      <c r="BN121" s="846"/>
      <c r="BO121" s="846"/>
      <c r="BP121" s="847"/>
      <c r="BQ121" s="857">
        <v>130286604</v>
      </c>
      <c r="BR121" s="858"/>
      <c r="BS121" s="858"/>
      <c r="BT121" s="858"/>
      <c r="BU121" s="858"/>
      <c r="BV121" s="858">
        <v>135646458</v>
      </c>
      <c r="BW121" s="858"/>
      <c r="BX121" s="858"/>
      <c r="BY121" s="858"/>
      <c r="BZ121" s="858"/>
      <c r="CA121" s="858">
        <v>133968477</v>
      </c>
      <c r="CB121" s="858"/>
      <c r="CC121" s="858"/>
      <c r="CD121" s="858"/>
      <c r="CE121" s="858"/>
      <c r="CF121" s="859">
        <v>243.4</v>
      </c>
      <c r="CG121" s="860"/>
      <c r="CH121" s="860"/>
      <c r="CI121" s="860"/>
      <c r="CJ121" s="860"/>
      <c r="CK121" s="851"/>
      <c r="CL121" s="812"/>
      <c r="CM121" s="812"/>
      <c r="CN121" s="812"/>
      <c r="CO121" s="813"/>
      <c r="CP121" s="828" t="s">
        <v>456</v>
      </c>
      <c r="CQ121" s="829"/>
      <c r="CR121" s="829"/>
      <c r="CS121" s="829"/>
      <c r="CT121" s="829"/>
      <c r="CU121" s="829"/>
      <c r="CV121" s="829"/>
      <c r="CW121" s="829"/>
      <c r="CX121" s="829"/>
      <c r="CY121" s="829"/>
      <c r="CZ121" s="829"/>
      <c r="DA121" s="829"/>
      <c r="DB121" s="829"/>
      <c r="DC121" s="829"/>
      <c r="DD121" s="829"/>
      <c r="DE121" s="829"/>
      <c r="DF121" s="830"/>
      <c r="DG121" s="770">
        <v>2497285</v>
      </c>
      <c r="DH121" s="771"/>
      <c r="DI121" s="771"/>
      <c r="DJ121" s="771"/>
      <c r="DK121" s="771"/>
      <c r="DL121" s="771">
        <v>2293033</v>
      </c>
      <c r="DM121" s="771"/>
      <c r="DN121" s="771"/>
      <c r="DO121" s="771"/>
      <c r="DP121" s="771"/>
      <c r="DQ121" s="771">
        <v>2103014</v>
      </c>
      <c r="DR121" s="771"/>
      <c r="DS121" s="771"/>
      <c r="DT121" s="771"/>
      <c r="DU121" s="771"/>
      <c r="DV121" s="823">
        <v>3.8</v>
      </c>
      <c r="DW121" s="823"/>
      <c r="DX121" s="823"/>
      <c r="DY121" s="823"/>
      <c r="DZ121" s="824"/>
    </row>
    <row r="122" spans="1:130" s="197" customFormat="1" ht="26.25" customHeight="1">
      <c r="A122" s="865"/>
      <c r="B122" s="866"/>
      <c r="C122" s="803" t="s">
        <v>436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1523</v>
      </c>
      <c r="AB122" s="784"/>
      <c r="AC122" s="784"/>
      <c r="AD122" s="784"/>
      <c r="AE122" s="785"/>
      <c r="AF122" s="786">
        <v>1688</v>
      </c>
      <c r="AG122" s="784"/>
      <c r="AH122" s="784"/>
      <c r="AI122" s="784"/>
      <c r="AJ122" s="785"/>
      <c r="AK122" s="786">
        <v>2285</v>
      </c>
      <c r="AL122" s="784"/>
      <c r="AM122" s="784"/>
      <c r="AN122" s="784"/>
      <c r="AO122" s="785"/>
      <c r="AP122" s="754">
        <v>0</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457</v>
      </c>
      <c r="BP122" s="838"/>
      <c r="BQ122" s="839">
        <v>166181056</v>
      </c>
      <c r="BR122" s="840"/>
      <c r="BS122" s="840"/>
      <c r="BT122" s="840"/>
      <c r="BU122" s="840"/>
      <c r="BV122" s="840">
        <v>171598831</v>
      </c>
      <c r="BW122" s="840"/>
      <c r="BX122" s="840"/>
      <c r="BY122" s="840"/>
      <c r="BZ122" s="840"/>
      <c r="CA122" s="840">
        <v>168059211</v>
      </c>
      <c r="CB122" s="840"/>
      <c r="CC122" s="840"/>
      <c r="CD122" s="840"/>
      <c r="CE122" s="840"/>
      <c r="CF122" s="743"/>
      <c r="CG122" s="744"/>
      <c r="CH122" s="744"/>
      <c r="CI122" s="744"/>
      <c r="CJ122" s="841"/>
      <c r="CK122" s="851"/>
      <c r="CL122" s="812"/>
      <c r="CM122" s="812"/>
      <c r="CN122" s="812"/>
      <c r="CO122" s="813"/>
      <c r="CP122" s="828" t="s">
        <v>400</v>
      </c>
      <c r="CQ122" s="829"/>
      <c r="CR122" s="829"/>
      <c r="CS122" s="829"/>
      <c r="CT122" s="829"/>
      <c r="CU122" s="829"/>
      <c r="CV122" s="829"/>
      <c r="CW122" s="829"/>
      <c r="CX122" s="829"/>
      <c r="CY122" s="829"/>
      <c r="CZ122" s="829"/>
      <c r="DA122" s="829"/>
      <c r="DB122" s="829"/>
      <c r="DC122" s="829"/>
      <c r="DD122" s="829"/>
      <c r="DE122" s="829"/>
      <c r="DF122" s="830"/>
      <c r="DG122" s="770">
        <v>2216595</v>
      </c>
      <c r="DH122" s="771"/>
      <c r="DI122" s="771"/>
      <c r="DJ122" s="771"/>
      <c r="DK122" s="771"/>
      <c r="DL122" s="771">
        <v>2109515</v>
      </c>
      <c r="DM122" s="771"/>
      <c r="DN122" s="771"/>
      <c r="DO122" s="771"/>
      <c r="DP122" s="771"/>
      <c r="DQ122" s="771">
        <v>1991633</v>
      </c>
      <c r="DR122" s="771"/>
      <c r="DS122" s="771"/>
      <c r="DT122" s="771"/>
      <c r="DU122" s="771"/>
      <c r="DV122" s="823">
        <v>3.6</v>
      </c>
      <c r="DW122" s="823"/>
      <c r="DX122" s="823"/>
      <c r="DY122" s="823"/>
      <c r="DZ122" s="824"/>
    </row>
    <row r="123" spans="1:130" s="197" customFormat="1" ht="26.25" customHeight="1" thickBot="1">
      <c r="A123" s="865"/>
      <c r="B123" s="866"/>
      <c r="C123" s="803" t="s">
        <v>442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14735</v>
      </c>
      <c r="AB123" s="784"/>
      <c r="AC123" s="784"/>
      <c r="AD123" s="784"/>
      <c r="AE123" s="785"/>
      <c r="AF123" s="786">
        <v>14735</v>
      </c>
      <c r="AG123" s="784"/>
      <c r="AH123" s="784"/>
      <c r="AI123" s="784"/>
      <c r="AJ123" s="785"/>
      <c r="AK123" s="786">
        <v>14735</v>
      </c>
      <c r="AL123" s="784"/>
      <c r="AM123" s="784"/>
      <c r="AN123" s="784"/>
      <c r="AO123" s="785"/>
      <c r="AP123" s="754">
        <v>0</v>
      </c>
      <c r="AQ123" s="755"/>
      <c r="AR123" s="755"/>
      <c r="AS123" s="755"/>
      <c r="AT123" s="756"/>
      <c r="AU123" s="834" t="s">
        <v>458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100.5</v>
      </c>
      <c r="BR123" s="832"/>
      <c r="BS123" s="832"/>
      <c r="BT123" s="832"/>
      <c r="BU123" s="832"/>
      <c r="BV123" s="832">
        <v>97.5</v>
      </c>
      <c r="BW123" s="832"/>
      <c r="BX123" s="832"/>
      <c r="BY123" s="832"/>
      <c r="BZ123" s="832"/>
      <c r="CA123" s="832">
        <v>98</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v>2097698</v>
      </c>
      <c r="DH123" s="784"/>
      <c r="DI123" s="784"/>
      <c r="DJ123" s="784"/>
      <c r="DK123" s="785"/>
      <c r="DL123" s="786">
        <v>1948500</v>
      </c>
      <c r="DM123" s="784"/>
      <c r="DN123" s="784"/>
      <c r="DO123" s="784"/>
      <c r="DP123" s="785"/>
      <c r="DQ123" s="786">
        <v>1840671</v>
      </c>
      <c r="DR123" s="784"/>
      <c r="DS123" s="784"/>
      <c r="DT123" s="784"/>
      <c r="DU123" s="785"/>
      <c r="DV123" s="754">
        <v>3.3</v>
      </c>
      <c r="DW123" s="755"/>
      <c r="DX123" s="755"/>
      <c r="DY123" s="755"/>
      <c r="DZ123" s="756"/>
    </row>
    <row r="124" spans="1:130" s="197" customFormat="1" ht="26.25" customHeight="1">
      <c r="A124" s="865"/>
      <c r="B124" s="866"/>
      <c r="C124" s="803" t="s">
        <v>445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459</v>
      </c>
      <c r="CQ124" s="829"/>
      <c r="CR124" s="829"/>
      <c r="CS124" s="829"/>
      <c r="CT124" s="829"/>
      <c r="CU124" s="829"/>
      <c r="CV124" s="829"/>
      <c r="CW124" s="829"/>
      <c r="CX124" s="829"/>
      <c r="CY124" s="829"/>
      <c r="CZ124" s="829"/>
      <c r="DA124" s="829"/>
      <c r="DB124" s="829"/>
      <c r="DC124" s="829"/>
      <c r="DD124" s="829"/>
      <c r="DE124" s="829"/>
      <c r="DF124" s="830"/>
      <c r="DG124" s="716">
        <v>1015850</v>
      </c>
      <c r="DH124" s="717"/>
      <c r="DI124" s="717"/>
      <c r="DJ124" s="717"/>
      <c r="DK124" s="718"/>
      <c r="DL124" s="719">
        <v>967071</v>
      </c>
      <c r="DM124" s="717"/>
      <c r="DN124" s="717"/>
      <c r="DO124" s="717"/>
      <c r="DP124" s="718"/>
      <c r="DQ124" s="719">
        <v>744816</v>
      </c>
      <c r="DR124" s="717"/>
      <c r="DS124" s="717"/>
      <c r="DT124" s="717"/>
      <c r="DU124" s="718"/>
      <c r="DV124" s="807">
        <v>1.4</v>
      </c>
      <c r="DW124" s="808"/>
      <c r="DX124" s="808"/>
      <c r="DY124" s="808"/>
      <c r="DZ124" s="809"/>
    </row>
    <row r="125" spans="1:130" s="197" customFormat="1" ht="26.25" customHeight="1" thickBot="1">
      <c r="A125" s="865"/>
      <c r="B125" s="866"/>
      <c r="C125" s="803" t="s">
        <v>447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460</v>
      </c>
      <c r="CL125" s="810"/>
      <c r="CM125" s="810"/>
      <c r="CN125" s="810"/>
      <c r="CO125" s="811"/>
      <c r="CP125" s="816" t="s">
        <v>461</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450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91734</v>
      </c>
      <c r="AB126" s="784"/>
      <c r="AC126" s="784"/>
      <c r="AD126" s="784"/>
      <c r="AE126" s="785"/>
      <c r="AF126" s="786">
        <v>87990</v>
      </c>
      <c r="AG126" s="784"/>
      <c r="AH126" s="784"/>
      <c r="AI126" s="784"/>
      <c r="AJ126" s="785"/>
      <c r="AK126" s="786">
        <v>77795</v>
      </c>
      <c r="AL126" s="784"/>
      <c r="AM126" s="784"/>
      <c r="AN126" s="784"/>
      <c r="AO126" s="785"/>
      <c r="AP126" s="754">
        <v>0.1</v>
      </c>
      <c r="AQ126" s="755"/>
      <c r="AR126" s="755"/>
      <c r="AS126" s="755"/>
      <c r="AT126" s="756"/>
      <c r="AU126" s="233"/>
      <c r="AV126" s="233"/>
      <c r="AW126" s="233"/>
      <c r="AX126" s="806" t="s">
        <v>462</v>
      </c>
      <c r="AY126" s="764"/>
      <c r="AZ126" s="764"/>
      <c r="BA126" s="764"/>
      <c r="BB126" s="764"/>
      <c r="BC126" s="764"/>
      <c r="BD126" s="764"/>
      <c r="BE126" s="765"/>
      <c r="BF126" s="763" t="s">
        <v>463</v>
      </c>
      <c r="BG126" s="764"/>
      <c r="BH126" s="764"/>
      <c r="BI126" s="764"/>
      <c r="BJ126" s="764"/>
      <c r="BK126" s="764"/>
      <c r="BL126" s="765"/>
      <c r="BM126" s="763" t="s">
        <v>464</v>
      </c>
      <c r="BN126" s="764"/>
      <c r="BO126" s="764"/>
      <c r="BP126" s="764"/>
      <c r="BQ126" s="764"/>
      <c r="BR126" s="764"/>
      <c r="BS126" s="765"/>
      <c r="BT126" s="763" t="s">
        <v>465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466</v>
      </c>
      <c r="CQ126" s="768"/>
      <c r="CR126" s="768"/>
      <c r="CS126" s="768"/>
      <c r="CT126" s="768"/>
      <c r="CU126" s="768"/>
      <c r="CV126" s="768"/>
      <c r="CW126" s="768"/>
      <c r="CX126" s="768"/>
      <c r="CY126" s="768"/>
      <c r="CZ126" s="768"/>
      <c r="DA126" s="768"/>
      <c r="DB126" s="768"/>
      <c r="DC126" s="768"/>
      <c r="DD126" s="768"/>
      <c r="DE126" s="768"/>
      <c r="DF126" s="769"/>
      <c r="DG126" s="770">
        <v>2505562</v>
      </c>
      <c r="DH126" s="771"/>
      <c r="DI126" s="771"/>
      <c r="DJ126" s="771"/>
      <c r="DK126" s="771"/>
      <c r="DL126" s="771">
        <v>2282588</v>
      </c>
      <c r="DM126" s="771"/>
      <c r="DN126" s="771"/>
      <c r="DO126" s="771"/>
      <c r="DP126" s="771"/>
      <c r="DQ126" s="771">
        <v>1950232</v>
      </c>
      <c r="DR126" s="771"/>
      <c r="DS126" s="771"/>
      <c r="DT126" s="771"/>
      <c r="DU126" s="771"/>
      <c r="DV126" s="823">
        <v>3.5</v>
      </c>
      <c r="DW126" s="823"/>
      <c r="DX126" s="823"/>
      <c r="DY126" s="823"/>
      <c r="DZ126" s="824"/>
    </row>
    <row r="127" spans="1:130" s="197" customFormat="1" ht="26.25" customHeight="1" thickBot="1">
      <c r="A127" s="867"/>
      <c r="B127" s="868"/>
      <c r="C127" s="825" t="s">
        <v>467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17751</v>
      </c>
      <c r="AB127" s="784"/>
      <c r="AC127" s="784"/>
      <c r="AD127" s="784"/>
      <c r="AE127" s="785"/>
      <c r="AF127" s="786">
        <v>14512</v>
      </c>
      <c r="AG127" s="784"/>
      <c r="AH127" s="784"/>
      <c r="AI127" s="784"/>
      <c r="AJ127" s="785"/>
      <c r="AK127" s="786">
        <v>11513</v>
      </c>
      <c r="AL127" s="784"/>
      <c r="AM127" s="784"/>
      <c r="AN127" s="784"/>
      <c r="AO127" s="785"/>
      <c r="AP127" s="754">
        <v>0</v>
      </c>
      <c r="AQ127" s="755"/>
      <c r="AR127" s="755"/>
      <c r="AS127" s="755"/>
      <c r="AT127" s="756"/>
      <c r="AU127" s="233"/>
      <c r="AV127" s="233"/>
      <c r="AW127" s="233"/>
      <c r="AX127" s="757" t="s">
        <v>468</v>
      </c>
      <c r="AY127" s="758"/>
      <c r="AZ127" s="758"/>
      <c r="BA127" s="758"/>
      <c r="BB127" s="758"/>
      <c r="BC127" s="758"/>
      <c r="BD127" s="758"/>
      <c r="BE127" s="759"/>
      <c r="BF127" s="760" t="s">
        <v>113</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469</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470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471</v>
      </c>
      <c r="X128" s="797"/>
      <c r="Y128" s="797"/>
      <c r="Z128" s="798"/>
      <c r="AA128" s="723">
        <v>2455983</v>
      </c>
      <c r="AB128" s="724"/>
      <c r="AC128" s="724"/>
      <c r="AD128" s="724"/>
      <c r="AE128" s="725"/>
      <c r="AF128" s="726">
        <v>2551424</v>
      </c>
      <c r="AG128" s="724"/>
      <c r="AH128" s="724"/>
      <c r="AI128" s="724"/>
      <c r="AJ128" s="725"/>
      <c r="AK128" s="726">
        <v>2618382</v>
      </c>
      <c r="AL128" s="724"/>
      <c r="AM128" s="724"/>
      <c r="AN128" s="724"/>
      <c r="AO128" s="725"/>
      <c r="AP128" s="727"/>
      <c r="AQ128" s="728"/>
      <c r="AR128" s="728"/>
      <c r="AS128" s="728"/>
      <c r="AT128" s="729"/>
      <c r="AU128" s="235"/>
      <c r="AV128" s="235"/>
      <c r="AW128" s="235"/>
      <c r="AX128" s="772" t="s">
        <v>472</v>
      </c>
      <c r="AY128" s="768"/>
      <c r="AZ128" s="768"/>
      <c r="BA128" s="768"/>
      <c r="BB128" s="768"/>
      <c r="BC128" s="768"/>
      <c r="BD128" s="768"/>
      <c r="BE128" s="769"/>
      <c r="BF128" s="790" t="s">
        <v>113</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473</v>
      </c>
      <c r="X129" s="781"/>
      <c r="Y129" s="781"/>
      <c r="Z129" s="782"/>
      <c r="AA129" s="783">
        <v>68377566</v>
      </c>
      <c r="AB129" s="784"/>
      <c r="AC129" s="784"/>
      <c r="AD129" s="784"/>
      <c r="AE129" s="785"/>
      <c r="AF129" s="786">
        <v>68565286</v>
      </c>
      <c r="AG129" s="784"/>
      <c r="AH129" s="784"/>
      <c r="AI129" s="784"/>
      <c r="AJ129" s="785"/>
      <c r="AK129" s="786">
        <v>68218642</v>
      </c>
      <c r="AL129" s="784"/>
      <c r="AM129" s="784"/>
      <c r="AN129" s="784"/>
      <c r="AO129" s="785"/>
      <c r="AP129" s="787"/>
      <c r="AQ129" s="788"/>
      <c r="AR129" s="788"/>
      <c r="AS129" s="788"/>
      <c r="AT129" s="789"/>
      <c r="AU129" s="235"/>
      <c r="AV129" s="235"/>
      <c r="AW129" s="235"/>
      <c r="AX129" s="772" t="s">
        <v>474</v>
      </c>
      <c r="AY129" s="768"/>
      <c r="AZ129" s="768"/>
      <c r="BA129" s="768"/>
      <c r="BB129" s="768"/>
      <c r="BC129" s="768"/>
      <c r="BD129" s="768"/>
      <c r="BE129" s="769"/>
      <c r="BF129" s="773">
        <v>10.8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476</v>
      </c>
      <c r="X130" s="781"/>
      <c r="Y130" s="781"/>
      <c r="Z130" s="782"/>
      <c r="AA130" s="783">
        <v>12535771</v>
      </c>
      <c r="AB130" s="784"/>
      <c r="AC130" s="784"/>
      <c r="AD130" s="784"/>
      <c r="AE130" s="785"/>
      <c r="AF130" s="786">
        <v>12783107</v>
      </c>
      <c r="AG130" s="784"/>
      <c r="AH130" s="784"/>
      <c r="AI130" s="784"/>
      <c r="AJ130" s="785"/>
      <c r="AK130" s="786">
        <v>13168648</v>
      </c>
      <c r="AL130" s="784"/>
      <c r="AM130" s="784"/>
      <c r="AN130" s="784"/>
      <c r="AO130" s="785"/>
      <c r="AP130" s="787"/>
      <c r="AQ130" s="788"/>
      <c r="AR130" s="788"/>
      <c r="AS130" s="788"/>
      <c r="AT130" s="789"/>
      <c r="AU130" s="235"/>
      <c r="AV130" s="235"/>
      <c r="AW130" s="235"/>
      <c r="AX130" s="751" t="s">
        <v>477</v>
      </c>
      <c r="AY130" s="752"/>
      <c r="AZ130" s="752"/>
      <c r="BA130" s="752"/>
      <c r="BB130" s="752"/>
      <c r="BC130" s="752"/>
      <c r="BD130" s="752"/>
      <c r="BE130" s="753"/>
      <c r="BF130" s="705">
        <v>98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478</v>
      </c>
      <c r="X131" s="714"/>
      <c r="Y131" s="714"/>
      <c r="Z131" s="715"/>
      <c r="AA131" s="716">
        <v>55841795</v>
      </c>
      <c r="AB131" s="717"/>
      <c r="AC131" s="717"/>
      <c r="AD131" s="717"/>
      <c r="AE131" s="718"/>
      <c r="AF131" s="719">
        <v>55782179</v>
      </c>
      <c r="AG131" s="717"/>
      <c r="AH131" s="717"/>
      <c r="AI131" s="717"/>
      <c r="AJ131" s="718"/>
      <c r="AK131" s="719">
        <v>55049994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480</v>
      </c>
      <c r="W132" s="737"/>
      <c r="X132" s="737"/>
      <c r="Y132" s="737"/>
      <c r="Z132" s="738"/>
      <c r="AA132" s="739">
        <v>11.447511670000001</v>
      </c>
      <c r="AB132" s="740"/>
      <c r="AC132" s="740"/>
      <c r="AD132" s="740"/>
      <c r="AE132" s="741"/>
      <c r="AF132" s="742">
        <v>11.037422899999999</v>
      </c>
      <c r="AG132" s="740"/>
      <c r="AH132" s="740"/>
      <c r="AI132" s="740"/>
      <c r="AJ132" s="741"/>
      <c r="AK132" s="742">
        <v>9.9762172539999998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481</v>
      </c>
      <c r="W133" s="746"/>
      <c r="X133" s="746"/>
      <c r="Y133" s="746"/>
      <c r="Z133" s="747"/>
      <c r="AA133" s="748">
        <v>11.7</v>
      </c>
      <c r="AB133" s="749"/>
      <c r="AC133" s="749"/>
      <c r="AD133" s="749"/>
      <c r="AE133" s="750"/>
      <c r="AF133" s="748">
        <v>11.5</v>
      </c>
      <c r="AG133" s="749"/>
      <c r="AH133" s="749"/>
      <c r="AI133" s="749"/>
      <c r="AJ133" s="750"/>
      <c r="AK133" s="748">
        <v>10.8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482</v>
      </c>
      <c r="B5" s="246"/>
      <c r="C5" s="246"/>
      <c r="D5" s="246"/>
      <c r="E5" s="246"/>
      <c r="F5" s="246"/>
      <c r="G5" s="246"/>
      <c r="H5" s="246"/>
      <c r="I5" s="246"/>
      <c r="J5" s="246"/>
      <c r="K5" s="246"/>
      <c r="L5" s="246"/>
      <c r="M5" s="246"/>
      <c r="N5" s="246"/>
      <c r="O5" s="247"/>
    </row>
    <row r="6" spans="1:16">
      <c r="A6" s="248"/>
      <c r="B6" s="244"/>
      <c r="C6" s="244"/>
      <c r="D6" s="244"/>
      <c r="E6" s="244"/>
      <c r="F6" s="244"/>
      <c r="G6" s="249" t="s">
        <v>483</v>
      </c>
      <c r="H6" s="249"/>
      <c r="I6" s="249"/>
      <c r="J6" s="249"/>
      <c r="K6" s="244"/>
      <c r="L6" s="244"/>
      <c r="M6" s="244"/>
      <c r="N6" s="244"/>
    </row>
    <row r="7" spans="1:16">
      <c r="A7" s="248"/>
      <c r="B7" s="244"/>
      <c r="C7" s="244"/>
      <c r="D7" s="244"/>
      <c r="E7" s="244"/>
      <c r="F7" s="244"/>
      <c r="G7" s="251"/>
      <c r="H7" s="252"/>
      <c r="I7" s="252"/>
      <c r="J7" s="253"/>
      <c r="K7" s="1124" t="s">
        <v>484</v>
      </c>
      <c r="L7" s="254"/>
      <c r="M7" s="255" t="s">
        <v>485</v>
      </c>
      <c r="N7" s="256"/>
    </row>
    <row r="8" spans="1:16">
      <c r="A8" s="248"/>
      <c r="B8" s="244"/>
      <c r="C8" s="244"/>
      <c r="D8" s="244"/>
      <c r="E8" s="244"/>
      <c r="F8" s="244"/>
      <c r="G8" s="257"/>
      <c r="H8" s="258"/>
      <c r="I8" s="258"/>
      <c r="J8" s="259"/>
      <c r="K8" s="1125"/>
      <c r="L8" s="260" t="s">
        <v>486</v>
      </c>
      <c r="M8" s="261" t="s">
        <v>487</v>
      </c>
      <c r="N8" s="262" t="s">
        <v>488</v>
      </c>
    </row>
    <row r="9" spans="1:16">
      <c r="A9" s="248"/>
      <c r="B9" s="244"/>
      <c r="C9" s="244"/>
      <c r="D9" s="244"/>
      <c r="E9" s="244"/>
      <c r="F9" s="244"/>
      <c r="G9" s="1138" t="s">
        <v>489</v>
      </c>
      <c r="H9" s="1139"/>
      <c r="I9" s="1139"/>
      <c r="J9" s="1140"/>
      <c r="K9" s="263">
        <v>21169133</v>
      </c>
      <c r="L9" s="264">
        <v>76911</v>
      </c>
      <c r="M9" s="265">
        <v>57686</v>
      </c>
      <c r="N9" s="266">
        <v>33.299999999999997</v>
      </c>
    </row>
    <row r="10" spans="1:16">
      <c r="A10" s="248"/>
      <c r="B10" s="244"/>
      <c r="C10" s="244"/>
      <c r="D10" s="244"/>
      <c r="E10" s="244"/>
      <c r="F10" s="244"/>
      <c r="G10" s="1138" t="s">
        <v>490</v>
      </c>
      <c r="H10" s="1139"/>
      <c r="I10" s="1139"/>
      <c r="J10" s="1140"/>
      <c r="K10" s="267">
        <v>255196</v>
      </c>
      <c r="L10" s="268">
        <v>927</v>
      </c>
      <c r="M10" s="269">
        <v>2413</v>
      </c>
      <c r="N10" s="270">
        <v>-61.6</v>
      </c>
    </row>
    <row r="11" spans="1:16" ht="13.5" customHeight="1">
      <c r="A11" s="248"/>
      <c r="B11" s="244"/>
      <c r="C11" s="244"/>
      <c r="D11" s="244"/>
      <c r="E11" s="244"/>
      <c r="F11" s="244"/>
      <c r="G11" s="1138" t="s">
        <v>491</v>
      </c>
      <c r="H11" s="1139"/>
      <c r="I11" s="1139"/>
      <c r="J11" s="1140"/>
      <c r="K11" s="267">
        <v>37878</v>
      </c>
      <c r="L11" s="268">
        <v>138</v>
      </c>
      <c r="M11" s="269">
        <v>1538</v>
      </c>
      <c r="N11" s="270">
        <v>-91</v>
      </c>
    </row>
    <row r="12" spans="1:16" ht="13.5" customHeight="1">
      <c r="A12" s="248"/>
      <c r="B12" s="244"/>
      <c r="C12" s="244"/>
      <c r="D12" s="244"/>
      <c r="E12" s="244"/>
      <c r="F12" s="244"/>
      <c r="G12" s="1138" t="s">
        <v>492</v>
      </c>
      <c r="H12" s="1139"/>
      <c r="I12" s="1139"/>
      <c r="J12" s="1140"/>
      <c r="K12" s="267">
        <v>208205</v>
      </c>
      <c r="L12" s="268">
        <v>756</v>
      </c>
      <c r="M12" s="269">
        <v>680</v>
      </c>
      <c r="N12" s="270">
        <v>11.2</v>
      </c>
    </row>
    <row r="13" spans="1:16" ht="13.5" customHeight="1">
      <c r="A13" s="248"/>
      <c r="B13" s="244"/>
      <c r="C13" s="244"/>
      <c r="D13" s="244"/>
      <c r="E13" s="244"/>
      <c r="F13" s="244"/>
      <c r="G13" s="1138" t="s">
        <v>493</v>
      </c>
      <c r="H13" s="1139"/>
      <c r="I13" s="1139"/>
      <c r="J13" s="1140"/>
      <c r="K13" s="267" t="s">
        <v>494</v>
      </c>
      <c r="L13" s="268" t="s">
        <v>494</v>
      </c>
      <c r="M13" s="269">
        <v>20</v>
      </c>
      <c r="N13" s="270" t="s">
        <v>494</v>
      </c>
    </row>
    <row r="14" spans="1:16" ht="13.5" customHeight="1">
      <c r="A14" s="248"/>
      <c r="B14" s="244"/>
      <c r="C14" s="244"/>
      <c r="D14" s="244"/>
      <c r="E14" s="244"/>
      <c r="F14" s="244"/>
      <c r="G14" s="1138" t="s">
        <v>495</v>
      </c>
      <c r="H14" s="1139"/>
      <c r="I14" s="1139"/>
      <c r="J14" s="1140"/>
      <c r="K14" s="267">
        <v>678319</v>
      </c>
      <c r="L14" s="268">
        <v>2464</v>
      </c>
      <c r="M14" s="269">
        <v>1736</v>
      </c>
      <c r="N14" s="270">
        <v>41.9</v>
      </c>
    </row>
    <row r="15" spans="1:16" ht="13.5" customHeight="1">
      <c r="A15" s="248"/>
      <c r="B15" s="244"/>
      <c r="C15" s="244"/>
      <c r="D15" s="244"/>
      <c r="E15" s="244"/>
      <c r="F15" s="244"/>
      <c r="G15" s="1138" t="s">
        <v>496</v>
      </c>
      <c r="H15" s="1139"/>
      <c r="I15" s="1139"/>
      <c r="J15" s="1140"/>
      <c r="K15" s="267">
        <v>451466</v>
      </c>
      <c r="L15" s="268">
        <v>1640</v>
      </c>
      <c r="M15" s="269">
        <v>1344</v>
      </c>
      <c r="N15" s="270">
        <v>22</v>
      </c>
    </row>
    <row r="16" spans="1:16">
      <c r="A16" s="248"/>
      <c r="B16" s="244"/>
      <c r="C16" s="244"/>
      <c r="D16" s="244"/>
      <c r="E16" s="244"/>
      <c r="F16" s="244"/>
      <c r="G16" s="1141" t="s">
        <v>497</v>
      </c>
      <c r="H16" s="1142"/>
      <c r="I16" s="1142"/>
      <c r="J16" s="1143"/>
      <c r="K16" s="268">
        <v>-1594845</v>
      </c>
      <c r="L16" s="268">
        <v>-5794</v>
      </c>
      <c r="M16" s="269">
        <v>-5023</v>
      </c>
      <c r="N16" s="270">
        <v>15.3</v>
      </c>
    </row>
    <row r="17" spans="1:16">
      <c r="A17" s="248"/>
      <c r="B17" s="244"/>
      <c r="C17" s="244"/>
      <c r="D17" s="244"/>
      <c r="E17" s="244"/>
      <c r="F17" s="244"/>
      <c r="G17" s="1141" t="s">
        <v>172</v>
      </c>
      <c r="H17" s="1142"/>
      <c r="I17" s="1142"/>
      <c r="J17" s="1143"/>
      <c r="K17" s="268">
        <v>21205352</v>
      </c>
      <c r="L17" s="268">
        <v>77043</v>
      </c>
      <c r="M17" s="269">
        <v>60395</v>
      </c>
      <c r="N17" s="270">
        <v>27.6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498</v>
      </c>
      <c r="H19" s="244"/>
      <c r="I19" s="244"/>
      <c r="J19" s="244"/>
      <c r="K19" s="244"/>
      <c r="L19" s="244"/>
      <c r="M19" s="244"/>
      <c r="N19" s="244"/>
    </row>
    <row r="20" spans="1:16">
      <c r="A20" s="248"/>
      <c r="B20" s="244"/>
      <c r="C20" s="244"/>
      <c r="D20" s="244"/>
      <c r="E20" s="244"/>
      <c r="F20" s="244"/>
      <c r="G20" s="272"/>
      <c r="H20" s="273"/>
      <c r="I20" s="273"/>
      <c r="J20" s="274"/>
      <c r="K20" s="275" t="s">
        <v>499</v>
      </c>
      <c r="L20" s="276" t="s">
        <v>500</v>
      </c>
      <c r="M20" s="277" t="s">
        <v>501</v>
      </c>
      <c r="N20" s="278"/>
    </row>
    <row r="21" spans="1:16" s="284" customFormat="1">
      <c r="A21" s="279"/>
      <c r="B21" s="249"/>
      <c r="C21" s="249"/>
      <c r="D21" s="249"/>
      <c r="E21" s="249"/>
      <c r="F21" s="249"/>
      <c r="G21" s="1135" t="s">
        <v>502</v>
      </c>
      <c r="H21" s="1136"/>
      <c r="I21" s="1136"/>
      <c r="J21" s="1137"/>
      <c r="K21" s="280">
        <v>8.26</v>
      </c>
      <c r="L21" s="281">
        <v>6.16</v>
      </c>
      <c r="M21" s="282">
        <v>2.1</v>
      </c>
      <c r="N21" s="249"/>
      <c r="O21" s="283"/>
      <c r="P21" s="279"/>
    </row>
    <row r="22" spans="1:16" s="284" customFormat="1">
      <c r="A22" s="279"/>
      <c r="B22" s="249"/>
      <c r="C22" s="249"/>
      <c r="D22" s="249"/>
      <c r="E22" s="249"/>
      <c r="F22" s="249"/>
      <c r="G22" s="1135" t="s">
        <v>503</v>
      </c>
      <c r="H22" s="1136"/>
      <c r="I22" s="1136"/>
      <c r="J22" s="1137"/>
      <c r="K22" s="285">
        <v>101.3</v>
      </c>
      <c r="L22" s="286">
        <v>100</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24" t="s">
        <v>484</v>
      </c>
      <c r="L30" s="254"/>
      <c r="M30" s="255" t="s">
        <v>485</v>
      </c>
      <c r="N30" s="256"/>
    </row>
    <row r="31" spans="1:16">
      <c r="A31" s="248"/>
      <c r="B31" s="244"/>
      <c r="C31" s="244"/>
      <c r="D31" s="244"/>
      <c r="E31" s="244"/>
      <c r="F31" s="244"/>
      <c r="G31" s="257"/>
      <c r="H31" s="258"/>
      <c r="I31" s="258"/>
      <c r="J31" s="259"/>
      <c r="K31" s="1125"/>
      <c r="L31" s="260" t="s">
        <v>486</v>
      </c>
      <c r="M31" s="261" t="s">
        <v>487</v>
      </c>
      <c r="N31" s="262" t="s">
        <v>488</v>
      </c>
    </row>
    <row r="32" spans="1:16" ht="27" customHeight="1">
      <c r="A32" s="248"/>
      <c r="B32" s="244"/>
      <c r="C32" s="244"/>
      <c r="D32" s="244"/>
      <c r="E32" s="244"/>
      <c r="F32" s="244"/>
      <c r="G32" s="1126" t="s">
        <v>506</v>
      </c>
      <c r="H32" s="1127"/>
      <c r="I32" s="1127"/>
      <c r="J32" s="1128"/>
      <c r="K32" s="294">
        <v>17795695</v>
      </c>
      <c r="L32" s="294">
        <v>64655</v>
      </c>
      <c r="M32" s="295">
        <v>40264</v>
      </c>
      <c r="N32" s="296">
        <v>60.6</v>
      </c>
    </row>
    <row r="33" spans="1:16" ht="13.5" customHeight="1">
      <c r="A33" s="248"/>
      <c r="B33" s="244"/>
      <c r="C33" s="244"/>
      <c r="D33" s="244"/>
      <c r="E33" s="244"/>
      <c r="F33" s="244"/>
      <c r="G33" s="1126" t="s">
        <v>507</v>
      </c>
      <c r="H33" s="1127"/>
      <c r="I33" s="1127"/>
      <c r="J33" s="1128"/>
      <c r="K33" s="294" t="s">
        <v>494</v>
      </c>
      <c r="L33" s="294" t="s">
        <v>494</v>
      </c>
      <c r="M33" s="295">
        <v>2</v>
      </c>
      <c r="N33" s="296" t="s">
        <v>494</v>
      </c>
    </row>
    <row r="34" spans="1:16" ht="27" customHeight="1">
      <c r="A34" s="248"/>
      <c r="B34" s="244"/>
      <c r="C34" s="244"/>
      <c r="D34" s="244"/>
      <c r="E34" s="244"/>
      <c r="F34" s="244"/>
      <c r="G34" s="1126" t="s">
        <v>508</v>
      </c>
      <c r="H34" s="1127"/>
      <c r="I34" s="1127"/>
      <c r="J34" s="1128"/>
      <c r="K34" s="294" t="s">
        <v>494</v>
      </c>
      <c r="L34" s="294" t="s">
        <v>494</v>
      </c>
      <c r="M34" s="295">
        <v>111</v>
      </c>
      <c r="N34" s="296" t="s">
        <v>494</v>
      </c>
    </row>
    <row r="35" spans="1:16" ht="27" customHeight="1">
      <c r="A35" s="248"/>
      <c r="B35" s="244"/>
      <c r="C35" s="244"/>
      <c r="D35" s="244"/>
      <c r="E35" s="244"/>
      <c r="F35" s="244"/>
      <c r="G35" s="1126" t="s">
        <v>509</v>
      </c>
      <c r="H35" s="1127"/>
      <c r="I35" s="1127"/>
      <c r="J35" s="1128"/>
      <c r="K35" s="294">
        <v>3261736</v>
      </c>
      <c r="L35" s="294">
        <v>11850</v>
      </c>
      <c r="M35" s="295">
        <v>9819</v>
      </c>
      <c r="N35" s="296">
        <v>20.7</v>
      </c>
    </row>
    <row r="36" spans="1:16" ht="27" customHeight="1">
      <c r="A36" s="248"/>
      <c r="B36" s="244"/>
      <c r="C36" s="244"/>
      <c r="D36" s="244"/>
      <c r="E36" s="244"/>
      <c r="F36" s="244"/>
      <c r="G36" s="1126" t="s">
        <v>510</v>
      </c>
      <c r="H36" s="1127"/>
      <c r="I36" s="1127"/>
      <c r="J36" s="1128"/>
      <c r="K36" s="294">
        <v>114848</v>
      </c>
      <c r="L36" s="294">
        <v>417</v>
      </c>
      <c r="M36" s="295">
        <v>427</v>
      </c>
      <c r="N36" s="296">
        <v>-2.2999999999999998</v>
      </c>
    </row>
    <row r="37" spans="1:16" ht="13.5" customHeight="1">
      <c r="A37" s="248"/>
      <c r="B37" s="244"/>
      <c r="C37" s="244"/>
      <c r="D37" s="244"/>
      <c r="E37" s="244"/>
      <c r="F37" s="244"/>
      <c r="G37" s="1126" t="s">
        <v>511</v>
      </c>
      <c r="H37" s="1127"/>
      <c r="I37" s="1127"/>
      <c r="J37" s="1128"/>
      <c r="K37" s="294">
        <v>106658</v>
      </c>
      <c r="L37" s="294">
        <v>388</v>
      </c>
      <c r="M37" s="295">
        <v>787</v>
      </c>
      <c r="N37" s="296">
        <v>-50.7</v>
      </c>
    </row>
    <row r="38" spans="1:16" ht="27" customHeight="1">
      <c r="A38" s="248"/>
      <c r="B38" s="244"/>
      <c r="C38" s="244"/>
      <c r="D38" s="244"/>
      <c r="E38" s="244"/>
      <c r="F38" s="244"/>
      <c r="G38" s="1129" t="s">
        <v>512</v>
      </c>
      <c r="H38" s="1130"/>
      <c r="I38" s="1130"/>
      <c r="J38" s="1131"/>
      <c r="K38" s="297" t="s">
        <v>494</v>
      </c>
      <c r="L38" s="297" t="s">
        <v>494</v>
      </c>
      <c r="M38" s="298">
        <v>3</v>
      </c>
      <c r="N38" s="299" t="s">
        <v>494</v>
      </c>
      <c r="O38" s="293"/>
    </row>
    <row r="39" spans="1:16">
      <c r="A39" s="248"/>
      <c r="B39" s="244"/>
      <c r="C39" s="244"/>
      <c r="D39" s="244"/>
      <c r="E39" s="244"/>
      <c r="F39" s="244"/>
      <c r="G39" s="1129" t="s">
        <v>513</v>
      </c>
      <c r="H39" s="1130"/>
      <c r="I39" s="1130"/>
      <c r="J39" s="1131"/>
      <c r="K39" s="300">
        <v>-2618382</v>
      </c>
      <c r="L39" s="300">
        <v>-9513</v>
      </c>
      <c r="M39" s="301">
        <v>-8225</v>
      </c>
      <c r="N39" s="302">
        <v>15.7</v>
      </c>
      <c r="O39" s="293"/>
    </row>
    <row r="40" spans="1:16" ht="27" customHeight="1">
      <c r="A40" s="248"/>
      <c r="B40" s="244"/>
      <c r="C40" s="244"/>
      <c r="D40" s="244"/>
      <c r="E40" s="244"/>
      <c r="F40" s="244"/>
      <c r="G40" s="1126" t="s">
        <v>514</v>
      </c>
      <c r="H40" s="1127"/>
      <c r="I40" s="1127"/>
      <c r="J40" s="1128"/>
      <c r="K40" s="300">
        <v>-13168648</v>
      </c>
      <c r="L40" s="300">
        <v>-47844</v>
      </c>
      <c r="M40" s="301">
        <v>-31118</v>
      </c>
      <c r="N40" s="302">
        <v>53.8</v>
      </c>
      <c r="O40" s="293"/>
    </row>
    <row r="41" spans="1:16">
      <c r="A41" s="248"/>
      <c r="B41" s="244"/>
      <c r="C41" s="244"/>
      <c r="D41" s="244"/>
      <c r="E41" s="244"/>
      <c r="F41" s="244"/>
      <c r="G41" s="1132" t="s">
        <v>283</v>
      </c>
      <c r="H41" s="1133"/>
      <c r="I41" s="1133"/>
      <c r="J41" s="1134"/>
      <c r="K41" s="294">
        <v>5491907</v>
      </c>
      <c r="L41" s="300">
        <v>19953</v>
      </c>
      <c r="M41" s="301">
        <v>12068</v>
      </c>
      <c r="N41" s="302">
        <v>65.3</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19" t="s">
        <v>484</v>
      </c>
      <c r="J49" s="1121" t="s">
        <v>518</v>
      </c>
      <c r="K49" s="1122"/>
      <c r="L49" s="1122"/>
      <c r="M49" s="1122"/>
      <c r="N49" s="1123"/>
    </row>
    <row r="50" spans="1:14">
      <c r="A50" s="248"/>
      <c r="B50" s="244"/>
      <c r="C50" s="244"/>
      <c r="D50" s="244"/>
      <c r="E50" s="244"/>
      <c r="F50" s="244"/>
      <c r="G50" s="312"/>
      <c r="H50" s="313"/>
      <c r="I50" s="1120"/>
      <c r="J50" s="314" t="s">
        <v>519</v>
      </c>
      <c r="K50" s="315" t="s">
        <v>520</v>
      </c>
      <c r="L50" s="316" t="s">
        <v>521</v>
      </c>
      <c r="M50" s="317" t="s">
        <v>522</v>
      </c>
      <c r="N50" s="318" t="s">
        <v>523</v>
      </c>
    </row>
    <row r="51" spans="1:14">
      <c r="A51" s="248"/>
      <c r="B51" s="244"/>
      <c r="C51" s="244"/>
      <c r="D51" s="244"/>
      <c r="E51" s="244"/>
      <c r="F51" s="244"/>
      <c r="G51" s="310" t="s">
        <v>524</v>
      </c>
      <c r="H51" s="311"/>
      <c r="I51" s="319">
        <v>13461148</v>
      </c>
      <c r="J51" s="320">
        <v>48065</v>
      </c>
      <c r="K51" s="321">
        <v>-38.6</v>
      </c>
      <c r="L51" s="322">
        <v>47155</v>
      </c>
      <c r="M51" s="323">
        <v>-1</v>
      </c>
      <c r="N51" s="324">
        <v>-37.6</v>
      </c>
    </row>
    <row r="52" spans="1:14">
      <c r="A52" s="248"/>
      <c r="B52" s="244"/>
      <c r="C52" s="244"/>
      <c r="D52" s="244"/>
      <c r="E52" s="244"/>
      <c r="F52" s="244"/>
      <c r="G52" s="325"/>
      <c r="H52" s="326" t="s">
        <v>525</v>
      </c>
      <c r="I52" s="327">
        <v>6740184</v>
      </c>
      <c r="J52" s="328">
        <v>24067</v>
      </c>
      <c r="K52" s="329">
        <v>-44</v>
      </c>
      <c r="L52" s="330">
        <v>26802</v>
      </c>
      <c r="M52" s="331">
        <v>-1.9</v>
      </c>
      <c r="N52" s="332">
        <v>-42.1</v>
      </c>
    </row>
    <row r="53" spans="1:14">
      <c r="A53" s="248"/>
      <c r="B53" s="244"/>
      <c r="C53" s="244"/>
      <c r="D53" s="244"/>
      <c r="E53" s="244"/>
      <c r="F53" s="244"/>
      <c r="G53" s="310" t="s">
        <v>526</v>
      </c>
      <c r="H53" s="311"/>
      <c r="I53" s="319">
        <v>15306971</v>
      </c>
      <c r="J53" s="320">
        <v>55131</v>
      </c>
      <c r="K53" s="321">
        <v>14.7</v>
      </c>
      <c r="L53" s="322">
        <v>43858</v>
      </c>
      <c r="M53" s="323">
        <v>-7</v>
      </c>
      <c r="N53" s="324">
        <v>21.7</v>
      </c>
    </row>
    <row r="54" spans="1:14">
      <c r="A54" s="248"/>
      <c r="B54" s="244"/>
      <c r="C54" s="244"/>
      <c r="D54" s="244"/>
      <c r="E54" s="244"/>
      <c r="F54" s="244"/>
      <c r="G54" s="325"/>
      <c r="H54" s="326" t="s">
        <v>525</v>
      </c>
      <c r="I54" s="327">
        <v>8590154</v>
      </c>
      <c r="J54" s="328">
        <v>30939</v>
      </c>
      <c r="K54" s="329">
        <v>28.6</v>
      </c>
      <c r="L54" s="330">
        <v>23714</v>
      </c>
      <c r="M54" s="331">
        <v>-11.5</v>
      </c>
      <c r="N54" s="332">
        <v>40.1</v>
      </c>
    </row>
    <row r="55" spans="1:14">
      <c r="A55" s="248"/>
      <c r="B55" s="244"/>
      <c r="C55" s="244"/>
      <c r="D55" s="244"/>
      <c r="E55" s="244"/>
      <c r="F55" s="244"/>
      <c r="G55" s="310" t="s">
        <v>527</v>
      </c>
      <c r="H55" s="311"/>
      <c r="I55" s="319">
        <v>12904025</v>
      </c>
      <c r="J55" s="320">
        <v>46257</v>
      </c>
      <c r="K55" s="321">
        <v>-16.100000000000001</v>
      </c>
      <c r="L55" s="322">
        <v>41705</v>
      </c>
      <c r="M55" s="323">
        <v>-4.9000000000000004</v>
      </c>
      <c r="N55" s="324">
        <v>-11.2</v>
      </c>
    </row>
    <row r="56" spans="1:14">
      <c r="A56" s="248"/>
      <c r="B56" s="244"/>
      <c r="C56" s="244"/>
      <c r="D56" s="244"/>
      <c r="E56" s="244"/>
      <c r="F56" s="244"/>
      <c r="G56" s="325"/>
      <c r="H56" s="326" t="s">
        <v>525</v>
      </c>
      <c r="I56" s="327">
        <v>6360769</v>
      </c>
      <c r="J56" s="328">
        <v>22802</v>
      </c>
      <c r="K56" s="329">
        <v>-26.3</v>
      </c>
      <c r="L56" s="330">
        <v>22742</v>
      </c>
      <c r="M56" s="331">
        <v>-4.0999999999999996</v>
      </c>
      <c r="N56" s="332">
        <v>-22.2</v>
      </c>
    </row>
    <row r="57" spans="1:14">
      <c r="A57" s="248"/>
      <c r="B57" s="244"/>
      <c r="C57" s="244"/>
      <c r="D57" s="244"/>
      <c r="E57" s="244"/>
      <c r="F57" s="244"/>
      <c r="G57" s="310" t="s">
        <v>528</v>
      </c>
      <c r="H57" s="311"/>
      <c r="I57" s="319">
        <v>23240963</v>
      </c>
      <c r="J57" s="320">
        <v>83685</v>
      </c>
      <c r="K57" s="321">
        <v>80.900000000000006</v>
      </c>
      <c r="L57" s="322">
        <v>47677</v>
      </c>
      <c r="M57" s="323">
        <v>14.3</v>
      </c>
      <c r="N57" s="324">
        <v>66.599999999999994</v>
      </c>
    </row>
    <row r="58" spans="1:14">
      <c r="A58" s="248"/>
      <c r="B58" s="244"/>
      <c r="C58" s="244"/>
      <c r="D58" s="244"/>
      <c r="E58" s="244"/>
      <c r="F58" s="244"/>
      <c r="G58" s="325"/>
      <c r="H58" s="326" t="s">
        <v>525</v>
      </c>
      <c r="I58" s="327">
        <v>13211065</v>
      </c>
      <c r="J58" s="328">
        <v>47570</v>
      </c>
      <c r="K58" s="329">
        <v>108.6</v>
      </c>
      <c r="L58" s="330">
        <v>23360</v>
      </c>
      <c r="M58" s="331">
        <v>2.7</v>
      </c>
      <c r="N58" s="332">
        <v>105.9</v>
      </c>
    </row>
    <row r="59" spans="1:14">
      <c r="A59" s="248"/>
      <c r="B59" s="244"/>
      <c r="C59" s="244"/>
      <c r="D59" s="244"/>
      <c r="E59" s="244"/>
      <c r="F59" s="244"/>
      <c r="G59" s="310" t="s">
        <v>529</v>
      </c>
      <c r="H59" s="311"/>
      <c r="I59" s="319">
        <v>17151648</v>
      </c>
      <c r="J59" s="320">
        <v>62315</v>
      </c>
      <c r="K59" s="321">
        <v>-25.5</v>
      </c>
      <c r="L59" s="322">
        <v>51613</v>
      </c>
      <c r="M59" s="323">
        <v>8.3000000000000007</v>
      </c>
      <c r="N59" s="324">
        <v>-33.799999999999997</v>
      </c>
    </row>
    <row r="60" spans="1:14">
      <c r="A60" s="248"/>
      <c r="B60" s="244"/>
      <c r="C60" s="244"/>
      <c r="D60" s="244"/>
      <c r="E60" s="244"/>
      <c r="F60" s="244"/>
      <c r="G60" s="325"/>
      <c r="H60" s="326" t="s">
        <v>525</v>
      </c>
      <c r="I60" s="333">
        <v>8017403</v>
      </c>
      <c r="J60" s="328">
        <v>29129</v>
      </c>
      <c r="K60" s="329">
        <v>-38.799999999999997</v>
      </c>
      <c r="L60" s="330">
        <v>25872</v>
      </c>
      <c r="M60" s="331">
        <v>10.8</v>
      </c>
      <c r="N60" s="332">
        <v>-49.6</v>
      </c>
    </row>
    <row r="61" spans="1:14">
      <c r="A61" s="248"/>
      <c r="B61" s="244"/>
      <c r="C61" s="244"/>
      <c r="D61" s="244"/>
      <c r="E61" s="244"/>
      <c r="F61" s="244"/>
      <c r="G61" s="310" t="s">
        <v>530</v>
      </c>
      <c r="H61" s="334"/>
      <c r="I61" s="335">
        <v>16412951</v>
      </c>
      <c r="J61" s="336">
        <v>59091</v>
      </c>
      <c r="K61" s="337">
        <v>3.1</v>
      </c>
      <c r="L61" s="338">
        <v>46402</v>
      </c>
      <c r="M61" s="339">
        <v>1.9</v>
      </c>
      <c r="N61" s="324">
        <v>1.2</v>
      </c>
    </row>
    <row r="62" spans="1:14">
      <c r="A62" s="248"/>
      <c r="B62" s="244"/>
      <c r="C62" s="244"/>
      <c r="D62" s="244"/>
      <c r="E62" s="244"/>
      <c r="F62" s="244"/>
      <c r="G62" s="325"/>
      <c r="H62" s="326" t="s">
        <v>525</v>
      </c>
      <c r="I62" s="327">
        <v>8583915</v>
      </c>
      <c r="J62" s="328">
        <v>30901</v>
      </c>
      <c r="K62" s="329">
        <v>5.6</v>
      </c>
      <c r="L62" s="330">
        <v>24498</v>
      </c>
      <c r="M62" s="331">
        <v>-0.8</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44" t="s">
        <v>3</v>
      </c>
      <c r="D47" s="1144"/>
      <c r="E47" s="1145"/>
      <c r="F47" s="11">
        <v>13.84</v>
      </c>
      <c r="G47" s="12">
        <v>13.56</v>
      </c>
      <c r="H47" s="12">
        <v>14.69</v>
      </c>
      <c r="I47" s="12">
        <v>14.93</v>
      </c>
      <c r="J47" s="13">
        <v>15.02</v>
      </c>
    </row>
    <row r="48" spans="2:10" ht="57.75" customHeight="1">
      <c r="B48" s="14"/>
      <c r="C48" s="1146" t="s">
        <v>4</v>
      </c>
      <c r="D48" s="1146"/>
      <c r="E48" s="1147"/>
      <c r="F48" s="15">
        <v>5.45</v>
      </c>
      <c r="G48" s="16">
        <v>5.5</v>
      </c>
      <c r="H48" s="16">
        <v>4.75</v>
      </c>
      <c r="I48" s="16">
        <v>4.93</v>
      </c>
      <c r="J48" s="17">
        <v>4.0199999999999996</v>
      </c>
    </row>
    <row r="49" spans="2:10" ht="57.75" customHeight="1" thickBot="1">
      <c r="B49" s="18"/>
      <c r="C49" s="1148" t="s">
        <v>5</v>
      </c>
      <c r="D49" s="1148"/>
      <c r="E49" s="1149"/>
      <c r="F49" s="19" t="s">
        <v>537</v>
      </c>
      <c r="G49" s="20" t="s">
        <v>538</v>
      </c>
      <c r="H49" s="20">
        <v>0.96</v>
      </c>
      <c r="I49" s="20">
        <v>0.46</v>
      </c>
      <c r="J49" s="21" t="s">
        <v>539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56" t="s">
        <v>540</v>
      </c>
      <c r="D34" s="1156"/>
      <c r="E34" s="1157"/>
      <c r="F34" s="32" t="s">
        <v>541</v>
      </c>
      <c r="G34" s="33" t="s">
        <v>542</v>
      </c>
      <c r="H34" s="33" t="s">
        <v>543</v>
      </c>
      <c r="I34" s="33" t="s">
        <v>544</v>
      </c>
      <c r="J34" s="34" t="s">
        <v>545</v>
      </c>
      <c r="K34" s="22"/>
      <c r="L34" s="22"/>
      <c r="M34" s="22"/>
      <c r="N34" s="22"/>
      <c r="O34" s="22"/>
      <c r="P34" s="22"/>
    </row>
    <row r="35" spans="1:16" ht="39" customHeight="1">
      <c r="A35" s="22"/>
      <c r="B35" s="35"/>
      <c r="C35" s="1150" t="s">
        <v>546</v>
      </c>
      <c r="D35" s="1151"/>
      <c r="E35" s="1152"/>
      <c r="F35" s="36" t="s">
        <v>547</v>
      </c>
      <c r="G35" s="37">
        <v>0.05</v>
      </c>
      <c r="H35" s="37" t="s">
        <v>548</v>
      </c>
      <c r="I35" s="37" t="s">
        <v>549</v>
      </c>
      <c r="J35" s="38" t="s">
        <v>550</v>
      </c>
      <c r="K35" s="22"/>
      <c r="L35" s="22"/>
      <c r="M35" s="22"/>
      <c r="N35" s="22"/>
      <c r="O35" s="22"/>
      <c r="P35" s="22"/>
    </row>
    <row r="36" spans="1:16" ht="39" customHeight="1">
      <c r="A36" s="22"/>
      <c r="B36" s="35"/>
      <c r="C36" s="1150" t="s">
        <v>551</v>
      </c>
      <c r="D36" s="1151"/>
      <c r="E36" s="1152"/>
      <c r="F36" s="36">
        <v>4.92</v>
      </c>
      <c r="G36" s="37">
        <v>5.43</v>
      </c>
      <c r="H36" s="37">
        <v>5.0599999999999996</v>
      </c>
      <c r="I36" s="37">
        <v>5.9</v>
      </c>
      <c r="J36" s="38">
        <v>6.22</v>
      </c>
      <c r="K36" s="22"/>
      <c r="L36" s="22"/>
      <c r="M36" s="22"/>
      <c r="N36" s="22"/>
      <c r="O36" s="22"/>
      <c r="P36" s="22"/>
    </row>
    <row r="37" spans="1:16" ht="39" customHeight="1">
      <c r="A37" s="22"/>
      <c r="B37" s="35"/>
      <c r="C37" s="1150" t="s">
        <v>552</v>
      </c>
      <c r="D37" s="1151"/>
      <c r="E37" s="1152"/>
      <c r="F37" s="36">
        <v>5.0199999999999996</v>
      </c>
      <c r="G37" s="37">
        <v>5.07</v>
      </c>
      <c r="H37" s="37">
        <v>4.38</v>
      </c>
      <c r="I37" s="37">
        <v>4.71</v>
      </c>
      <c r="J37" s="38">
        <v>3.91</v>
      </c>
      <c r="K37" s="22"/>
      <c r="L37" s="22"/>
      <c r="M37" s="22"/>
      <c r="N37" s="22"/>
      <c r="O37" s="22"/>
      <c r="P37" s="22"/>
    </row>
    <row r="38" spans="1:16" ht="39" customHeight="1">
      <c r="A38" s="22"/>
      <c r="B38" s="35"/>
      <c r="C38" s="1150" t="s">
        <v>553</v>
      </c>
      <c r="D38" s="1151"/>
      <c r="E38" s="1152"/>
      <c r="F38" s="36" t="s">
        <v>494</v>
      </c>
      <c r="G38" s="37" t="s">
        <v>494</v>
      </c>
      <c r="H38" s="37">
        <v>1</v>
      </c>
      <c r="I38" s="37">
        <v>2.0499999999999998</v>
      </c>
      <c r="J38" s="38">
        <v>2.85</v>
      </c>
      <c r="K38" s="22"/>
      <c r="L38" s="22"/>
      <c r="M38" s="22"/>
      <c r="N38" s="22"/>
      <c r="O38" s="22"/>
      <c r="P38" s="22"/>
    </row>
    <row r="39" spans="1:16" ht="39" customHeight="1">
      <c r="A39" s="22"/>
      <c r="B39" s="35"/>
      <c r="C39" s="1150" t="s">
        <v>554</v>
      </c>
      <c r="D39" s="1151"/>
      <c r="E39" s="1152"/>
      <c r="F39" s="36">
        <v>2.25</v>
      </c>
      <c r="G39" s="37">
        <v>2.31</v>
      </c>
      <c r="H39" s="37">
        <v>2.81</v>
      </c>
      <c r="I39" s="37">
        <v>2.74</v>
      </c>
      <c r="J39" s="38">
        <v>2.46</v>
      </c>
      <c r="K39" s="22"/>
      <c r="L39" s="22"/>
      <c r="M39" s="22"/>
      <c r="N39" s="22"/>
      <c r="O39" s="22"/>
      <c r="P39" s="22"/>
    </row>
    <row r="40" spans="1:16" ht="39" customHeight="1">
      <c r="A40" s="22"/>
      <c r="B40" s="35"/>
      <c r="C40" s="1150" t="s">
        <v>555</v>
      </c>
      <c r="D40" s="1151"/>
      <c r="E40" s="1152"/>
      <c r="F40" s="36">
        <v>1.03</v>
      </c>
      <c r="G40" s="37">
        <v>1.48</v>
      </c>
      <c r="H40" s="37">
        <v>2.52</v>
      </c>
      <c r="I40" s="37">
        <v>2.2400000000000002</v>
      </c>
      <c r="J40" s="38">
        <v>1.71</v>
      </c>
      <c r="K40" s="22"/>
      <c r="L40" s="22"/>
      <c r="M40" s="22"/>
      <c r="N40" s="22"/>
      <c r="O40" s="22"/>
      <c r="P40" s="22"/>
    </row>
    <row r="41" spans="1:16" ht="39" customHeight="1">
      <c r="A41" s="22"/>
      <c r="B41" s="35"/>
      <c r="C41" s="1150" t="s">
        <v>556</v>
      </c>
      <c r="D41" s="1151"/>
      <c r="E41" s="1152"/>
      <c r="F41" s="36">
        <v>2.37</v>
      </c>
      <c r="G41" s="37">
        <v>1.21</v>
      </c>
      <c r="H41" s="37">
        <v>1.28</v>
      </c>
      <c r="I41" s="37">
        <v>1.32</v>
      </c>
      <c r="J41" s="38">
        <v>1.33</v>
      </c>
      <c r="K41" s="22"/>
      <c r="L41" s="22"/>
      <c r="M41" s="22"/>
      <c r="N41" s="22"/>
      <c r="O41" s="22"/>
      <c r="P41" s="22"/>
    </row>
    <row r="42" spans="1:16" ht="39" customHeight="1">
      <c r="A42" s="22"/>
      <c r="B42" s="39"/>
      <c r="C42" s="1150" t="s">
        <v>557</v>
      </c>
      <c r="D42" s="1151"/>
      <c r="E42" s="1152"/>
      <c r="F42" s="36" t="s">
        <v>558</v>
      </c>
      <c r="G42" s="37" t="s">
        <v>558</v>
      </c>
      <c r="H42" s="37" t="s">
        <v>559</v>
      </c>
      <c r="I42" s="37" t="s">
        <v>494</v>
      </c>
      <c r="J42" s="38" t="s">
        <v>494</v>
      </c>
      <c r="K42" s="22"/>
      <c r="L42" s="22"/>
      <c r="M42" s="22"/>
      <c r="N42" s="22"/>
      <c r="O42" s="22"/>
      <c r="P42" s="22"/>
    </row>
    <row r="43" spans="1:16" ht="39" customHeight="1" thickBot="1">
      <c r="A43" s="22"/>
      <c r="B43" s="40"/>
      <c r="C43" s="1153" t="s">
        <v>560</v>
      </c>
      <c r="D43" s="1154"/>
      <c r="E43" s="1155"/>
      <c r="F43" s="41">
        <v>2.81</v>
      </c>
      <c r="G43" s="42">
        <v>5.44</v>
      </c>
      <c r="H43" s="42">
        <v>2.25</v>
      </c>
      <c r="I43" s="42">
        <v>1.91</v>
      </c>
      <c r="J43" s="43">
        <v>1.88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66" t="s">
        <v>11</v>
      </c>
      <c r="C45" s="1167"/>
      <c r="D45" s="58"/>
      <c r="E45" s="1172" t="s">
        <v>12</v>
      </c>
      <c r="F45" s="1172"/>
      <c r="G45" s="1172"/>
      <c r="H45" s="1172"/>
      <c r="I45" s="1172"/>
      <c r="J45" s="1173"/>
      <c r="K45" s="59">
        <v>16039</v>
      </c>
      <c r="L45" s="60">
        <v>16822</v>
      </c>
      <c r="M45" s="60">
        <v>17756</v>
      </c>
      <c r="N45" s="60">
        <v>17850</v>
      </c>
      <c r="O45" s="61">
        <v>17796</v>
      </c>
      <c r="P45" s="48"/>
      <c r="Q45" s="48"/>
      <c r="R45" s="48"/>
      <c r="S45" s="48"/>
      <c r="T45" s="48"/>
      <c r="U45" s="48"/>
    </row>
    <row r="46" spans="1:21" ht="30.75" customHeight="1">
      <c r="A46" s="48"/>
      <c r="B46" s="1168"/>
      <c r="C46" s="1169"/>
      <c r="D46" s="62"/>
      <c r="E46" s="1160" t="s">
        <v>13</v>
      </c>
      <c r="F46" s="1160"/>
      <c r="G46" s="1160"/>
      <c r="H46" s="1160"/>
      <c r="I46" s="1160"/>
      <c r="J46" s="1161"/>
      <c r="K46" s="63" t="s">
        <v>494</v>
      </c>
      <c r="L46" s="64" t="s">
        <v>494</v>
      </c>
      <c r="M46" s="64" t="s">
        <v>494</v>
      </c>
      <c r="N46" s="64" t="s">
        <v>494</v>
      </c>
      <c r="O46" s="65" t="s">
        <v>494</v>
      </c>
      <c r="P46" s="48"/>
      <c r="Q46" s="48"/>
      <c r="R46" s="48"/>
      <c r="S46" s="48"/>
      <c r="T46" s="48"/>
      <c r="U46" s="48"/>
    </row>
    <row r="47" spans="1:21" ht="30.75" customHeight="1">
      <c r="A47" s="48"/>
      <c r="B47" s="1168"/>
      <c r="C47" s="1169"/>
      <c r="D47" s="62"/>
      <c r="E47" s="1160" t="s">
        <v>14</v>
      </c>
      <c r="F47" s="1160"/>
      <c r="G47" s="1160"/>
      <c r="H47" s="1160"/>
      <c r="I47" s="1160"/>
      <c r="J47" s="1161"/>
      <c r="K47" s="63" t="s">
        <v>494</v>
      </c>
      <c r="L47" s="64" t="s">
        <v>494</v>
      </c>
      <c r="M47" s="64" t="s">
        <v>494</v>
      </c>
      <c r="N47" s="64" t="s">
        <v>494</v>
      </c>
      <c r="O47" s="65" t="s">
        <v>494</v>
      </c>
      <c r="P47" s="48"/>
      <c r="Q47" s="48"/>
      <c r="R47" s="48"/>
      <c r="S47" s="48"/>
      <c r="T47" s="48"/>
      <c r="U47" s="48"/>
    </row>
    <row r="48" spans="1:21" ht="30.75" customHeight="1">
      <c r="A48" s="48"/>
      <c r="B48" s="1168"/>
      <c r="C48" s="1169"/>
      <c r="D48" s="62"/>
      <c r="E48" s="1160" t="s">
        <v>15</v>
      </c>
      <c r="F48" s="1160"/>
      <c r="G48" s="1160"/>
      <c r="H48" s="1160"/>
      <c r="I48" s="1160"/>
      <c r="J48" s="1161"/>
      <c r="K48" s="63">
        <v>3971</v>
      </c>
      <c r="L48" s="64">
        <v>3696</v>
      </c>
      <c r="M48" s="64">
        <v>3389</v>
      </c>
      <c r="N48" s="64">
        <v>3409</v>
      </c>
      <c r="O48" s="65">
        <v>3262</v>
      </c>
      <c r="P48" s="48"/>
      <c r="Q48" s="48"/>
      <c r="R48" s="48"/>
      <c r="S48" s="48"/>
      <c r="T48" s="48"/>
      <c r="U48" s="48"/>
    </row>
    <row r="49" spans="1:21" ht="30.75" customHeight="1">
      <c r="A49" s="48"/>
      <c r="B49" s="1168"/>
      <c r="C49" s="1169"/>
      <c r="D49" s="62"/>
      <c r="E49" s="1160" t="s">
        <v>16</v>
      </c>
      <c r="F49" s="1160"/>
      <c r="G49" s="1160"/>
      <c r="H49" s="1160"/>
      <c r="I49" s="1160"/>
      <c r="J49" s="1161"/>
      <c r="K49" s="63">
        <v>109</v>
      </c>
      <c r="L49" s="64">
        <v>110</v>
      </c>
      <c r="M49" s="64">
        <v>114</v>
      </c>
      <c r="N49" s="64">
        <v>114</v>
      </c>
      <c r="O49" s="65">
        <v>115</v>
      </c>
      <c r="P49" s="48"/>
      <c r="Q49" s="48"/>
      <c r="R49" s="48"/>
      <c r="S49" s="48"/>
      <c r="T49" s="48"/>
      <c r="U49" s="48"/>
    </row>
    <row r="50" spans="1:21" ht="30.75" customHeight="1">
      <c r="A50" s="48"/>
      <c r="B50" s="1168"/>
      <c r="C50" s="1169"/>
      <c r="D50" s="62"/>
      <c r="E50" s="1160" t="s">
        <v>17</v>
      </c>
      <c r="F50" s="1160"/>
      <c r="G50" s="1160"/>
      <c r="H50" s="1160"/>
      <c r="I50" s="1160"/>
      <c r="J50" s="1161"/>
      <c r="K50" s="63">
        <v>156</v>
      </c>
      <c r="L50" s="64">
        <v>134</v>
      </c>
      <c r="M50" s="64">
        <v>126</v>
      </c>
      <c r="N50" s="64">
        <v>119</v>
      </c>
      <c r="O50" s="65">
        <v>107</v>
      </c>
      <c r="P50" s="48"/>
      <c r="Q50" s="48"/>
      <c r="R50" s="48"/>
      <c r="S50" s="48"/>
      <c r="T50" s="48"/>
      <c r="U50" s="48"/>
    </row>
    <row r="51" spans="1:21" ht="30.75" customHeight="1">
      <c r="A51" s="48"/>
      <c r="B51" s="1170"/>
      <c r="C51" s="1171"/>
      <c r="D51" s="66"/>
      <c r="E51" s="1160" t="s">
        <v>18</v>
      </c>
      <c r="F51" s="1160"/>
      <c r="G51" s="1160"/>
      <c r="H51" s="1160"/>
      <c r="I51" s="1160"/>
      <c r="J51" s="1161"/>
      <c r="K51" s="63" t="s">
        <v>494</v>
      </c>
      <c r="L51" s="64" t="s">
        <v>494</v>
      </c>
      <c r="M51" s="64" t="s">
        <v>494</v>
      </c>
      <c r="N51" s="64" t="s">
        <v>494</v>
      </c>
      <c r="O51" s="65" t="s">
        <v>494</v>
      </c>
      <c r="P51" s="48"/>
      <c r="Q51" s="48"/>
      <c r="R51" s="48"/>
      <c r="S51" s="48"/>
      <c r="T51" s="48"/>
      <c r="U51" s="48"/>
    </row>
    <row r="52" spans="1:21" ht="30.75" customHeight="1">
      <c r="A52" s="48"/>
      <c r="B52" s="1158" t="s">
        <v>19</v>
      </c>
      <c r="C52" s="1159"/>
      <c r="D52" s="66"/>
      <c r="E52" s="1160" t="s">
        <v>20</v>
      </c>
      <c r="F52" s="1160"/>
      <c r="G52" s="1160"/>
      <c r="H52" s="1160"/>
      <c r="I52" s="1160"/>
      <c r="J52" s="1161"/>
      <c r="K52" s="63">
        <v>13690</v>
      </c>
      <c r="L52" s="64">
        <v>13926</v>
      </c>
      <c r="M52" s="64">
        <v>14991</v>
      </c>
      <c r="N52" s="64">
        <v>15333</v>
      </c>
      <c r="O52" s="65">
        <v>15786</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6585</v>
      </c>
      <c r="L53" s="69">
        <v>6836</v>
      </c>
      <c r="M53" s="69">
        <v>6394</v>
      </c>
      <c r="N53" s="69">
        <v>6159</v>
      </c>
      <c r="O53" s="70">
        <v>5494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86" t="s">
        <v>24</v>
      </c>
      <c r="C41" s="1187"/>
      <c r="D41" s="81"/>
      <c r="E41" s="1188" t="s">
        <v>25</v>
      </c>
      <c r="F41" s="1188"/>
      <c r="G41" s="1188"/>
      <c r="H41" s="1189"/>
      <c r="I41" s="82">
        <v>157742</v>
      </c>
      <c r="J41" s="83">
        <v>156942</v>
      </c>
      <c r="K41" s="83">
        <v>158242</v>
      </c>
      <c r="L41" s="83">
        <v>164569</v>
      </c>
      <c r="M41" s="84">
        <v>163881</v>
      </c>
    </row>
    <row r="42" spans="2:13" ht="27.75" customHeight="1">
      <c r="B42" s="1176"/>
      <c r="C42" s="1177"/>
      <c r="D42" s="85"/>
      <c r="E42" s="1180" t="s">
        <v>26</v>
      </c>
      <c r="F42" s="1180"/>
      <c r="G42" s="1180"/>
      <c r="H42" s="1181"/>
      <c r="I42" s="86">
        <v>463</v>
      </c>
      <c r="J42" s="87">
        <v>375</v>
      </c>
      <c r="K42" s="87">
        <v>291</v>
      </c>
      <c r="L42" s="87">
        <v>212</v>
      </c>
      <c r="M42" s="88">
        <v>142</v>
      </c>
    </row>
    <row r="43" spans="2:13" ht="27.75" customHeight="1">
      <c r="B43" s="1176"/>
      <c r="C43" s="1177"/>
      <c r="D43" s="85"/>
      <c r="E43" s="1180" t="s">
        <v>27</v>
      </c>
      <c r="F43" s="1180"/>
      <c r="G43" s="1180"/>
      <c r="H43" s="1181"/>
      <c r="I43" s="86">
        <v>47943</v>
      </c>
      <c r="J43" s="87">
        <v>45288</v>
      </c>
      <c r="K43" s="87">
        <v>40096</v>
      </c>
      <c r="L43" s="87">
        <v>38487</v>
      </c>
      <c r="M43" s="88">
        <v>36979</v>
      </c>
    </row>
    <row r="44" spans="2:13" ht="27.75" customHeight="1">
      <c r="B44" s="1176"/>
      <c r="C44" s="1177"/>
      <c r="D44" s="85"/>
      <c r="E44" s="1180" t="s">
        <v>28</v>
      </c>
      <c r="F44" s="1180"/>
      <c r="G44" s="1180"/>
      <c r="H44" s="1181"/>
      <c r="I44" s="86">
        <v>585</v>
      </c>
      <c r="J44" s="87">
        <v>486</v>
      </c>
      <c r="K44" s="87">
        <v>397</v>
      </c>
      <c r="L44" s="87">
        <v>296</v>
      </c>
      <c r="M44" s="88">
        <v>191</v>
      </c>
    </row>
    <row r="45" spans="2:13" ht="27.75" customHeight="1">
      <c r="B45" s="1176"/>
      <c r="C45" s="1177"/>
      <c r="D45" s="85"/>
      <c r="E45" s="1180" t="s">
        <v>29</v>
      </c>
      <c r="F45" s="1180"/>
      <c r="G45" s="1180"/>
      <c r="H45" s="1181"/>
      <c r="I45" s="86">
        <v>20316</v>
      </c>
      <c r="J45" s="87">
        <v>20556</v>
      </c>
      <c r="K45" s="87">
        <v>20408</v>
      </c>
      <c r="L45" s="87">
        <v>19730</v>
      </c>
      <c r="M45" s="88">
        <v>18802</v>
      </c>
    </row>
    <row r="46" spans="2:13" ht="27.75" customHeight="1">
      <c r="B46" s="1176"/>
      <c r="C46" s="1177"/>
      <c r="D46" s="85"/>
      <c r="E46" s="1180" t="s">
        <v>30</v>
      </c>
      <c r="F46" s="1180"/>
      <c r="G46" s="1180"/>
      <c r="H46" s="1181"/>
      <c r="I46" s="86">
        <v>2905</v>
      </c>
      <c r="J46" s="87">
        <v>2963</v>
      </c>
      <c r="K46" s="87">
        <v>2913</v>
      </c>
      <c r="L46" s="87">
        <v>2722</v>
      </c>
      <c r="M46" s="88">
        <v>2018</v>
      </c>
    </row>
    <row r="47" spans="2:13" ht="27.75" customHeight="1">
      <c r="B47" s="1176"/>
      <c r="C47" s="1177"/>
      <c r="D47" s="85"/>
      <c r="E47" s="1180" t="s">
        <v>31</v>
      </c>
      <c r="F47" s="1180"/>
      <c r="G47" s="1180"/>
      <c r="H47" s="1181"/>
      <c r="I47" s="86" t="s">
        <v>494</v>
      </c>
      <c r="J47" s="87" t="s">
        <v>494</v>
      </c>
      <c r="K47" s="87" t="s">
        <v>494</v>
      </c>
      <c r="L47" s="87" t="s">
        <v>494</v>
      </c>
      <c r="M47" s="88" t="s">
        <v>494</v>
      </c>
    </row>
    <row r="48" spans="2:13" ht="27.75" customHeight="1">
      <c r="B48" s="1178"/>
      <c r="C48" s="1179"/>
      <c r="D48" s="85"/>
      <c r="E48" s="1180" t="s">
        <v>32</v>
      </c>
      <c r="F48" s="1180"/>
      <c r="G48" s="1180"/>
      <c r="H48" s="1181"/>
      <c r="I48" s="86" t="s">
        <v>494</v>
      </c>
      <c r="J48" s="87" t="s">
        <v>494</v>
      </c>
      <c r="K48" s="87" t="s">
        <v>494</v>
      </c>
      <c r="L48" s="87" t="s">
        <v>494</v>
      </c>
      <c r="M48" s="88" t="s">
        <v>494</v>
      </c>
    </row>
    <row r="49" spans="2:13" ht="27.75" customHeight="1">
      <c r="B49" s="1174" t="s">
        <v>33</v>
      </c>
      <c r="C49" s="1175"/>
      <c r="D49" s="89"/>
      <c r="E49" s="1180" t="s">
        <v>34</v>
      </c>
      <c r="F49" s="1180"/>
      <c r="G49" s="1180"/>
      <c r="H49" s="1181"/>
      <c r="I49" s="86">
        <v>12238</v>
      </c>
      <c r="J49" s="87">
        <v>19235</v>
      </c>
      <c r="K49" s="87">
        <v>15236</v>
      </c>
      <c r="L49" s="87">
        <v>16229</v>
      </c>
      <c r="M49" s="88">
        <v>15654</v>
      </c>
    </row>
    <row r="50" spans="2:13" ht="27.75" customHeight="1">
      <c r="B50" s="1176"/>
      <c r="C50" s="1177"/>
      <c r="D50" s="85"/>
      <c r="E50" s="1180" t="s">
        <v>35</v>
      </c>
      <c r="F50" s="1180"/>
      <c r="G50" s="1180"/>
      <c r="H50" s="1181"/>
      <c r="I50" s="86">
        <v>19668</v>
      </c>
      <c r="J50" s="87">
        <v>19969</v>
      </c>
      <c r="K50" s="87">
        <v>20659</v>
      </c>
      <c r="L50" s="87">
        <v>19724</v>
      </c>
      <c r="M50" s="88">
        <v>18436</v>
      </c>
    </row>
    <row r="51" spans="2:13" ht="27.75" customHeight="1">
      <c r="B51" s="1178"/>
      <c r="C51" s="1179"/>
      <c r="D51" s="85"/>
      <c r="E51" s="1180" t="s">
        <v>36</v>
      </c>
      <c r="F51" s="1180"/>
      <c r="G51" s="1180"/>
      <c r="H51" s="1181"/>
      <c r="I51" s="86">
        <v>127484</v>
      </c>
      <c r="J51" s="87">
        <v>129587</v>
      </c>
      <c r="K51" s="87">
        <v>130287</v>
      </c>
      <c r="L51" s="87">
        <v>135646</v>
      </c>
      <c r="M51" s="88">
        <v>133968</v>
      </c>
    </row>
    <row r="52" spans="2:13" ht="27.75" customHeight="1" thickBot="1">
      <c r="B52" s="1182" t="s">
        <v>37</v>
      </c>
      <c r="C52" s="1183"/>
      <c r="D52" s="90"/>
      <c r="E52" s="1184" t="s">
        <v>38</v>
      </c>
      <c r="F52" s="1184"/>
      <c r="G52" s="1184"/>
      <c r="H52" s="1185"/>
      <c r="I52" s="91">
        <v>70564</v>
      </c>
      <c r="J52" s="92">
        <v>57818</v>
      </c>
      <c r="K52" s="92">
        <v>56167</v>
      </c>
      <c r="L52" s="92">
        <v>54418</v>
      </c>
      <c r="M52" s="93">
        <v>53954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48065</v>
      </c>
      <c r="E3" s="116"/>
      <c r="F3" s="117">
        <v>47155</v>
      </c>
      <c r="G3" s="118"/>
      <c r="H3" s="119"/>
    </row>
    <row r="4" spans="1:8">
      <c r="A4" s="120"/>
      <c r="B4" s="121"/>
      <c r="C4" s="122"/>
      <c r="D4" s="123">
        <v>24067</v>
      </c>
      <c r="E4" s="124"/>
      <c r="F4" s="125">
        <v>26802</v>
      </c>
      <c r="G4" s="126"/>
      <c r="H4" s="127"/>
    </row>
    <row r="5" spans="1:8">
      <c r="A5" s="108" t="s">
        <v>526</v>
      </c>
      <c r="B5" s="113"/>
      <c r="C5" s="114"/>
      <c r="D5" s="115">
        <v>55131</v>
      </c>
      <c r="E5" s="116"/>
      <c r="F5" s="117">
        <v>43858</v>
      </c>
      <c r="G5" s="118"/>
      <c r="H5" s="119"/>
    </row>
    <row r="6" spans="1:8">
      <c r="A6" s="120"/>
      <c r="B6" s="121"/>
      <c r="C6" s="122"/>
      <c r="D6" s="123">
        <v>30939</v>
      </c>
      <c r="E6" s="124"/>
      <c r="F6" s="125">
        <v>23714</v>
      </c>
      <c r="G6" s="126"/>
      <c r="H6" s="127"/>
    </row>
    <row r="7" spans="1:8">
      <c r="A7" s="108" t="s">
        <v>527</v>
      </c>
      <c r="B7" s="113"/>
      <c r="C7" s="114"/>
      <c r="D7" s="115">
        <v>46257</v>
      </c>
      <c r="E7" s="116"/>
      <c r="F7" s="117">
        <v>41705</v>
      </c>
      <c r="G7" s="118"/>
      <c r="H7" s="119"/>
    </row>
    <row r="8" spans="1:8">
      <c r="A8" s="120"/>
      <c r="B8" s="121"/>
      <c r="C8" s="122"/>
      <c r="D8" s="123">
        <v>22802</v>
      </c>
      <c r="E8" s="124"/>
      <c r="F8" s="125">
        <v>22742</v>
      </c>
      <c r="G8" s="126"/>
      <c r="H8" s="127"/>
    </row>
    <row r="9" spans="1:8">
      <c r="A9" s="108" t="s">
        <v>528</v>
      </c>
      <c r="B9" s="113"/>
      <c r="C9" s="114"/>
      <c r="D9" s="115">
        <v>83685</v>
      </c>
      <c r="E9" s="116"/>
      <c r="F9" s="117">
        <v>47677</v>
      </c>
      <c r="G9" s="118"/>
      <c r="H9" s="119"/>
    </row>
    <row r="10" spans="1:8">
      <c r="A10" s="120"/>
      <c r="B10" s="121"/>
      <c r="C10" s="122"/>
      <c r="D10" s="123">
        <v>47570</v>
      </c>
      <c r="E10" s="124"/>
      <c r="F10" s="125">
        <v>23360</v>
      </c>
      <c r="G10" s="126"/>
      <c r="H10" s="127"/>
    </row>
    <row r="11" spans="1:8">
      <c r="A11" s="108" t="s">
        <v>529</v>
      </c>
      <c r="B11" s="113"/>
      <c r="C11" s="114"/>
      <c r="D11" s="115">
        <v>62315</v>
      </c>
      <c r="E11" s="116"/>
      <c r="F11" s="117">
        <v>51613</v>
      </c>
      <c r="G11" s="118"/>
      <c r="H11" s="119"/>
    </row>
    <row r="12" spans="1:8">
      <c r="A12" s="120"/>
      <c r="B12" s="121"/>
      <c r="C12" s="128"/>
      <c r="D12" s="123">
        <v>29129</v>
      </c>
      <c r="E12" s="124"/>
      <c r="F12" s="125">
        <v>25872</v>
      </c>
      <c r="G12" s="126"/>
      <c r="H12" s="127"/>
    </row>
    <row r="13" spans="1:8">
      <c r="A13" s="108"/>
      <c r="B13" s="113"/>
      <c r="C13" s="129"/>
      <c r="D13" s="130">
        <v>59091</v>
      </c>
      <c r="E13" s="131"/>
      <c r="F13" s="132">
        <v>46402</v>
      </c>
      <c r="G13" s="133"/>
      <c r="H13" s="119"/>
    </row>
    <row r="14" spans="1:8">
      <c r="A14" s="120"/>
      <c r="B14" s="121"/>
      <c r="C14" s="122"/>
      <c r="D14" s="123">
        <v>30901</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5.45</v>
      </c>
      <c r="C19" s="134">
        <f>ROUND(VALUE(SUBSTITUTE(実質収支比率等に係る経年分析!G$48,"▲","-")),2)</f>
        <v>5.5</v>
      </c>
      <c r="D19" s="134">
        <f>ROUND(VALUE(SUBSTITUTE(実質収支比率等に係る経年分析!H$48,"▲","-")),2)</f>
        <v>4.75</v>
      </c>
      <c r="E19" s="134">
        <f>ROUND(VALUE(SUBSTITUTE(実質収支比率等に係る経年分析!I$48,"▲","-")),2)</f>
        <v>4.93</v>
      </c>
      <c r="F19" s="134">
        <f>ROUND(VALUE(SUBSTITUTE(実質収支比率等に係る経年分析!J$48,"▲","-")),2)</f>
        <v>4.0199999999999996</v>
      </c>
    </row>
    <row r="20" spans="1:11">
      <c r="A20" s="134" t="s">
        <v>43</v>
      </c>
      <c r="B20" s="134">
        <f>ROUND(VALUE(SUBSTITUTE(実質収支比率等に係る経年分析!F$47,"▲","-")),2)</f>
        <v>13.84</v>
      </c>
      <c r="C20" s="134">
        <f>ROUND(VALUE(SUBSTITUTE(実質収支比率等に係る経年分析!G$47,"▲","-")),2)</f>
        <v>13.56</v>
      </c>
      <c r="D20" s="134">
        <f>ROUND(VALUE(SUBSTITUTE(実質収支比率等に係る経年分析!H$47,"▲","-")),2)</f>
        <v>14.69</v>
      </c>
      <c r="E20" s="134">
        <f>ROUND(VALUE(SUBSTITUTE(実質収支比率等に係る経年分析!I$47,"▲","-")),2)</f>
        <v>14.93</v>
      </c>
      <c r="F20" s="134">
        <f>ROUND(VALUE(SUBSTITUTE(実質収支比率等に係る経年分析!J$47,"▲","-")),2)</f>
        <v>15.02</v>
      </c>
    </row>
    <row r="21" spans="1:11">
      <c r="A21" s="134" t="s">
        <v>44</v>
      </c>
      <c r="B21" s="134">
        <f>IF(ISNUMBER(VALUE(SUBSTITUTE(実質収支比率等に係る経年分析!F$49,"▲","-"))),ROUND(VALUE(SUBSTITUTE(実質収支比率等に係る経年分析!F$49,"▲","-")),2),NA())</f>
        <v>-1.31</v>
      </c>
      <c r="C21" s="134">
        <f>IF(ISNUMBER(VALUE(SUBSTITUTE(実質収支比率等に係る経年分析!G$49,"▲","-"))),ROUND(VALUE(SUBSTITUTE(実質収支比率等に係る経年分析!G$49,"▲","-")),2),NA())</f>
        <v>-2.5299999999999998</v>
      </c>
      <c r="D21" s="134">
        <f>IF(ISNUMBER(VALUE(SUBSTITUTE(実質収支比率等に係る経年分析!H$49,"▲","-"))),ROUND(VALUE(SUBSTITUTE(実質収支比率等に係る経年分析!H$49,"▲","-")),2),NA())</f>
        <v>0.96</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-0.93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5.44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1.91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1.88</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0.23</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0.23</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0.21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2.37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1.28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1.32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1.33</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1.48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2.52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2.2400000000000002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1.71</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2.81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2.46</v>
      </c>
    </row>
    <row r="32" spans="1:11">
      <c r="A32" s="135" t="str">
        <f>IF(連結実質赤字比率に係る赤字・黒字の構成分析!C$38="",NA(),連結実質赤字比率に係る赤字・黒字の構成分析!C$38)</f>
        <v>競艇事業会計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2.0499999999999998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2.85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5.0199999999999996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5.0599999999999996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6.22</v>
      </c>
    </row>
    <row r="35" spans="1:16">
      <c r="A35" s="135" t="str">
        <f>IF(連結実質赤字比率に係る赤字・黒字の構成分析!C$35="",NA(),連結実質赤字比率に係る赤字・黒字の構成分析!C$35)</f>
        <v>港湾特別会計</v>
      </c>
      <c r="B35" s="135">
        <f>IF(ROUND(VALUE(SUBSTITUTE(連結実質赤字比率に係る赤字・黒字の構成分析!F$35,"▲", "-")), 2) &lt; 0, ABS(ROUND(VALUE(SUBSTITUTE(連結実質赤字比率に係る赤字・黒字の構成分析!F$35,"▲", "-")), 2)), NA())</f>
        <v>0.15</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0.05</v>
      </c>
      <c r="F35" s="135">
        <f>IF(ROUND(VALUE(SUBSTITUTE(連結実質赤字比率に係る赤字・黒字の構成分析!H$35,"▲", "-")), 2) &lt; 0, ABS(ROUND(VALUE(SUBSTITUTE(連結実質赤字比率に係る赤字・黒字の構成分析!H$35,"▲", "-")), 2)), NA())</f>
        <v>0.56999999999999995</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0.77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0.59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臨海土地造成事業特別会計</v>
      </c>
      <c r="B36" s="135">
        <f>IF(ROUND(VALUE(SUBSTITUTE(連結実質赤字比率に係る赤字・黒字の構成分析!F$34,"▲", "-")), 2) &lt; 0, ABS(ROUND(VALUE(SUBSTITUTE(連結実質赤字比率に係る赤字・黒字の構成分析!F$34,"▲", "-")), 2)), NA())</f>
        <v>1.9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1.77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3.58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3.33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3.02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13690</v>
      </c>
      <c r="E42" s="136"/>
      <c r="F42" s="136"/>
      <c r="G42" s="136">
        <f>'実質公債費比率（分子）の構造'!L$52</f>
        <v>13926</v>
      </c>
      <c r="H42" s="136"/>
      <c r="I42" s="136"/>
      <c r="J42" s="136">
        <f>'実質公債費比率（分子）の構造'!M$52</f>
        <v>14991</v>
      </c>
      <c r="K42" s="136"/>
      <c r="L42" s="136"/>
      <c r="M42" s="136">
        <f>'実質公債費比率（分子）の構造'!N$52</f>
        <v>15333</v>
      </c>
      <c r="N42" s="136"/>
      <c r="O42" s="136"/>
      <c r="P42" s="136">
        <f>'実質公債費比率（分子）の構造'!O$52</f>
        <v>15786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156</v>
      </c>
      <c r="C44" s="136"/>
      <c r="D44" s="136"/>
      <c r="E44" s="136">
        <f>'実質公債費比率（分子）の構造'!L$50</f>
        <v>134</v>
      </c>
      <c r="F44" s="136"/>
      <c r="G44" s="136"/>
      <c r="H44" s="136">
        <f>'実質公債費比率（分子）の構造'!M$50</f>
        <v>126</v>
      </c>
      <c r="I44" s="136"/>
      <c r="J44" s="136"/>
      <c r="K44" s="136">
        <f>'実質公債費比率（分子）の構造'!N$50</f>
        <v>119</v>
      </c>
      <c r="L44" s="136"/>
      <c r="M44" s="136"/>
      <c r="N44" s="136">
        <f>'実質公債費比率（分子）の構造'!O$50</f>
        <v>107</v>
      </c>
      <c r="O44" s="136"/>
      <c r="P44" s="136"/>
    </row>
    <row r="45" spans="1:16">
      <c r="A45" s="136" t="s">
        <v>54</v>
      </c>
      <c r="B45" s="136">
        <f>'実質公債費比率（分子）の構造'!K$49</f>
        <v>109</v>
      </c>
      <c r="C45" s="136"/>
      <c r="D45" s="136"/>
      <c r="E45" s="136">
        <f>'実質公債費比率（分子）の構造'!L$49</f>
        <v>110</v>
      </c>
      <c r="F45" s="136"/>
      <c r="G45" s="136"/>
      <c r="H45" s="136">
        <f>'実質公債費比率（分子）の構造'!M$49</f>
        <v>114</v>
      </c>
      <c r="I45" s="136"/>
      <c r="J45" s="136"/>
      <c r="K45" s="136">
        <f>'実質公債費比率（分子）の構造'!N$49</f>
        <v>114</v>
      </c>
      <c r="L45" s="136"/>
      <c r="M45" s="136"/>
      <c r="N45" s="136">
        <f>'実質公債費比率（分子）の構造'!O$49</f>
        <v>115</v>
      </c>
      <c r="O45" s="136"/>
      <c r="P45" s="136"/>
    </row>
    <row r="46" spans="1:16">
      <c r="A46" s="136" t="s">
        <v>55</v>
      </c>
      <c r="B46" s="136">
        <f>'実質公債費比率（分子）の構造'!K$48</f>
        <v>3971</v>
      </c>
      <c r="C46" s="136"/>
      <c r="D46" s="136"/>
      <c r="E46" s="136">
        <f>'実質公債費比率（分子）の構造'!L$48</f>
        <v>3696</v>
      </c>
      <c r="F46" s="136"/>
      <c r="G46" s="136"/>
      <c r="H46" s="136">
        <f>'実質公債費比率（分子）の構造'!M$48</f>
        <v>3389</v>
      </c>
      <c r="I46" s="136"/>
      <c r="J46" s="136"/>
      <c r="K46" s="136">
        <f>'実質公債費比率（分子）の構造'!N$48</f>
        <v>3409</v>
      </c>
      <c r="L46" s="136"/>
      <c r="M46" s="136"/>
      <c r="N46" s="136">
        <f>'実質公債費比率（分子）の構造'!O$48</f>
        <v>3262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16039</v>
      </c>
      <c r="C49" s="136"/>
      <c r="D49" s="136"/>
      <c r="E49" s="136">
        <f>'実質公債費比率（分子）の構造'!L$45</f>
        <v>16822</v>
      </c>
      <c r="F49" s="136"/>
      <c r="G49" s="136"/>
      <c r="H49" s="136">
        <f>'実質公債費比率（分子）の構造'!M$45</f>
        <v>17756</v>
      </c>
      <c r="I49" s="136"/>
      <c r="J49" s="136"/>
      <c r="K49" s="136">
        <f>'実質公債費比率（分子）の構造'!N$45</f>
        <v>17850</v>
      </c>
      <c r="L49" s="136"/>
      <c r="M49" s="136"/>
      <c r="N49" s="136">
        <f>'実質公債費比率（分子）の構造'!O$45</f>
        <v>17796</v>
      </c>
      <c r="O49" s="136"/>
      <c r="P49" s="136"/>
    </row>
    <row r="50" spans="1:16">
      <c r="A50" s="136" t="s">
        <v>59</v>
      </c>
      <c r="B50" s="136" t="e">
        <f>NA()</f>
        <v>#N/A</v>
      </c>
      <c r="C50" s="136">
        <f>IF(ISNUMBER('実質公債費比率（分子）の構造'!K$53),'実質公債費比率（分子）の構造'!K$53,NA())</f>
        <v>6585</v>
      </c>
      <c r="D50" s="136" t="e">
        <f>NA()</f>
        <v>#N/A</v>
      </c>
      <c r="E50" s="136" t="e">
        <f>NA()</f>
        <v>#N/A</v>
      </c>
      <c r="F50" s="136">
        <f>IF(ISNUMBER('実質公債費比率（分子）の構造'!L$53),'実質公債費比率（分子）の構造'!L$53,NA())</f>
        <v>6836</v>
      </c>
      <c r="G50" s="136" t="e">
        <f>NA()</f>
        <v>#N/A</v>
      </c>
      <c r="H50" s="136" t="e">
        <f>NA()</f>
        <v>#N/A</v>
      </c>
      <c r="I50" s="136">
        <f>IF(ISNUMBER('実質公債費比率（分子）の構造'!M$53),'実質公債費比率（分子）の構造'!M$53,NA())</f>
        <v>6394</v>
      </c>
      <c r="J50" s="136" t="e">
        <f>NA()</f>
        <v>#N/A</v>
      </c>
      <c r="K50" s="136" t="e">
        <f>NA()</f>
        <v>#N/A</v>
      </c>
      <c r="L50" s="136">
        <f>IF(ISNUMBER('実質公債費比率（分子）の構造'!N$53),'実質公債費比率（分子）の構造'!N$53,NA())</f>
        <v>6159</v>
      </c>
      <c r="M50" s="136" t="e">
        <f>NA()</f>
        <v>#N/A</v>
      </c>
      <c r="N50" s="136" t="e">
        <f>NA()</f>
        <v>#N/A</v>
      </c>
      <c r="O50" s="136">
        <f>IF(ISNUMBER('実質公債費比率（分子）の構造'!O$53),'実質公債費比率（分子）の構造'!O$53,NA())</f>
        <v>5494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127484</v>
      </c>
      <c r="E56" s="135"/>
      <c r="F56" s="135"/>
      <c r="G56" s="135">
        <f>'将来負担比率（分子）の構造'!J$51</f>
        <v>129587</v>
      </c>
      <c r="H56" s="135"/>
      <c r="I56" s="135"/>
      <c r="J56" s="135">
        <f>'将来負担比率（分子）の構造'!K$51</f>
        <v>130287</v>
      </c>
      <c r="K56" s="135"/>
      <c r="L56" s="135"/>
      <c r="M56" s="135">
        <f>'将来負担比率（分子）の構造'!L$51</f>
        <v>135646</v>
      </c>
      <c r="N56" s="135"/>
      <c r="O56" s="135"/>
      <c r="P56" s="135">
        <f>'将来負担比率（分子）の構造'!M$51</f>
        <v>133968</v>
      </c>
    </row>
    <row r="57" spans="1:16">
      <c r="A57" s="135" t="s">
        <v>35</v>
      </c>
      <c r="B57" s="135"/>
      <c r="C57" s="135"/>
      <c r="D57" s="135">
        <f>'将来負担比率（分子）の構造'!I$50</f>
        <v>19668</v>
      </c>
      <c r="E57" s="135"/>
      <c r="F57" s="135"/>
      <c r="G57" s="135">
        <f>'将来負担比率（分子）の構造'!J$50</f>
        <v>19969</v>
      </c>
      <c r="H57" s="135"/>
      <c r="I57" s="135"/>
      <c r="J57" s="135">
        <f>'将来負担比率（分子）の構造'!K$50</f>
        <v>20659</v>
      </c>
      <c r="K57" s="135"/>
      <c r="L57" s="135"/>
      <c r="M57" s="135">
        <f>'将来負担比率（分子）の構造'!L$50</f>
        <v>19724</v>
      </c>
      <c r="N57" s="135"/>
      <c r="O57" s="135"/>
      <c r="P57" s="135">
        <f>'将来負担比率（分子）の構造'!M$50</f>
        <v>18436</v>
      </c>
    </row>
    <row r="58" spans="1:16">
      <c r="A58" s="135" t="s">
        <v>34</v>
      </c>
      <c r="B58" s="135"/>
      <c r="C58" s="135"/>
      <c r="D58" s="135">
        <f>'将来負担比率（分子）の構造'!I$49</f>
        <v>12238</v>
      </c>
      <c r="E58" s="135"/>
      <c r="F58" s="135"/>
      <c r="G58" s="135">
        <f>'将来負担比率（分子）の構造'!J$49</f>
        <v>19235</v>
      </c>
      <c r="H58" s="135"/>
      <c r="I58" s="135"/>
      <c r="J58" s="135">
        <f>'将来負担比率（分子）の構造'!K$49</f>
        <v>15236</v>
      </c>
      <c r="K58" s="135"/>
      <c r="L58" s="135"/>
      <c r="M58" s="135">
        <f>'将来負担比率（分子）の構造'!L$49</f>
        <v>16229</v>
      </c>
      <c r="N58" s="135"/>
      <c r="O58" s="135"/>
      <c r="P58" s="135">
        <f>'将来負担比率（分子）の構造'!M$49</f>
        <v>15654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2905</v>
      </c>
      <c r="C61" s="135"/>
      <c r="D61" s="135"/>
      <c r="E61" s="135">
        <f>'将来負担比率（分子）の構造'!J$46</f>
        <v>2963</v>
      </c>
      <c r="F61" s="135"/>
      <c r="G61" s="135"/>
      <c r="H61" s="135">
        <f>'将来負担比率（分子）の構造'!K$46</f>
        <v>2913</v>
      </c>
      <c r="I61" s="135"/>
      <c r="J61" s="135"/>
      <c r="K61" s="135">
        <f>'将来負担比率（分子）の構造'!L$46</f>
        <v>2722</v>
      </c>
      <c r="L61" s="135"/>
      <c r="M61" s="135"/>
      <c r="N61" s="135">
        <f>'将来負担比率（分子）の構造'!M$46</f>
        <v>2018</v>
      </c>
      <c r="O61" s="135"/>
      <c r="P61" s="135"/>
    </row>
    <row r="62" spans="1:16">
      <c r="A62" s="135" t="s">
        <v>29</v>
      </c>
      <c r="B62" s="135">
        <f>'将来負担比率（分子）の構造'!I$45</f>
        <v>20316</v>
      </c>
      <c r="C62" s="135"/>
      <c r="D62" s="135"/>
      <c r="E62" s="135">
        <f>'将来負担比率（分子）の構造'!J$45</f>
        <v>20556</v>
      </c>
      <c r="F62" s="135"/>
      <c r="G62" s="135"/>
      <c r="H62" s="135">
        <f>'将来負担比率（分子）の構造'!K$45</f>
        <v>20408</v>
      </c>
      <c r="I62" s="135"/>
      <c r="J62" s="135"/>
      <c r="K62" s="135">
        <f>'将来負担比率（分子）の構造'!L$45</f>
        <v>19730</v>
      </c>
      <c r="L62" s="135"/>
      <c r="M62" s="135"/>
      <c r="N62" s="135">
        <f>'将来負担比率（分子）の構造'!M$45</f>
        <v>18802</v>
      </c>
      <c r="O62" s="135"/>
      <c r="P62" s="135"/>
    </row>
    <row r="63" spans="1:16">
      <c r="A63" s="135" t="s">
        <v>28</v>
      </c>
      <c r="B63" s="135">
        <f>'将来負担比率（分子）の構造'!I$44</f>
        <v>585</v>
      </c>
      <c r="C63" s="135"/>
      <c r="D63" s="135"/>
      <c r="E63" s="135">
        <f>'将来負担比率（分子）の構造'!J$44</f>
        <v>486</v>
      </c>
      <c r="F63" s="135"/>
      <c r="G63" s="135"/>
      <c r="H63" s="135">
        <f>'将来負担比率（分子）の構造'!K$44</f>
        <v>397</v>
      </c>
      <c r="I63" s="135"/>
      <c r="J63" s="135"/>
      <c r="K63" s="135">
        <f>'将来負担比率（分子）の構造'!L$44</f>
        <v>296</v>
      </c>
      <c r="L63" s="135"/>
      <c r="M63" s="135"/>
      <c r="N63" s="135">
        <f>'将来負担比率（分子）の構造'!M$44</f>
        <v>191</v>
      </c>
      <c r="O63" s="135"/>
      <c r="P63" s="135"/>
    </row>
    <row r="64" spans="1:16">
      <c r="A64" s="135" t="s">
        <v>27</v>
      </c>
      <c r="B64" s="135">
        <f>'将来負担比率（分子）の構造'!I$43</f>
        <v>47943</v>
      </c>
      <c r="C64" s="135"/>
      <c r="D64" s="135"/>
      <c r="E64" s="135">
        <f>'将来負担比率（分子）の構造'!J$43</f>
        <v>45288</v>
      </c>
      <c r="F64" s="135"/>
      <c r="G64" s="135"/>
      <c r="H64" s="135">
        <f>'将来負担比率（分子）の構造'!K$43</f>
        <v>40096</v>
      </c>
      <c r="I64" s="135"/>
      <c r="J64" s="135"/>
      <c r="K64" s="135">
        <f>'将来負担比率（分子）の構造'!L$43</f>
        <v>38487</v>
      </c>
      <c r="L64" s="135"/>
      <c r="M64" s="135"/>
      <c r="N64" s="135">
        <f>'将来負担比率（分子）の構造'!M$43</f>
        <v>36979</v>
      </c>
      <c r="O64" s="135"/>
      <c r="P64" s="135"/>
    </row>
    <row r="65" spans="1:16">
      <c r="A65" s="135" t="s">
        <v>26</v>
      </c>
      <c r="B65" s="135">
        <f>'将来負担比率（分子）の構造'!I$42</f>
        <v>463</v>
      </c>
      <c r="C65" s="135"/>
      <c r="D65" s="135"/>
      <c r="E65" s="135">
        <f>'将来負担比率（分子）の構造'!J$42</f>
        <v>375</v>
      </c>
      <c r="F65" s="135"/>
      <c r="G65" s="135"/>
      <c r="H65" s="135">
        <f>'将来負担比率（分子）の構造'!K$42</f>
        <v>291</v>
      </c>
      <c r="I65" s="135"/>
      <c r="J65" s="135"/>
      <c r="K65" s="135">
        <f>'将来負担比率（分子）の構造'!L$42</f>
        <v>212</v>
      </c>
      <c r="L65" s="135"/>
      <c r="M65" s="135"/>
      <c r="N65" s="135">
        <f>'将来負担比率（分子）の構造'!M$42</f>
        <v>142</v>
      </c>
      <c r="O65" s="135"/>
      <c r="P65" s="135"/>
    </row>
    <row r="66" spans="1:16">
      <c r="A66" s="135" t="s">
        <v>25</v>
      </c>
      <c r="B66" s="135">
        <f>'将来負担比率（分子）の構造'!I$41</f>
        <v>157742</v>
      </c>
      <c r="C66" s="135"/>
      <c r="D66" s="135"/>
      <c r="E66" s="135">
        <f>'将来負担比率（分子）の構造'!J$41</f>
        <v>156942</v>
      </c>
      <c r="F66" s="135"/>
      <c r="G66" s="135"/>
      <c r="H66" s="135">
        <f>'将来負担比率（分子）の構造'!K$41</f>
        <v>158242</v>
      </c>
      <c r="I66" s="135"/>
      <c r="J66" s="135"/>
      <c r="K66" s="135">
        <f>'将来負担比率（分子）の構造'!L$41</f>
        <v>164569</v>
      </c>
      <c r="L66" s="135"/>
      <c r="M66" s="135"/>
      <c r="N66" s="135">
        <f>'将来負担比率（分子）の構造'!M$41</f>
        <v>163881</v>
      </c>
      <c r="O66" s="135"/>
      <c r="P66" s="135"/>
    </row>
    <row r="67" spans="1:16">
      <c r="A67" s="135" t="s">
        <v>63</v>
      </c>
      <c r="B67" s="135" t="e">
        <f>NA()</f>
        <v>#N/A</v>
      </c>
      <c r="C67" s="135">
        <f>IF(ISNUMBER('将来負担比率（分子）の構造'!I$52), IF('将来負担比率（分子）の構造'!I$52 &lt; 0, 0, '将来負担比率（分子）の構造'!I$52), NA())</f>
        <v>70564</v>
      </c>
      <c r="D67" s="135" t="e">
        <f>NA()</f>
        <v>#N/A</v>
      </c>
      <c r="E67" s="135" t="e">
        <f>NA()</f>
        <v>#N/A</v>
      </c>
      <c r="F67" s="135">
        <f>IF(ISNUMBER('将来負担比率（分子）の構造'!J$52), IF('将来負担比率（分子）の構造'!J$52 &lt; 0, 0, '将来負担比率（分子）の構造'!J$52), NA())</f>
        <v>57818</v>
      </c>
      <c r="G67" s="135" t="e">
        <f>NA()</f>
        <v>#N/A</v>
      </c>
      <c r="H67" s="135" t="e">
        <f>NA()</f>
        <v>#N/A</v>
      </c>
      <c r="I67" s="135">
        <f>IF(ISNUMBER('将来負担比率（分子）の構造'!K$52), IF('将来負担比率（分子）の構造'!K$52 &lt; 0, 0, '将来負担比率（分子）の構造'!K$52), NA())</f>
        <v>56167</v>
      </c>
      <c r="J67" s="135" t="e">
        <f>NA()</f>
        <v>#N/A</v>
      </c>
      <c r="K67" s="135" t="e">
        <f>NA()</f>
        <v>#N/A</v>
      </c>
      <c r="L67" s="135">
        <f>IF(ISNUMBER('将来負担比率（分子）の構造'!L$52), IF('将来負担比率（分子）の構造'!L$52 &lt; 0, 0, '将来負担比率（分子）の構造'!L$52), NA())</f>
        <v>54418</v>
      </c>
      <c r="M67" s="135" t="e">
        <f>NA()</f>
        <v>#N/A</v>
      </c>
      <c r="N67" s="135" t="e">
        <f>NA()</f>
        <v>#N/A</v>
      </c>
      <c r="O67" s="135">
        <f>IF(ISNUMBER('将来負担比率（分子）の構造'!M$52), IF('将来負担比率（分子）の構造'!M$52 &lt; 0, 0, '将来負担比率（分子）の構造'!M$52), NA())</f>
        <v>53954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2016-04-12T08:44:07Z</cp:lastPrinted>
  <dcterms:created xsi:type="dcterms:W3CDTF">2016-02-15T02:02:32Z</dcterms:created>
  <dcterms:modified xsi:type="dcterms:W3CDTF">2016-04-28T06:38:55Z</dcterms:modified>
</cp:coreProperties>
</file>