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workbook>
</file>

<file path=xl/calcChain.xml><?xml version="1.0" encoding="utf-8"?>
<calcChain xmlns="http://schemas.openxmlformats.org/spreadsheetml/2006/main">
  <c r="BG39" i="9" l="1"/>
  <c r="BG38" i="9"/>
  <c r="BG37" i="9"/>
  <c r="BG36" i="9"/>
  <c r="BG35" i="9"/>
  <c r="BG34"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U38"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U34" i="9" l="1"/>
  <c r="U35" i="9" s="1"/>
  <c r="U36" i="9" s="1"/>
  <c r="U37" i="9" s="1"/>
  <c r="AM34" i="9" l="1"/>
  <c r="AM35" i="9" s="1"/>
  <c r="AM36" i="9" s="1"/>
  <c r="AM37" i="9" s="1"/>
  <c r="AM38" i="9" s="1"/>
  <c r="BE34" i="9" l="1"/>
  <c r="BE35" i="9" s="1"/>
  <c r="BE36" i="9" s="1"/>
  <c r="BE37" i="9" s="1"/>
  <c r="BE38" i="9" s="1"/>
  <c r="BE39" i="9" s="1"/>
  <c r="BW34" i="9" l="1"/>
  <c r="BW35" i="9" s="1"/>
  <c r="BW36" i="9" s="1"/>
  <c r="BW37" i="9" s="1"/>
  <c r="BW38" i="9" s="1"/>
  <c r="CO34" i="9" s="1"/>
  <c r="CO35" i="9" s="1"/>
  <c r="CO36" i="9" s="1"/>
  <c r="CO37" i="9" s="1"/>
  <c r="CO38" i="9" s="1"/>
  <c r="CO39" i="9" s="1"/>
  <c r="CO40" i="9" s="1"/>
  <c r="CO41" i="9" s="1"/>
  <c r="CO42" i="9" s="1"/>
  <c r="CO43" i="9" s="1"/>
</calcChain>
</file>

<file path=xl/sharedStrings.xml><?xml version="1.0" encoding="utf-8"?>
<sst xmlns="http://schemas.openxmlformats.org/spreadsheetml/2006/main" count="1105" uniqueCount="591">
  <si>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</si>
  <si>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</si>
  <si>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</si>
  <si>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</si>
  <si>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</si>
  <si>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</si>
  <si>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</si>
  <si>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</si>
  <si>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</si>
  <si>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</si>
  <si>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</si>
  <si>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</si>
  <si>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</si>
  <si>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</si>
  <si>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</si>
  <si>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</si>
  <si>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</si>
  <si>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</si>
  <si>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</si>
  <si>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</si>
  <si>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</si>
  <si>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</si>
  <si>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</si>
  <si>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</si>
  <si>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</si>
  <si>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</si>
  <si>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</si>
  <si>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</si>
  <si>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</si>
  <si>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</si>
  <si>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</si>
  <si>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</si>
  <si>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</si>
  <si>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</si>
  <si>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</si>
  <si>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</si>
  <si>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</si>
  <si>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</si>
  <si>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</si>
  <si>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</si>
  <si>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</si>
  <si>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</si>
  <si>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</si>
  <si>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</si>
  <si>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</si>
  <si>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</si>
  <si>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</si>
  <si>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</si>
  <si>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</si>
  <si>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</si>
  <si>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</si>
  <si>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</si>
  <si>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</si>
  <si>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</si>
  <si>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</si>
  <si>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</si>
  <si>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</si>
  <si>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</si>
  <si>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</si>
  <si>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</si>
  <si>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</si>
  <si>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</si>
  <si>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</si>
  <si>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</si>
  <si>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</si>
  <si>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</si>
  <si>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</si>
  <si>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</si>
  <si>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</si>
  <si>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</si>
  <si>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</si>
  <si>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</si>
  <si>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</si>
  <si>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</si>
  <si>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</si>
  <si>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</si>
  <si>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</si>
  <si>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</si>
  <si>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</si>
  <si>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</si>
  <si>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</si>
  <si>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</si>
  <si>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</si>
  <si>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</si>
  <si>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</si>
  <si>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</si>
  <si>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</si>
  <si>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</si>
  <si>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</si>
  <si>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</si>
  <si>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</si>
  <si>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</si>
  <si>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</si>
  <si>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</si>
  <si>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</si>
  <si>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</si>
  <si>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</si>
  <si>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</si>
  <si>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</si>
  <si>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</si>
  <si>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</si>
  <si>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</si>
  <si>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</si>
  <si>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</si>
  <si>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</si>
  <si>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</si>
  <si>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</si>
  <si>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</si>
  <si>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</si>
  <si>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</si>
  <si>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</si>
  <si>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</si>
  <si>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</si>
  <si>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</si>
  <si>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</si>
  <si>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</si>
  <si>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</si>
  <si>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</si>
  <si>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</si>
  <si>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</si>
  <si>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</si>
  <si>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</si>
  <si>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</si>
  <si>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</si>
  <si>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</si>
  <si>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</si>
  <si>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</si>
  <si>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</si>
  <si>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</si>
  <si>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</si>
  <si>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</si>
  <si>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</si>
  <si>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</si>
  <si>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</si>
  <si>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</si>
  <si>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</si>
  <si>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</si>
  <si>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臨海土地造成事業特別会計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</si>
  <si>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</si>
  <si>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</si>
  <si>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</si>
  <si>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</si>
  <si>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</si>
  <si>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</si>
  <si>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</si>
  <si>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</si>
  <si>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</si>
  <si>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</si>
  <si>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</si>
  <si>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</si>
  <si>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</si>
  <si>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</si>
  <si>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</si>
  <si>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</si>
  <si>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</si>
  <si>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</si>
  <si>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</si>
  <si>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</si>
  <si>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</si>
  <si>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</si>
  <si>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</si>
  <si>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</si>
  <si>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</si>
  <si>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</si>
  <si>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</si>
  <si>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</si>
  <si>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</si>
  <si>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</si>
  <si>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</si>
  <si>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</si>
  <si>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</si>
  <si>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</si>
  <si>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</si>
  <si>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</si>
  <si>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</si>
  <si>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</si>
  <si>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</si>
  <si>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</si>
  <si>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</si>
  <si>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</si>
  <si>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</si>
  <si>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</si>
  <si>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</si>
  <si>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</si>
  <si>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</si>
  <si>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</si>
  <si>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</si>
  <si>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</si>
  <si>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</si>
  <si>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</si>
  <si>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</si>
  <si>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</si>
  <si>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</si>
  <si>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</si>
  <si>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</si>
  <si>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</si>
  <si>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</si>
  <si>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</si>
  <si>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</si>
  <si>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</si>
  <si>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</si>
  <si>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</si>
  <si>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</si>
  <si>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</si>
  <si>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</si>
  <si>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</si>
  <si>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</si>
  <si>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</si>
  <si>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</si>
  <si>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</si>
  <si>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</si>
  <si>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</si>
  <si>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</si>
  <si>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</si>
  <si>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</si>
  <si>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</si>
  <si>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</si>
  <si>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</si>
  <si>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</si>
  <si>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</si>
  <si>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</si>
  <si>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</si>
  <si>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</si>
  <si>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</si>
  <si>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</si>
  <si>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</si>
  <si>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</si>
  <si>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</si>
  <si>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</si>
  <si>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</si>
  <si>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</si>
  <si>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</si>
  <si>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</si>
  <si>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</si>
  <si>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</si>
  <si>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</si>
  <si>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</si>
  <si>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</si>
  <si>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</si>
  <si>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</si>
  <si>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</si>
  <si>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</si>
  <si>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</si>
  <si>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</si>
  <si>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</si>
  <si>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</si>
  <si>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</si>
  <si>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</si>
  <si>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</si>
  <si>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</si>
  <si>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</si>
  <si>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</si>
  <si>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</si>
  <si>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</si>
  <si>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</si>
  <si>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</si>
  <si>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</si>
  <si>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</si>
  <si>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</si>
  <si>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</si>
  <si>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</si>
  <si>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</si>
  <si>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</si>
  <si>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</si>
  <si>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</si>
  <si>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</si>
  <si>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</si>
  <si>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</si>
  <si>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</si>
  <si>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</si>
  <si>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</si>
  <si>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</si>
  <si>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</si>
  <si>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</si>
  <si>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</si>
  <si>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</si>
  <si>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</si>
  <si>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</si>
  <si>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</si>
  <si>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</si>
  <si>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</si>
  <si>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</si>
  <si>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</si>
  <si>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</si>
  <si>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</si>
  <si>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</si>
  <si>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</si>
  <si>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</si>
  <si>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</si>
  <si>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</si>
  <si>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</si>
  <si>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</si>
  <si>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</si>
  <si>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</si>
  <si>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</si>
  <si>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</si>
  <si>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</si>
  <si>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</si>
  <si>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</si>
  <si>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</si>
  <si>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</si>
  <si>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</si>
  <si>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</si>
  <si>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</si>
  <si>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</si>
  <si>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</si>
  <si>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</si>
  <si>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</si>
  <si>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</si>
  <si>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</si>
  <si>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</si>
  <si>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</si>
  <si>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</si>
  <si>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</si>
  <si>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</si>
  <si>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</si>
  <si>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</si>
  <si>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</si>
  <si>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港湾整備</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</si>
  <si>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</si>
  <si>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</si>
  <si>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</si>
  <si>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</si>
  <si>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</si>
  <si>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</si>
  <si>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</si>
  <si>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</si>
  <si>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</si>
  <si>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</si>
  <si>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</si>
  <si>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</si>
  <si>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</si>
  <si>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</si>
  <si>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</si>
  <si>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</si>
  <si>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</si>
  <si>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</si>
  <si>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</si>
  <si>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</si>
  <si>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</si>
  <si>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</si>
  <si>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</si>
  <si>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</si>
  <si>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</si>
  <si>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</si>
  <si>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</si>
  <si>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</si>
  <si>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</si>
  <si>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</si>
  <si>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</si>
  <si>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</si>
  <si>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</si>
  <si>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</si>
  <si>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</si>
  <si>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</si>
  <si>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</si>
  <si>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</si>
  <si>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</si>
  <si>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</si>
  <si>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</si>
  <si>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</si>
  <si>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</si>
  <si>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</si>
  <si>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</si>
  <si>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</si>
  <si>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</si>
  <si>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</si>
  <si>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</si>
  <si>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</si>
  <si>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</si>
  <si>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</si>
  <si>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</si>
  <si>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</si>
  <si>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</si>
  <si>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</si>
  <si>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</si>
  <si>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</si>
  <si>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</si>
  <si>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</si>
  <si>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公共下水道事業会計</t>
    <phoneticPr fontId="5"/>
  </si>
  <si>
    <t>市場特別会計</t>
    <phoneticPr fontId="5"/>
  </si>
  <si>
    <t>農業集落排水事業特別会計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</si>
  <si>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</si>
  <si>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</si>
  <si>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</si>
  <si>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</si>
  <si>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</si>
  <si>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</si>
  <si>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</si>
  <si>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</si>
  <si>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</si>
  <si>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</si>
  <si>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</si>
  <si>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</si>
  <si>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</si>
  <si>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</si>
  <si>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</si>
  <si>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</si>
  <si>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</si>
  <si>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</si>
  <si>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</si>
  <si>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</si>
  <si>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</si>
  <si>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</si>
  <si>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</si>
  <si>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</si>
  <si>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</si>
  <si>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</si>
  <si>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</si>
  <si>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</si>
  <si>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</si>
  <si>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</si>
  <si>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</si>
  <si>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</si>
  <si>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</si>
  <si>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</si>
  <si>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</si>
  <si>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</si>
  <si>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</si>
  <si>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</si>
  <si>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</si>
  <si>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</si>
  <si>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</si>
  <si>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</si>
  <si>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</si>
  <si>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</si>
  <si>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</si>
  <si>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</si>
  <si>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</si>
  <si>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</si>
  <si>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</si>
  <si>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</si>
  <si>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</si>
  <si>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</si>
  <si>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</si>
  <si>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</si>
  <si>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</si>
  <si>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</si>
  <si>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</si>
  <si>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</si>
  <si>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</si>
  <si>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</si>
  <si>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</si>
  <si>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</si>
  <si>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</si>
  <si>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</si>
  <si>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</si>
  <si>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</si>
  <si>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</si>
  <si>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</si>
  <si>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</si>
  <si>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</si>
  <si>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</si>
  <si>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</si>
  <si>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</si>
  <si>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</si>
  <si>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</si>
  <si>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</si>
  <si>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</si>
  <si>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</si>
  <si>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</si>
  <si>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</si>
  <si>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</si>
  <si>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</si>
  <si>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</si>
  <si>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</si>
  <si>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</si>
  <si>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</si>
  <si>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</si>
  <si>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</si>
  <si>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</si>
  <si>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</si>
  <si>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</si>
  <si>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</si>
  <si>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</si>
  <si>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</si>
  <si>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</si>
  <si>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</si>
  <si>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</si>
  <si>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</si>
  <si>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</si>
  <si>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</si>
  <si>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</si>
  <si>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</si>
  <si>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</si>
  <si>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</si>
  <si>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</si>
  <si>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</si>
  <si>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</si>
  <si>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</si>
  <si>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</si>
  <si>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</si>
  <si>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</si>
  <si>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</si>
  <si>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</si>
  <si>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</si>
  <si>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</si>
  <si>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</si>
  <si>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</si>
  <si>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</si>
  <si>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</si>
  <si>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</si>
  <si>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</si>
  <si>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</si>
  <si>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</si>
  <si>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</si>
  <si>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</si>
  <si>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</si>
  <si>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</si>
  <si>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</si>
  <si>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</si>
  <si>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</si>
  <si>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</si>
  <si>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</si>
  <si>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</si>
  <si>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</si>
  <si>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0.93</t>
  </si>
  <si>
    <t>▲ 3.03</t>
  </si>
  <si>
    <t>臨海土地造成事業特別会計</t>
  </si>
  <si>
    <t>▲ 3.58</t>
  </si>
  <si>
    <t>▲ 3.33</t>
  </si>
  <si>
    <t>▲ 3.02</t>
  </si>
  <si>
    <t>▲ 2.97</t>
  </si>
  <si>
    <t>▲ 2.94</t>
  </si>
  <si>
    <t>港湾特別会計</t>
  </si>
  <si>
    <t>▲ 0.57</t>
  </si>
  <si>
    <t>▲ 0.77</t>
  </si>
  <si>
    <t>▲ 0.59</t>
  </si>
  <si>
    <t>▲ 0.52</t>
  </si>
  <si>
    <t>▲ 0.70</t>
  </si>
  <si>
    <t>水道事業会計</t>
  </si>
  <si>
    <t>ボートレース事業会計</t>
  </si>
  <si>
    <t>一般会計</t>
  </si>
  <si>
    <t>公共下水道事業会計</t>
  </si>
  <si>
    <t>国民健康保険特別会計</t>
  </si>
  <si>
    <t>介護保険特別会計介護保険事業勘定</t>
  </si>
  <si>
    <t>その他会計（赤字）</t>
  </si>
  <si>
    <t>▲ 0.21</t>
  </si>
  <si>
    <t>その他会計（黒字）</t>
  </si>
  <si>
    <t>○</t>
  </si>
  <si>
    <t>土地取得特別会計</t>
  </si>
  <si>
    <t>母子父子寡婦福祉資金貸付事業特別会計</t>
  </si>
  <si>
    <t>市立市民病院債管理特別会計</t>
  </si>
  <si>
    <t>公債管理特別会計</t>
  </si>
  <si>
    <t>一般会計等（純計）</t>
  </si>
  <si>
    <t>介護保険特別会計介護サービス事業勘定</t>
  </si>
  <si>
    <t>後期高齢者医療特別会計</t>
  </si>
  <si>
    <t>法適用企業</t>
  </si>
  <si>
    <t>工業用水道事業会計</t>
  </si>
  <si>
    <t>病院事業会計</t>
  </si>
  <si>
    <t>渡船特別会計</t>
  </si>
  <si>
    <t>法非適用企業</t>
  </si>
  <si>
    <t>市場特別会計</t>
  </si>
  <si>
    <t>観光施設事業特別会計</t>
  </si>
  <si>
    <t>漁業集落環境整備事業特別会計</t>
  </si>
  <si>
    <t>農業集落排水事業特別会計</t>
  </si>
  <si>
    <t>公営企業会計等</t>
  </si>
  <si>
    <t>豊浦大津環境浄化組合（一般会計）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</si>
  <si>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</si>
  <si>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</si>
  <si>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</si>
  <si>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</si>
  <si>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一部事務組合等</t>
  </si>
  <si>
    <t>下関市公営施設管理公社</t>
  </si>
  <si>
    <t>下関市文化振興財団</t>
  </si>
  <si>
    <t>下関海洋少年団育成会</t>
  </si>
  <si>
    <t>下関海洋科学アカデミー</t>
  </si>
  <si>
    <t>下関市土地開発公社</t>
  </si>
  <si>
    <t>菊川町まちづくり</t>
  </si>
  <si>
    <t>豊田ふるさとセンター</t>
  </si>
  <si>
    <t>豊田あぐりサービス</t>
  </si>
  <si>
    <t>豊田湖畔公園管理財団</t>
  </si>
  <si>
    <t>豊浦産業振興事業団</t>
  </si>
  <si>
    <t>下関市水道サービス公社</t>
  </si>
  <si>
    <t>公立大学法人下関市立大学</t>
  </si>
  <si>
    <t>サンデン交通</t>
  </si>
  <si>
    <t>下関市立市民病院</t>
  </si>
  <si>
    <t>やまぐち農林振興公社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</si>
  <si>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</si>
  <si>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</si>
  <si>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</si>
  <si>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</si>
  <si>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</si>
  <si>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</si>
  <si>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</si>
  <si>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</si>
  <si>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</si>
  <si>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</si>
  <si>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</si>
  <si>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</si>
  <si>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実質公債費比率は、いずれも類似団体と比較して高い水準にあるが、平成28年度においては、将来負担比率、実質公債費比率ともに前年度よりも好転した。好転の主な要因として、将来負担比率では一般会計、港湾特別会計における借入が元金償還額を大幅に下回ったため、地方債現在高が減少したことによる。また、実質公債費比率では単年度指数が高かった平成25年度が3ヵ年平均から除外されたため、平成26～28年度の3ヶ年平均が前年度と比較すると0.3ポイント好転したためである。しかしながら、今後は庁舎建設等の大型建設事業に伴う地方債償還が始まることや、普通交付税の合併算定替の縮減により、標準財政規模も減少すると見込まれるため、一本算定となる平成32年度までは悪化するものと想定され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</si>
</sst>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592D-47F5-9AF9-135F48DF2A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46257</c:v>
                </c:pt>
                <c:pt idx="1">
                  <c:v>83685</c:v>
                </c:pt>
                <c:pt idx="2">
                  <c:v>62315</c:v>
                </c:pt>
                <c:pt idx="3">
                  <c:v>68650</c:v>
                </c:pt>
                <c:pt idx="4">
                  <c:v>42922</c:v>
                </c:pt>
              </c:numCache>
            </c:numRef>
          </c:val>
          <c:smooth val="0"/>
          <c:extLst xmlns:c16r2="http://schemas.microsoft.com/office/drawing/2015/06/chart">
            <c:ext xmlns:c16="http://schemas.microsoft.com/office/drawing/2014/chart" uri="{C3380CC4-5D6E-409C-BE32-E72D297353CC}">
              <c16:uniqueId val="{00000001-592D-47F5-9AF9-135F48DF2A8D}"/>
            </c:ext>
          </c:extLst>
        </c:ser>
        <c:dLbls>
          <c:showLegendKey val="0"/>
          <c:showVal val="0"/>
          <c:showCatName val="0"/>
          <c:showSerName val="0"/>
          <c:showPercent val="0"/>
          <c:showBubbleSize val="0"/>
        </c:dLbls>
        <c:marker val="1"/>
        <c:smooth val="0"/>
        <c:axId val="30737152"/>
        <c:axId val="30738688"/>
      </c:lineChart>
      <c:catAx>
        <c:axId val="3073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38688"/>
        <c:crosses val="autoZero"/>
        <c:auto val="1"/>
        <c:lblAlgn val="ctr"/>
        <c:lblOffset val="100"/>
        <c:tickLblSkip val="1"/>
        <c:tickMarkSkip val="1"/>
        <c:noMultiLvlLbl val="0"/>
      </c:catAx>
      <c:valAx>
        <c:axId val="3073868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73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4.75</c:v>
                </c:pt>
                <c:pt idx="1">
                  <c:v>4.93</c:v>
                </c:pt>
                <c:pt idx="2">
                  <c:v>4.0199999999999996</c:v>
                </c:pt>
                <c:pt idx="3">
                  <c:v>4.17</c:v>
                </c:pt>
                <c:pt idx="4">
                  <c:v>3.25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14.69</c:v>
                </c:pt>
                <c:pt idx="1">
                  <c:v>14.93</c:v>
                </c:pt>
                <c:pt idx="2">
                  <c:v>15.02</c:v>
                </c:pt>
                <c:pt idx="3">
                  <c:v>15.08</c:v>
                </c:pt>
                <c:pt idx="4">
                  <c:v>13.3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460288"/>
        <c:axId val="104462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0.96</c:v>
                </c:pt>
                <c:pt idx="1">
                  <c:v>0.46</c:v>
                </c:pt>
                <c:pt idx="2">
                  <c:v>-0.93</c:v>
                </c:pt>
                <c:pt idx="3">
                  <c:v>0.11</c:v>
                </c:pt>
                <c:pt idx="4">
                  <c:v>-3.03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460288"/>
        <c:axId val="104462208"/>
      </c:lineChart>
      <c:catAx>
        <c:axId val="10446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462208"/>
        <c:crosses val="autoZero"/>
        <c:auto val="1"/>
        <c:lblAlgn val="ctr"/>
        <c:lblOffset val="100"/>
        <c:tickLblSkip val="1"/>
        <c:tickMarkSkip val="1"/>
        <c:noMultiLvlLbl val="0"/>
      </c:catAx>
      <c:valAx>
        <c:axId val="104462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6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2.83</c:v>
                </c:pt>
                <c:pt idx="2">
                  <c:v>#N/A</c:v>
                </c:pt>
                <c:pt idx="3">
                  <c:v>2.61</c:v>
                </c:pt>
                <c:pt idx="4">
                  <c:v>#N/A</c:v>
                </c:pt>
                <c:pt idx="5">
                  <c:v>2.68</c:v>
                </c:pt>
                <c:pt idx="6">
                  <c:v>#N/A</c:v>
                </c:pt>
                <c:pt idx="7">
                  <c:v>2.27</c:v>
                </c:pt>
                <c:pt idx="8">
                  <c:v>#N/A</c:v>
                </c:pt>
                <c:pt idx="9">
                  <c:v>1.9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0.21</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介護保険特別会計介護保険事業勘定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0.7</c:v>
                </c:pt>
                <c:pt idx="2">
                  <c:v>#N/A</c:v>
                </c:pt>
                <c:pt idx="3">
                  <c:v>0.63</c:v>
                </c:pt>
                <c:pt idx="4">
                  <c:v>#N/A</c:v>
                </c:pt>
                <c:pt idx="5">
                  <c:v>0.53</c:v>
                </c:pt>
                <c:pt idx="6">
                  <c:v>#N/A</c:v>
                </c:pt>
                <c:pt idx="7">
                  <c:v>0.79</c:v>
                </c:pt>
                <c:pt idx="8">
                  <c:v>#N/A</c:v>
                </c:pt>
                <c:pt idx="9">
                  <c:v>0.87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2.52</c:v>
                </c:pt>
                <c:pt idx="2">
                  <c:v>#N/A</c:v>
                </c:pt>
                <c:pt idx="3">
                  <c:v>2.2400000000000002</c:v>
                </c:pt>
                <c:pt idx="4">
                  <c:v>#N/A</c:v>
                </c:pt>
                <c:pt idx="5">
                  <c:v>1.71</c:v>
                </c:pt>
                <c:pt idx="6">
                  <c:v>#N/A</c:v>
                </c:pt>
                <c:pt idx="7">
                  <c:v>0.77</c:v>
                </c:pt>
                <c:pt idx="8">
                  <c:v>#N/A</c:v>
                </c:pt>
                <c:pt idx="9">
                  <c:v>1.32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2.81</c:v>
                </c:pt>
                <c:pt idx="2">
                  <c:v>#N/A</c:v>
                </c:pt>
                <c:pt idx="3">
                  <c:v>2.74</c:v>
                </c:pt>
                <c:pt idx="4">
                  <c:v>#N/A</c:v>
                </c:pt>
                <c:pt idx="5">
                  <c:v>2.46</c:v>
                </c:pt>
                <c:pt idx="6">
                  <c:v>#N/A</c:v>
                </c:pt>
                <c:pt idx="7">
                  <c:v>2.6</c:v>
                </c:pt>
                <c:pt idx="8">
                  <c:v>#N/A</c:v>
                </c:pt>
                <c:pt idx="9">
                  <c:v>2.66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4.38</c:v>
                </c:pt>
                <c:pt idx="2">
                  <c:v>#N/A</c:v>
                </c:pt>
                <c:pt idx="3">
                  <c:v>4.71</c:v>
                </c:pt>
                <c:pt idx="4">
                  <c:v>#N/A</c:v>
                </c:pt>
                <c:pt idx="5">
                  <c:v>3.91</c:v>
                </c:pt>
                <c:pt idx="6">
                  <c:v>#N/A</c:v>
                </c:pt>
                <c:pt idx="7">
                  <c:v>4.07</c:v>
                </c:pt>
                <c:pt idx="8">
                  <c:v>#N/A</c:v>
                </c:pt>
                <c:pt idx="9">
                  <c:v>3.21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ボートレース事業会計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c:v>
                </c:pt>
                <c:pt idx="2">
                  <c:v>#N/A</c:v>
                </c:pt>
                <c:pt idx="3">
                  <c:v>2.0499999999999998</c:v>
                </c:pt>
                <c:pt idx="4">
                  <c:v>#N/A</c:v>
                </c:pt>
                <c:pt idx="5">
                  <c:v>2.85</c:v>
                </c:pt>
                <c:pt idx="6">
                  <c:v>#N/A</c:v>
                </c:pt>
                <c:pt idx="7">
                  <c:v>2.1800000000000002</c:v>
                </c:pt>
                <c:pt idx="8">
                  <c:v>#N/A</c:v>
                </c:pt>
                <c:pt idx="9">
                  <c:v>4.22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5.0599999999999996</c:v>
                </c:pt>
                <c:pt idx="2">
                  <c:v>#N/A</c:v>
                </c:pt>
                <c:pt idx="3">
                  <c:v>5.9</c:v>
                </c:pt>
                <c:pt idx="4">
                  <c:v>#N/A</c:v>
                </c:pt>
                <c:pt idx="5">
                  <c:v>6.22</c:v>
                </c:pt>
                <c:pt idx="6">
                  <c:v>#N/A</c:v>
                </c:pt>
                <c:pt idx="7">
                  <c:v>6.2</c:v>
                </c:pt>
                <c:pt idx="8">
                  <c:v>#N/A</c:v>
                </c:pt>
                <c:pt idx="9">
                  <c:v>6.73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0.56999999999999995</c:v>
                </c:pt>
                <c:pt idx="1">
                  <c:v>#N/A</c:v>
                </c:pt>
                <c:pt idx="2">
                  <c:v>0.77</c:v>
                </c:pt>
                <c:pt idx="3">
                  <c:v>#N/A</c:v>
                </c:pt>
                <c:pt idx="4">
                  <c:v>0.59</c:v>
                </c:pt>
                <c:pt idx="5">
                  <c:v>#N/A</c:v>
                </c:pt>
                <c:pt idx="6">
                  <c:v>0.52</c:v>
                </c:pt>
                <c:pt idx="7">
                  <c:v>#N/A</c:v>
                </c:pt>
                <c:pt idx="8">
                  <c:v>0.7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3.58</c:v>
                </c:pt>
                <c:pt idx="1">
                  <c:v>#N/A</c:v>
                </c:pt>
                <c:pt idx="2">
                  <c:v>3.33</c:v>
                </c:pt>
                <c:pt idx="3">
                  <c:v>#N/A</c:v>
                </c:pt>
                <c:pt idx="4">
                  <c:v>3.02</c:v>
                </c:pt>
                <c:pt idx="5">
                  <c:v>#N/A</c:v>
                </c:pt>
                <c:pt idx="6">
                  <c:v>2.97</c:v>
                </c:pt>
                <c:pt idx="7">
                  <c:v>#N/A</c:v>
                </c:pt>
                <c:pt idx="8">
                  <c:v>2.94</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5961344"/>
        <c:axId val="105962880"/>
      </c:barChart>
      <c:catAx>
        <c:axId val="1059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962880"/>
        <c:crosses val="autoZero"/>
        <c:auto val="1"/>
        <c:lblAlgn val="ctr"/>
        <c:lblOffset val="100"/>
        <c:tickLblSkip val="1"/>
        <c:tickMarkSkip val="1"/>
        <c:noMultiLvlLbl val="0"/>
      </c:catAx>
      <c:valAx>
        <c:axId val="10596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61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14991</c:v>
                </c:pt>
                <c:pt idx="5">
                  <c:v>15333</c:v>
                </c:pt>
                <c:pt idx="8">
                  <c:v>15786</c:v>
                </c:pt>
                <c:pt idx="11">
                  <c:v>15563</c:v>
                </c:pt>
                <c:pt idx="14">
                  <c:v>15065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126</c:v>
                </c:pt>
                <c:pt idx="3">
                  <c:v>119</c:v>
                </c:pt>
                <c:pt idx="6">
                  <c:v>107</c:v>
                </c:pt>
                <c:pt idx="9">
                  <c:v>97</c:v>
                </c:pt>
                <c:pt idx="12">
                  <c:v>70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114</c:v>
                </c:pt>
                <c:pt idx="3">
                  <c:v>114</c:v>
                </c:pt>
                <c:pt idx="6">
                  <c:v>115</c:v>
                </c:pt>
                <c:pt idx="9">
                  <c:v>130</c:v>
                </c:pt>
                <c:pt idx="12">
                  <c:v>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3389</c:v>
                </c:pt>
                <c:pt idx="3">
                  <c:v>3409</c:v>
                </c:pt>
                <c:pt idx="6">
                  <c:v>3262</c:v>
                </c:pt>
                <c:pt idx="9">
                  <c:v>3333</c:v>
                </c:pt>
                <c:pt idx="12">
                  <c:v>3313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17756</c:v>
                </c:pt>
                <c:pt idx="3">
                  <c:v>17850</c:v>
                </c:pt>
                <c:pt idx="6">
                  <c:v>17796</c:v>
                </c:pt>
                <c:pt idx="9">
                  <c:v>17425</c:v>
                </c:pt>
                <c:pt idx="12">
                  <c:v>17058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2740864"/>
        <c:axId val="3274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6394</c:v>
                </c:pt>
                <c:pt idx="2">
                  <c:v>#N/A</c:v>
                </c:pt>
                <c:pt idx="3">
                  <c:v>#N/A</c:v>
                </c:pt>
                <c:pt idx="4">
                  <c:v>6159</c:v>
                </c:pt>
                <c:pt idx="5">
                  <c:v>#N/A</c:v>
                </c:pt>
                <c:pt idx="6">
                  <c:v>#N/A</c:v>
                </c:pt>
                <c:pt idx="7">
                  <c:v>5494</c:v>
                </c:pt>
                <c:pt idx="8">
                  <c:v>#N/A</c:v>
                </c:pt>
                <c:pt idx="9">
                  <c:v>#N/A</c:v>
                </c:pt>
                <c:pt idx="10">
                  <c:v>5422</c:v>
                </c:pt>
                <c:pt idx="11">
                  <c:v>#N/A</c:v>
                </c:pt>
                <c:pt idx="12">
                  <c:v>#N/A</c:v>
                </c:pt>
                <c:pt idx="13">
                  <c:v>5447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2740864"/>
        <c:axId val="32742784"/>
      </c:lineChart>
      <c:catAx>
        <c:axId val="327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742784"/>
        <c:crosses val="autoZero"/>
        <c:auto val="1"/>
        <c:lblAlgn val="ctr"/>
        <c:lblOffset val="100"/>
        <c:tickLblSkip val="1"/>
        <c:tickMarkSkip val="1"/>
        <c:noMultiLvlLbl val="0"/>
      </c:catAx>
      <c:valAx>
        <c:axId val="327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4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130287</c:v>
                </c:pt>
                <c:pt idx="5">
                  <c:v>135646</c:v>
                </c:pt>
                <c:pt idx="8">
                  <c:v>133968</c:v>
                </c:pt>
                <c:pt idx="11">
                  <c:v>134832</c:v>
                </c:pt>
                <c:pt idx="14">
                  <c:v>132671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20659</c:v>
                </c:pt>
                <c:pt idx="5">
                  <c:v>19724</c:v>
                </c:pt>
                <c:pt idx="8">
                  <c:v>18436</c:v>
                </c:pt>
                <c:pt idx="11">
                  <c:v>18012</c:v>
                </c:pt>
                <c:pt idx="14">
                  <c:v>17695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15236</c:v>
                </c:pt>
                <c:pt idx="5">
                  <c:v>16229</c:v>
                </c:pt>
                <c:pt idx="8">
                  <c:v>15654</c:v>
                </c:pt>
                <c:pt idx="11">
                  <c:v>14609</c:v>
                </c:pt>
                <c:pt idx="14">
                  <c:v>16290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2913</c:v>
                </c:pt>
                <c:pt idx="3">
                  <c:v>2722</c:v>
                </c:pt>
                <c:pt idx="6">
                  <c:v>2018</c:v>
                </c:pt>
                <c:pt idx="9">
                  <c:v>2073</c:v>
                </c:pt>
                <c:pt idx="12">
                  <c:v>1786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20408</c:v>
                </c:pt>
                <c:pt idx="3">
                  <c:v>19730</c:v>
                </c:pt>
                <c:pt idx="6">
                  <c:v>18802</c:v>
                </c:pt>
                <c:pt idx="9">
                  <c:v>17776</c:v>
                </c:pt>
                <c:pt idx="12">
                  <c:v>18481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397</c:v>
                </c:pt>
                <c:pt idx="3">
                  <c:v>296</c:v>
                </c:pt>
                <c:pt idx="6">
                  <c:v>191</c:v>
                </c:pt>
                <c:pt idx="9">
                  <c:v>83</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40096</c:v>
                </c:pt>
                <c:pt idx="3">
                  <c:v>38487</c:v>
                </c:pt>
                <c:pt idx="6">
                  <c:v>36979</c:v>
                </c:pt>
                <c:pt idx="9">
                  <c:v>35505</c:v>
                </c:pt>
                <c:pt idx="12">
                  <c:v>34437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291</c:v>
                </c:pt>
                <c:pt idx="3">
                  <c:v>212</c:v>
                </c:pt>
                <c:pt idx="6">
                  <c:v>142</c:v>
                </c:pt>
                <c:pt idx="9">
                  <c:v>80</c:v>
                </c:pt>
                <c:pt idx="12">
                  <c:v>43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158242</c:v>
                </c:pt>
                <c:pt idx="3">
                  <c:v>164569</c:v>
                </c:pt>
                <c:pt idx="6">
                  <c:v>163881</c:v>
                </c:pt>
                <c:pt idx="9">
                  <c:v>166807</c:v>
                </c:pt>
                <c:pt idx="12">
                  <c:v>162758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6141568"/>
        <c:axId val="106151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56167</c:v>
                </c:pt>
                <c:pt idx="2">
                  <c:v>#N/A</c:v>
                </c:pt>
                <c:pt idx="3">
                  <c:v>#N/A</c:v>
                </c:pt>
                <c:pt idx="4">
                  <c:v>54418</c:v>
                </c:pt>
                <c:pt idx="5">
                  <c:v>#N/A</c:v>
                </c:pt>
                <c:pt idx="6">
                  <c:v>#N/A</c:v>
                </c:pt>
                <c:pt idx="7">
                  <c:v>53954</c:v>
                </c:pt>
                <c:pt idx="8">
                  <c:v>#N/A</c:v>
                </c:pt>
                <c:pt idx="9">
                  <c:v>#N/A</c:v>
                </c:pt>
                <c:pt idx="10">
                  <c:v>54870</c:v>
                </c:pt>
                <c:pt idx="11">
                  <c:v>#N/A</c:v>
                </c:pt>
                <c:pt idx="12">
                  <c:v>#N/A</c:v>
                </c:pt>
                <c:pt idx="13">
                  <c:v>50849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6141568"/>
        <c:axId val="106151936"/>
      </c:lineChart>
      <c:catAx>
        <c:axId val="1061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51936"/>
        <c:crosses val="autoZero"/>
        <c:auto val="1"/>
        <c:lblAlgn val="ctr"/>
        <c:lblOffset val="100"/>
        <c:tickLblSkip val="1"/>
        <c:tickMarkSkip val="1"/>
        <c:noMultiLvlLbl val="0"/>
      </c:catAx>
      <c:valAx>
        <c:axId val="106151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41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{76288E81-102B-494A-91CC-77FA5D65D63A}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{3E4EF51F-9891-4C83-A720-A9F70AFB3DAC}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{335AD7BA-B9FD-4BEF-8E34-F65930C6F0FC}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{DC729B4A-3C65-42D4-A665-07DE53DFA98F}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{FC170665-DECB-4E4D-B6E7-520347E51C0D}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{84D486D9-6FE6-4519-B5DE-922A5316C8B4}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{6C07EA90-3531-4609-AA45-3838FE7488A3}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{59BCC655-B940-4B89-9E0E-CD14AC16FEDD}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{78C39F33-D906-4F24-A6DB-C146824BE53A}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{5910191C-1F7C-487F-AA8E-5498C00DCE5E}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2581248"/>
        <c:axId val="112587520"/>
      </c:scatterChart>
      <c:valAx>
        <c:axId val="11258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2587520"/>
        <c:crosses val="autoZero"/>
        <c:crossBetween val="midCat"/>
      </c:valAx>
      <c:valAx>
        <c:axId val="1125875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258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{1272A6BE-3187-400F-A06F-2D77E54C9D6C}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{175DE29E-39C2-46A0-B294-9EF7142900B3}</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{5FC24EDB-8497-40F1-9AEE-963D357A04C0}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{C2BDAF24-C35C-4626-B018-FB382F6F8C4E}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{8B1F0BE7-55D9-41B3-AEA9-924AE987D647}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11.7</c:v>
                </c:pt>
                <c:pt idx="1">
                  <c:v>11.5</c:v>
                </c:pt>
                <c:pt idx="2">
                  <c:v>10.8</c:v>
                </c:pt>
                <c:pt idx="3">
                  <c:v>10.199999999999999</c:v>
                </c:pt>
                <c:pt idx="4">
                  <c:v>9.9</c:v>
                </c:pt>
              </c:numCache>
            </c:numRef>
          </c:xVal>
          <c:yVal>
            <c:numRef>
              <c:f>公会計指標分析・財政指標組合せ分析表!$K$73:$O$73</c:f>
              <c:numCache>
                <c:formatCode>#,##0.0;"▲ "#,##0.0</c:formatCode>
                <c:ptCount val="5"/>
                <c:pt idx="0">
                  <c:v>100.5</c:v>
                </c:pt>
                <c:pt idx="1">
                  <c:v>97.5</c:v>
                </c:pt>
                <c:pt idx="2">
                  <c:v>98</c:v>
                </c:pt>
                <c:pt idx="3">
                  <c:v>100</c:v>
                </c:pt>
                <c:pt idx="4">
                  <c:v>93.8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{8CF38092-3D0C-4905-B428-31E26CB3F09B}</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{812F33AF-9D47-46DA-B590-8A68EB3DB192}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{0E907771-08AB-4F3B-9A4E-B188951C2B4A}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{447F4556-A0AE-4122-A99D-28F7ED1EE26C}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{333AE0D2-AFE6-4D64-A4BB-0CEC57FC91E3}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5900672"/>
        <c:axId val="106205952"/>
      </c:scatterChart>
      <c:valAx>
        <c:axId val="105900672"/>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05952"/>
        <c:crosses val="autoZero"/>
        <c:crossBetween val="midCat"/>
      </c:valAx>
      <c:valAx>
        <c:axId val="106205952"/>
        <c:scaling>
          <c:orientation val="minMax"/>
          <c:max val="111"/>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9006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元利償還金は、教育・福祉施設等整備事業債、地域道路整備事業債及び過疎対策事業債の償還の減少等により前年度と比較すると</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算入公債費等は、公債費充当特定財源や交付税措置により基準財政需要額に算入された公債費の減少等により前年度と比較すると</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以上の要因から、実質公債費比率の分子は、前年度と比較すると</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40.2</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これは、地方債残高の減少（▲</a:t>
          </a:r>
          <a:r>
            <a:rPr kumimoji="1" lang="en-US" altLang="ja-JP" sz="1400">
              <a:latin typeface="ＭＳ ゴシック" pitchFamily="49" charset="-128"/>
              <a:ea typeface="ＭＳ ゴシック" pitchFamily="49" charset="-128"/>
            </a:rPr>
            <a:t>40.5</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億円）、退職手当負担見込額の増加（</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億円）等の要因により、将来負担額が減少（▲</a:t>
          </a:r>
          <a:r>
            <a:rPr kumimoji="1" lang="en-US" altLang="ja-JP" sz="1400">
              <a:latin typeface="ＭＳ ゴシック" pitchFamily="49" charset="-128"/>
              <a:ea typeface="ＭＳ ゴシック" pitchFamily="49" charset="-128"/>
            </a:rPr>
            <a:t>48.2</a:t>
          </a:r>
          <a:r>
            <a:rPr kumimoji="1" lang="ja-JP" altLang="en-US" sz="1400">
              <a:latin typeface="ＭＳ ゴシック" pitchFamily="49" charset="-128"/>
              <a:ea typeface="ＭＳ ゴシック" pitchFamily="49" charset="-128"/>
            </a:rPr>
            <a:t>億円）したこと、また充当可能基金の増加（</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億円）、充当可能特定歳入の減少（▲</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億円）、公害防止事業債、合併特例債等の基準財政需要額算入見込額が減少（▲</a:t>
          </a:r>
          <a:r>
            <a:rPr kumimoji="1" lang="en-US" altLang="ja-JP" sz="1400">
              <a:latin typeface="ＭＳ ゴシック" pitchFamily="49" charset="-128"/>
              <a:ea typeface="ＭＳ ゴシック" pitchFamily="49" charset="-128"/>
            </a:rPr>
            <a:t>21.6</a:t>
          </a:r>
          <a:r>
            <a:rPr kumimoji="1" lang="ja-JP" altLang="en-US" sz="1400">
              <a:latin typeface="ＭＳ ゴシック" pitchFamily="49" charset="-128"/>
              <a:ea typeface="ＭＳ ゴシック" pitchFamily="49" charset="-128"/>
            </a:rPr>
            <a:t>億円）したことによるものである。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年度は、前年度と同指数であるが、平成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年度の</a:t>
          </a:r>
          <a:r>
            <a:rPr kumimoji="1" lang="en-US" altLang="ja-JP" sz="1300">
              <a:latin typeface="ＭＳ Ｐゴシック"/>
            </a:rPr>
            <a:t>3</a:t>
          </a:r>
          <a:r>
            <a:rPr kumimoji="1" lang="ja-JP" altLang="en-US" sz="1300">
              <a:latin typeface="ＭＳ Ｐゴシック"/>
            </a:rPr>
            <a:t>ヵ年平均では</a:t>
          </a:r>
          <a:r>
            <a:rPr kumimoji="1" lang="en-US" altLang="ja-JP" sz="1300">
              <a:latin typeface="ＭＳ Ｐゴシック"/>
            </a:rPr>
            <a:t>0.01</a:t>
          </a:r>
          <a:r>
            <a:rPr kumimoji="1" lang="ja-JP" altLang="en-US" sz="1300">
              <a:latin typeface="ＭＳ Ｐゴシック"/>
            </a:rPr>
            <a:t>ポイント好転した。</a:t>
          </a:r>
        </a:p>
        <a:p>
          <a:r>
            <a:rPr kumimoji="1" lang="ja-JP" altLang="en-US" sz="1300">
              <a:latin typeface="ＭＳ Ｐゴシック"/>
            </a:rPr>
            <a:t>　しかしながら、類似団体平均を大きく下回っており、今後も人口減少等による税収減に対応すべく、平成</a:t>
          </a:r>
          <a:r>
            <a:rPr kumimoji="1" lang="en-US" altLang="ja-JP" sz="1300">
              <a:latin typeface="ＭＳ Ｐゴシック"/>
            </a:rPr>
            <a:t>27</a:t>
          </a:r>
          <a:r>
            <a:rPr kumimoji="1" lang="ja-JP" altLang="en-US" sz="1300">
              <a:latin typeface="ＭＳ Ｐゴシック"/>
            </a:rPr>
            <a:t>年度からの</a:t>
          </a:r>
          <a:r>
            <a:rPr kumimoji="1" lang="en-US" altLang="ja-JP" sz="1300">
              <a:latin typeface="ＭＳ Ｐゴシック"/>
            </a:rPr>
            <a:t>5</a:t>
          </a:r>
          <a:r>
            <a:rPr kumimoji="1" lang="ja-JP" altLang="en-US" sz="1300">
              <a:latin typeface="ＭＳ Ｐゴシック"/>
            </a:rPr>
            <a:t>年間を計画期間とした「下関市企業誘致アクションプラン」に掲げる基本方針に従い、将来的な市税の収入確保につながるよう、戦略的かつ積極的な企業誘致活動に努める。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110870</xdr:rowOff>
    </xdr:from>
    <xdr:ext cx="762000" cy="259045"/>
    <xdr:sp macro="" textlink="">
      <xdr:nvSpPr>
        <xdr:cNvPr id="71" name="財政力平均値テキスト"/>
        <xdr:cNvSpPr txBox="1"/>
      </xdr:nvSpPr>
      <xdr:spPr>
        <a:xfrm>
          <a:off x="5041900" y="696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51905</xdr:rowOff>
    </xdr:from>
    <xdr:ext cx="736600" cy="259045"/>
    <xdr:sp macro="" textlink="">
      <xdr:nvSpPr>
        <xdr:cNvPr id="75" name="テキスト ボックス 74"/>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6" name="直線コネクタ 75"/>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3" name="テキスト ボックス 8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5" name="円/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7" name="円/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歳入については、普通交付税や地方消費税交付金が大幅に減少したことにより、経常一般財源等が減（</a:t>
          </a:r>
          <a:r>
            <a:rPr kumimoji="1" lang="en-US" altLang="ja-JP" sz="1200">
              <a:latin typeface="ＭＳ Ｐゴシック"/>
            </a:rPr>
            <a:t>21.4</a:t>
          </a:r>
          <a:r>
            <a:rPr kumimoji="1" lang="ja-JP" altLang="en-US" sz="1200">
              <a:latin typeface="ＭＳ Ｐゴシック"/>
            </a:rPr>
            <a:t>億円）となった。また、歳出については、公債費が減少したものの、職員退職手当等の人件費や、繰出金（国民健康保険特別会計、介護保険特別会計、後期高齢者医療特別会計）が増加したことにより、歳出全体での経常経費充当一般財源等が増加（</a:t>
          </a:r>
          <a:r>
            <a:rPr kumimoji="1" lang="en-US" altLang="ja-JP" sz="1200">
              <a:latin typeface="ＭＳ Ｐゴシック"/>
            </a:rPr>
            <a:t>3.1</a:t>
          </a:r>
          <a:r>
            <a:rPr kumimoji="1" lang="ja-JP" altLang="en-US" sz="1200">
              <a:latin typeface="ＭＳ Ｐゴシック"/>
            </a:rPr>
            <a:t>億円）しており、経常収支比率は、前年度と比較すると</a:t>
          </a:r>
          <a:r>
            <a:rPr kumimoji="1" lang="en-US" altLang="ja-JP" sz="1200">
              <a:latin typeface="ＭＳ Ｐゴシック"/>
            </a:rPr>
            <a:t>3.5</a:t>
          </a:r>
          <a:r>
            <a:rPr kumimoji="1" lang="ja-JP" altLang="en-US" sz="1200">
              <a:latin typeface="ＭＳ Ｐゴシック"/>
            </a:rPr>
            <a:t>ポイントと悪化し、</a:t>
          </a:r>
          <a:r>
            <a:rPr kumimoji="1" lang="en-US" altLang="ja-JP" sz="1200">
              <a:latin typeface="ＭＳ Ｐゴシック"/>
            </a:rPr>
            <a:t>98.7%</a:t>
          </a:r>
          <a:r>
            <a:rPr kumimoji="1" lang="ja-JP" altLang="en-US" sz="1200">
              <a:latin typeface="ＭＳ Ｐゴシック"/>
            </a:rPr>
            <a:t>となった。</a:t>
          </a:r>
        </a:p>
        <a:p>
          <a:r>
            <a:rPr kumimoji="1" lang="ja-JP" altLang="en-US" sz="1200">
              <a:latin typeface="ＭＳ Ｐゴシック"/>
            </a:rPr>
            <a:t>　依然として高い水準で推移していることから、今後も、さらなる歳入歳出両面の効率化を図り、財政の健全化に努める。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90594</xdr:rowOff>
    </xdr:from>
    <xdr:to>
      <xdr:col>7</xdr:col>
      <xdr:colOff>152400</xdr:colOff>
      <xdr:row>67</xdr:row>
      <xdr:rowOff>59902</xdr:rowOff>
    </xdr:to>
    <xdr:cxnSp macro="">
      <xdr:nvCxnSpPr>
        <xdr:cNvPr id="133" name="直線コネクタ 132"/>
        <xdr:cNvCxnSpPr/>
      </xdr:nvCxnSpPr>
      <xdr:spPr>
        <a:xfrm>
          <a:off x="4114800" y="11406294"/>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95056</xdr:rowOff>
    </xdr:from>
    <xdr:ext cx="762000" cy="259045"/>
    <xdr:sp macro="" textlink="">
      <xdr:nvSpPr>
        <xdr:cNvPr id="134" name="財政構造の弾力性平均値テキスト"/>
        <xdr:cNvSpPr txBox="1"/>
      </xdr:nvSpPr>
      <xdr:spPr>
        <a:xfrm>
          <a:off x="5041900" y="11067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90594</xdr:rowOff>
    </xdr:from>
    <xdr:to>
      <xdr:col>6</xdr:col>
      <xdr:colOff>0</xdr:colOff>
      <xdr:row>66</xdr:row>
      <xdr:rowOff>130810</xdr:rowOff>
    </xdr:to>
    <xdr:cxnSp macro="">
      <xdr:nvCxnSpPr>
        <xdr:cNvPr id="136" name="直線コネクタ 135"/>
        <xdr:cNvCxnSpPr/>
      </xdr:nvCxnSpPr>
      <xdr:spPr>
        <a:xfrm flipV="1">
          <a:off x="3225800" y="114062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93785</xdr:rowOff>
    </xdr:from>
    <xdr:ext cx="736600" cy="259045"/>
    <xdr:sp macro="" textlink="">
      <xdr:nvSpPr>
        <xdr:cNvPr id="138" name="テキスト ボックス 137"/>
        <xdr:cNvSpPr txBox="1"/>
      </xdr:nvSpPr>
      <xdr:spPr>
        <a:xfrm>
          <a:off x="3733800" y="1089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70485</xdr:rowOff>
    </xdr:from>
    <xdr:to>
      <xdr:col>4</xdr:col>
      <xdr:colOff>482600</xdr:colOff>
      <xdr:row>66</xdr:row>
      <xdr:rowOff>130810</xdr:rowOff>
    </xdr:to>
    <xdr:cxnSp macro="">
      <xdr:nvCxnSpPr>
        <xdr:cNvPr id="139" name="直線コネクタ 138"/>
        <xdr:cNvCxnSpPr/>
      </xdr:nvCxnSpPr>
      <xdr:spPr>
        <a:xfrm>
          <a:off x="2336800" y="1138618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70485</xdr:rowOff>
    </xdr:from>
    <xdr:to>
      <xdr:col>3</xdr:col>
      <xdr:colOff>279400</xdr:colOff>
      <xdr:row>66</xdr:row>
      <xdr:rowOff>94615</xdr:rowOff>
    </xdr:to>
    <xdr:cxnSp macro="">
      <xdr:nvCxnSpPr>
        <xdr:cNvPr id="142" name="直線コネクタ 141"/>
        <xdr:cNvCxnSpPr/>
      </xdr:nvCxnSpPr>
      <xdr:spPr>
        <a:xfrm flipV="1">
          <a:off x="1447800" y="113861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9102</xdr:rowOff>
    </xdr:from>
    <xdr:to>
      <xdr:col>7</xdr:col>
      <xdr:colOff>203200</xdr:colOff>
      <xdr:row>67</xdr:row>
      <xdr:rowOff>110702</xdr:rowOff>
    </xdr:to>
    <xdr:sp macro="" textlink="">
      <xdr:nvSpPr>
        <xdr:cNvPr id="152" name="円/楕円 151"/>
        <xdr:cNvSpPr/>
      </xdr:nvSpPr>
      <xdr:spPr>
        <a:xfrm>
          <a:off x="4902200" y="11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76429</xdr:rowOff>
    </xdr:from>
    <xdr:ext cx="762000" cy="259045"/>
    <xdr:sp macro="" textlink="">
      <xdr:nvSpPr>
        <xdr:cNvPr id="153" name="財政構造の弾力性該当値テキスト"/>
        <xdr:cNvSpPr txBox="1"/>
      </xdr:nvSpPr>
      <xdr:spPr>
        <a:xfrm>
          <a:off x="5041900" y="1139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39794</xdr:rowOff>
    </xdr:from>
    <xdr:to>
      <xdr:col>6</xdr:col>
      <xdr:colOff>50800</xdr:colOff>
      <xdr:row>66</xdr:row>
      <xdr:rowOff>141394</xdr:rowOff>
    </xdr:to>
    <xdr:sp macro="" textlink="">
      <xdr:nvSpPr>
        <xdr:cNvPr id="154" name="円/楕円 153"/>
        <xdr:cNvSpPr/>
      </xdr:nvSpPr>
      <xdr:spPr>
        <a:xfrm>
          <a:off x="40640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126171</xdr:rowOff>
    </xdr:from>
    <xdr:ext cx="736600" cy="259045"/>
    <xdr:sp macro="" textlink="">
      <xdr:nvSpPr>
        <xdr:cNvPr id="155" name="テキスト ボックス 154"/>
        <xdr:cNvSpPr txBox="1"/>
      </xdr:nvSpPr>
      <xdr:spPr>
        <a:xfrm>
          <a:off x="3733800" y="1144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6" name="円/楕円 155"/>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7" name="テキスト ボックス 156"/>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19685</xdr:rowOff>
    </xdr:from>
    <xdr:to>
      <xdr:col>3</xdr:col>
      <xdr:colOff>330200</xdr:colOff>
      <xdr:row>66</xdr:row>
      <xdr:rowOff>121285</xdr:rowOff>
    </xdr:to>
    <xdr:sp macro="" textlink="">
      <xdr:nvSpPr>
        <xdr:cNvPr id="158" name="円/楕円 157"/>
        <xdr:cNvSpPr/>
      </xdr:nvSpPr>
      <xdr:spPr>
        <a:xfrm>
          <a:off x="2286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106062</xdr:rowOff>
    </xdr:from>
    <xdr:ext cx="762000" cy="259045"/>
    <xdr:sp macro="" textlink="">
      <xdr:nvSpPr>
        <xdr:cNvPr id="159" name="テキスト ボックス 158"/>
        <xdr:cNvSpPr txBox="1"/>
      </xdr:nvSpPr>
      <xdr:spPr>
        <a:xfrm>
          <a:off x="1955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43815</xdr:rowOff>
    </xdr:from>
    <xdr:to>
      <xdr:col>2</xdr:col>
      <xdr:colOff>127000</xdr:colOff>
      <xdr:row>66</xdr:row>
      <xdr:rowOff>145415</xdr:rowOff>
    </xdr:to>
    <xdr:sp macro="" textlink="">
      <xdr:nvSpPr>
        <xdr:cNvPr id="160" name="円/楕円 159"/>
        <xdr:cNvSpPr/>
      </xdr:nvSpPr>
      <xdr:spPr>
        <a:xfrm>
          <a:off x="1397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130192</xdr:rowOff>
    </xdr:from>
    <xdr:ext cx="762000" cy="259045"/>
    <xdr:sp macro="" textlink="">
      <xdr:nvSpPr>
        <xdr:cNvPr id="161" name="テキスト ボックス 160"/>
        <xdr:cNvSpPr txBox="1"/>
      </xdr:nvSpPr>
      <xdr:spPr>
        <a:xfrm>
          <a:off x="1066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[132,327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a:t>
          </a:r>
          <a:r>
            <a:rPr kumimoji="1" lang="en-US" altLang="ja-JP" sz="1200">
              <a:latin typeface="ＭＳ Ｐゴシック"/>
            </a:rPr>
            <a:t>1</a:t>
          </a:r>
          <a:r>
            <a:rPr kumimoji="1" lang="ja-JP" altLang="en-US" sz="1200">
              <a:latin typeface="ＭＳ Ｐゴシック"/>
            </a:rPr>
            <a:t>人当たりの人件費（退職手当を除く）は減少したものの、維持補修費、物件費は増加しており、全体としては増加となった。</a:t>
          </a:r>
        </a:p>
        <a:p>
          <a:r>
            <a:rPr kumimoji="1" lang="ja-JP" altLang="en-US" sz="1200">
              <a:latin typeface="ＭＳ Ｐゴシック"/>
            </a:rPr>
            <a:t>　</a:t>
          </a:r>
          <a:r>
            <a:rPr kumimoji="1" lang="ja-JP" altLang="en-US" sz="1200">
              <a:solidFill>
                <a:sysClr val="windowText" lastClr="000000"/>
              </a:solidFill>
              <a:latin typeface="ＭＳ Ｐゴシック"/>
            </a:rPr>
            <a:t>主な要因としては、道路橋の点検、豊浦大津環境浄化組合解散に伴うし尿受入にかかる委託料、臨時福祉給付金事業に伴うシステム開発、人材派遣業務委託等の増加により、物件費は前年度と比較すると</a:t>
          </a:r>
          <a:r>
            <a:rPr kumimoji="1" lang="en-US" altLang="ja-JP" sz="1200">
              <a:solidFill>
                <a:sysClr val="windowText" lastClr="000000"/>
              </a:solidFill>
              <a:latin typeface="ＭＳ Ｐゴシック"/>
            </a:rPr>
            <a:t>1,962</a:t>
          </a:r>
          <a:r>
            <a:rPr kumimoji="1" lang="ja-JP" altLang="en-US" sz="1200">
              <a:solidFill>
                <a:sysClr val="windowText" lastClr="000000"/>
              </a:solidFill>
              <a:latin typeface="ＭＳ Ｐゴシック"/>
            </a:rPr>
            <a:t>円の増となった。</a:t>
          </a:r>
        </a:p>
        <a:p>
          <a:r>
            <a:rPr kumimoji="1" lang="ja-JP" altLang="en-US" sz="1200">
              <a:latin typeface="ＭＳ Ｐゴシック"/>
            </a:rPr>
            <a:t>　類似団体との比較において、平均を上回っていることから、今後も定員管理計画の実行や事務事業の見直し等により行財政運営の効率化に努める。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105789</xdr:rowOff>
    </xdr:from>
    <xdr:to>
      <xdr:col>7</xdr:col>
      <xdr:colOff>152400</xdr:colOff>
      <xdr:row>83</xdr:row>
      <xdr:rowOff>137734</xdr:rowOff>
    </xdr:to>
    <xdr:cxnSp macro="">
      <xdr:nvCxnSpPr>
        <xdr:cNvPr id="196" name="直線コネクタ 195"/>
        <xdr:cNvCxnSpPr/>
      </xdr:nvCxnSpPr>
      <xdr:spPr>
        <a:xfrm>
          <a:off x="4114800" y="14336139"/>
          <a:ext cx="8382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69473</xdr:rowOff>
    </xdr:from>
    <xdr:to>
      <xdr:col>6</xdr:col>
      <xdr:colOff>0</xdr:colOff>
      <xdr:row>83</xdr:row>
      <xdr:rowOff>105789</xdr:rowOff>
    </xdr:to>
    <xdr:cxnSp macro="">
      <xdr:nvCxnSpPr>
        <xdr:cNvPr id="199" name="直線コネクタ 198"/>
        <xdr:cNvCxnSpPr/>
      </xdr:nvCxnSpPr>
      <xdr:spPr>
        <a:xfrm>
          <a:off x="3225800" y="14299823"/>
          <a:ext cx="889000" cy="3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165973</xdr:rowOff>
    </xdr:from>
    <xdr:to>
      <xdr:col>4</xdr:col>
      <xdr:colOff>482600</xdr:colOff>
      <xdr:row>83</xdr:row>
      <xdr:rowOff>69473</xdr:rowOff>
    </xdr:to>
    <xdr:cxnSp macro="">
      <xdr:nvCxnSpPr>
        <xdr:cNvPr id="202" name="直線コネクタ 201"/>
        <xdr:cNvCxnSpPr/>
      </xdr:nvCxnSpPr>
      <xdr:spPr>
        <a:xfrm>
          <a:off x="2336800" y="14224873"/>
          <a:ext cx="889000" cy="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165973</xdr:rowOff>
    </xdr:from>
    <xdr:to>
      <xdr:col>3</xdr:col>
      <xdr:colOff>279400</xdr:colOff>
      <xdr:row>83</xdr:row>
      <xdr:rowOff>9336</xdr:rowOff>
    </xdr:to>
    <xdr:cxnSp macro="">
      <xdr:nvCxnSpPr>
        <xdr:cNvPr id="205" name="直線コネクタ 204"/>
        <xdr:cNvCxnSpPr/>
      </xdr:nvCxnSpPr>
      <xdr:spPr>
        <a:xfrm flipV="1">
          <a:off x="1447800" y="1422487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86934</xdr:rowOff>
    </xdr:from>
    <xdr:to>
      <xdr:col>7</xdr:col>
      <xdr:colOff>203200</xdr:colOff>
      <xdr:row>84</xdr:row>
      <xdr:rowOff>17084</xdr:rowOff>
    </xdr:to>
    <xdr:sp macro="" textlink="">
      <xdr:nvSpPr>
        <xdr:cNvPr id="215" name="円/楕円 214"/>
        <xdr:cNvSpPr/>
      </xdr:nvSpPr>
      <xdr:spPr>
        <a:xfrm>
          <a:off x="4902200" y="1431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59011</xdr:rowOff>
    </xdr:from>
    <xdr:ext cx="762000" cy="259045"/>
    <xdr:sp macro="" textlink="">
      <xdr:nvSpPr>
        <xdr:cNvPr id="216" name="人件費・物件費等の状況該当値テキスト"/>
        <xdr:cNvSpPr txBox="1"/>
      </xdr:nvSpPr>
      <xdr:spPr>
        <a:xfrm>
          <a:off x="5041900" y="142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132,327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54989</xdr:rowOff>
    </xdr:from>
    <xdr:to>
      <xdr:col>6</xdr:col>
      <xdr:colOff>50800</xdr:colOff>
      <xdr:row>83</xdr:row>
      <xdr:rowOff>156589</xdr:rowOff>
    </xdr:to>
    <xdr:sp macro="" textlink="">
      <xdr:nvSpPr>
        <xdr:cNvPr id="217" name="円/楕円 216"/>
        <xdr:cNvSpPr/>
      </xdr:nvSpPr>
      <xdr:spPr>
        <a:xfrm>
          <a:off x="4064000" y="142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141366</xdr:rowOff>
    </xdr:from>
    <xdr:ext cx="736600" cy="259045"/>
    <xdr:sp macro="" textlink="">
      <xdr:nvSpPr>
        <xdr:cNvPr id="218" name="テキスト ボックス 217"/>
        <xdr:cNvSpPr txBox="1"/>
      </xdr:nvSpPr>
      <xdr:spPr>
        <a:xfrm>
          <a:off x="3733800" y="1437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129,944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18673</xdr:rowOff>
    </xdr:from>
    <xdr:to>
      <xdr:col>4</xdr:col>
      <xdr:colOff>533400</xdr:colOff>
      <xdr:row>83</xdr:row>
      <xdr:rowOff>120273</xdr:rowOff>
    </xdr:to>
    <xdr:sp macro="" textlink="">
      <xdr:nvSpPr>
        <xdr:cNvPr id="219" name="円/楕円 218"/>
        <xdr:cNvSpPr/>
      </xdr:nvSpPr>
      <xdr:spPr>
        <a:xfrm>
          <a:off x="3175000" y="142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105050</xdr:rowOff>
    </xdr:from>
    <xdr:ext cx="762000" cy="259045"/>
    <xdr:sp macro="" textlink="">
      <xdr:nvSpPr>
        <xdr:cNvPr id="220" name="テキスト ボックス 219"/>
        <xdr:cNvSpPr txBox="1"/>
      </xdr:nvSpPr>
      <xdr:spPr>
        <a:xfrm>
          <a:off x="2844800" y="1433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115173</xdr:rowOff>
    </xdr:from>
    <xdr:to>
      <xdr:col>3</xdr:col>
      <xdr:colOff>330200</xdr:colOff>
      <xdr:row>83</xdr:row>
      <xdr:rowOff>45323</xdr:rowOff>
    </xdr:to>
    <xdr:sp macro="" textlink="">
      <xdr:nvSpPr>
        <xdr:cNvPr id="221" name="円/楕円 220"/>
        <xdr:cNvSpPr/>
      </xdr:nvSpPr>
      <xdr:spPr>
        <a:xfrm>
          <a:off x="2286000" y="1417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30100</xdr:rowOff>
    </xdr:from>
    <xdr:ext cx="762000" cy="259045"/>
    <xdr:sp macro="" textlink="">
      <xdr:nvSpPr>
        <xdr:cNvPr id="222" name="テキスト ボックス 221"/>
        <xdr:cNvSpPr txBox="1"/>
      </xdr:nvSpPr>
      <xdr:spPr>
        <a:xfrm>
          <a:off x="1955800" y="14260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129986</xdr:rowOff>
    </xdr:from>
    <xdr:to>
      <xdr:col>2</xdr:col>
      <xdr:colOff>127000</xdr:colOff>
      <xdr:row>83</xdr:row>
      <xdr:rowOff>60136</xdr:rowOff>
    </xdr:to>
    <xdr:sp macro="" textlink="">
      <xdr:nvSpPr>
        <xdr:cNvPr id="223" name="円/楕円 222"/>
        <xdr:cNvSpPr/>
      </xdr:nvSpPr>
      <xdr:spPr>
        <a:xfrm>
          <a:off x="1397000" y="141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44913</xdr:rowOff>
    </xdr:from>
    <xdr:ext cx="762000" cy="259045"/>
    <xdr:sp macro="" textlink="">
      <xdr:nvSpPr>
        <xdr:cNvPr id="224" name="テキスト ボックス 223"/>
        <xdr:cNvSpPr txBox="1"/>
      </xdr:nvSpPr>
      <xdr:spPr>
        <a:xfrm>
          <a:off x="1066800" y="142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本市のラスパイレス指数は、前年度と比較すると</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ポイント低下し、</a:t>
          </a:r>
          <a:r>
            <a:rPr kumimoji="1" lang="en-US" altLang="ja-JP" sz="1300">
              <a:solidFill>
                <a:sysClr val="windowText" lastClr="000000"/>
              </a:solidFill>
              <a:latin typeface="ＭＳ Ｐゴシック"/>
            </a:rPr>
            <a:t>100.7</a:t>
          </a:r>
          <a:r>
            <a:rPr kumimoji="1" lang="ja-JP" altLang="en-US" sz="1300">
              <a:solidFill>
                <a:sysClr val="windowText" lastClr="000000"/>
              </a:solidFill>
              <a:latin typeface="ＭＳ Ｐゴシック"/>
            </a:rPr>
            <a:t>となった。</a:t>
          </a:r>
        </a:p>
        <a:p>
          <a:r>
            <a:rPr kumimoji="1" lang="ja-JP" altLang="en-US" sz="1300">
              <a:solidFill>
                <a:sysClr val="windowText" lastClr="000000"/>
              </a:solidFill>
              <a:latin typeface="ＭＳ Ｐゴシック"/>
            </a:rPr>
            <a:t>　今後も住民の理解が得られるよう、給与水準の適正化に努める。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56545</xdr:rowOff>
    </xdr:to>
    <xdr:cxnSp macro="">
      <xdr:nvCxnSpPr>
        <xdr:cNvPr id="255" name="直線コネクタ 254"/>
        <xdr:cNvCxnSpPr/>
      </xdr:nvCxnSpPr>
      <xdr:spPr>
        <a:xfrm flipV="1">
          <a:off x="17018000" y="13915571"/>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6"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7" name="直線コネクタ 256"/>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8"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9" name="直線コネクタ 258"/>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54732</xdr:rowOff>
    </xdr:from>
    <xdr:to>
      <xdr:col>24</xdr:col>
      <xdr:colOff>558800</xdr:colOff>
      <xdr:row>85</xdr:row>
      <xdr:rowOff>158145</xdr:rowOff>
    </xdr:to>
    <xdr:cxnSp macro="">
      <xdr:nvCxnSpPr>
        <xdr:cNvPr id="260" name="直線コネクタ 259"/>
        <xdr:cNvCxnSpPr/>
      </xdr:nvCxnSpPr>
      <xdr:spPr>
        <a:xfrm flipV="1">
          <a:off x="16179800" y="14627982"/>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134456</xdr:rowOff>
    </xdr:from>
    <xdr:ext cx="762000" cy="259045"/>
    <xdr:sp macro="" textlink="">
      <xdr:nvSpPr>
        <xdr:cNvPr id="261" name="給与水準   （国との比較）平均値テキスト"/>
        <xdr:cNvSpPr txBox="1"/>
      </xdr:nvSpPr>
      <xdr:spPr>
        <a:xfrm>
          <a:off x="17106900" y="1436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2" name="フローチャート : 判断 261"/>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123673</xdr:rowOff>
    </xdr:from>
    <xdr:to>
      <xdr:col>23</xdr:col>
      <xdr:colOff>406400</xdr:colOff>
      <xdr:row>85</xdr:row>
      <xdr:rowOff>158145</xdr:rowOff>
    </xdr:to>
    <xdr:cxnSp macro="">
      <xdr:nvCxnSpPr>
        <xdr:cNvPr id="263" name="直線コネクタ 262"/>
        <xdr:cNvCxnSpPr/>
      </xdr:nvCxnSpPr>
      <xdr:spPr>
        <a:xfrm>
          <a:off x="15290800" y="146969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4" name="フローチャート : 判断 263"/>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5" name="テキスト ボックス 264"/>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89202</xdr:rowOff>
    </xdr:from>
    <xdr:to>
      <xdr:col>22</xdr:col>
      <xdr:colOff>203200</xdr:colOff>
      <xdr:row>85</xdr:row>
      <xdr:rowOff>123673</xdr:rowOff>
    </xdr:to>
    <xdr:cxnSp macro="">
      <xdr:nvCxnSpPr>
        <xdr:cNvPr id="266" name="直線コネクタ 265"/>
        <xdr:cNvCxnSpPr/>
      </xdr:nvCxnSpPr>
      <xdr:spPr>
        <a:xfrm>
          <a:off x="14401800" y="146624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7" name="フローチャート : 判断 266"/>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35275</xdr:rowOff>
    </xdr:from>
    <xdr:ext cx="762000" cy="259045"/>
    <xdr:sp macro="" textlink="">
      <xdr:nvSpPr>
        <xdr:cNvPr id="268" name="テキスト ボックス 267"/>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89202</xdr:rowOff>
    </xdr:from>
    <xdr:to>
      <xdr:col>21</xdr:col>
      <xdr:colOff>0</xdr:colOff>
      <xdr:row>90</xdr:row>
      <xdr:rowOff>116718</xdr:rowOff>
    </xdr:to>
    <xdr:cxnSp macro="">
      <xdr:nvCxnSpPr>
        <xdr:cNvPr id="269" name="直線コネクタ 268"/>
        <xdr:cNvCxnSpPr/>
      </xdr:nvCxnSpPr>
      <xdr:spPr>
        <a:xfrm flipV="1">
          <a:off x="13512800" y="14662452"/>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70" name="フローチャート : 判断 269"/>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23784</xdr:rowOff>
    </xdr:from>
    <xdr:ext cx="762000" cy="259045"/>
    <xdr:sp macro="" textlink="">
      <xdr:nvSpPr>
        <xdr:cNvPr id="271" name="テキスト ボックス 270"/>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31448</xdr:rowOff>
    </xdr:from>
    <xdr:to>
      <xdr:col>19</xdr:col>
      <xdr:colOff>533400</xdr:colOff>
      <xdr:row>90</xdr:row>
      <xdr:rowOff>133048</xdr:rowOff>
    </xdr:to>
    <xdr:sp macro="" textlink="">
      <xdr:nvSpPr>
        <xdr:cNvPr id="272" name="フローチャート : 判断 271"/>
        <xdr:cNvSpPr/>
      </xdr:nvSpPr>
      <xdr:spPr>
        <a:xfrm>
          <a:off x="13462000" y="1546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143225</xdr:rowOff>
    </xdr:from>
    <xdr:ext cx="762000" cy="259045"/>
    <xdr:sp macro="" textlink="">
      <xdr:nvSpPr>
        <xdr:cNvPr id="273" name="テキスト ボックス 272"/>
        <xdr:cNvSpPr txBox="1"/>
      </xdr:nvSpPr>
      <xdr:spPr>
        <a:xfrm>
          <a:off x="13131800" y="1523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3932</xdr:rowOff>
    </xdr:from>
    <xdr:to>
      <xdr:col>24</xdr:col>
      <xdr:colOff>609600</xdr:colOff>
      <xdr:row>85</xdr:row>
      <xdr:rowOff>105532</xdr:rowOff>
    </xdr:to>
    <xdr:sp macro="" textlink="">
      <xdr:nvSpPr>
        <xdr:cNvPr id="279" name="円/楕円 278"/>
        <xdr:cNvSpPr/>
      </xdr:nvSpPr>
      <xdr:spPr>
        <a:xfrm>
          <a:off x="169672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147459</xdr:rowOff>
    </xdr:from>
    <xdr:ext cx="762000" cy="259045"/>
    <xdr:sp macro="" textlink="">
      <xdr:nvSpPr>
        <xdr:cNvPr id="280" name="給与水準   （国との比較）該当値テキスト"/>
        <xdr:cNvSpPr txBox="1"/>
      </xdr:nvSpPr>
      <xdr:spPr>
        <a:xfrm>
          <a:off x="17106900" y="1454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107345</xdr:rowOff>
    </xdr:from>
    <xdr:to>
      <xdr:col>23</xdr:col>
      <xdr:colOff>457200</xdr:colOff>
      <xdr:row>86</xdr:row>
      <xdr:rowOff>37495</xdr:rowOff>
    </xdr:to>
    <xdr:sp macro="" textlink="">
      <xdr:nvSpPr>
        <xdr:cNvPr id="281" name="円/楕円 280"/>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22272</xdr:rowOff>
    </xdr:from>
    <xdr:ext cx="736600" cy="259045"/>
    <xdr:sp macro="" textlink="">
      <xdr:nvSpPr>
        <xdr:cNvPr id="282" name="テキスト ボックス 28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72873</xdr:rowOff>
    </xdr:from>
    <xdr:to>
      <xdr:col>22</xdr:col>
      <xdr:colOff>254000</xdr:colOff>
      <xdr:row>86</xdr:row>
      <xdr:rowOff>3023</xdr:rowOff>
    </xdr:to>
    <xdr:sp macro="" textlink="">
      <xdr:nvSpPr>
        <xdr:cNvPr id="283" name="円/楕円 282"/>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159250</xdr:rowOff>
    </xdr:from>
    <xdr:ext cx="762000" cy="259045"/>
    <xdr:sp macro="" textlink="">
      <xdr:nvSpPr>
        <xdr:cNvPr id="284" name="テキスト ボックス 283"/>
        <xdr:cNvSpPr txBox="1"/>
      </xdr:nvSpPr>
      <xdr:spPr>
        <a:xfrm>
          <a:off x="14909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38402</xdr:rowOff>
    </xdr:from>
    <xdr:to>
      <xdr:col>21</xdr:col>
      <xdr:colOff>50800</xdr:colOff>
      <xdr:row>85</xdr:row>
      <xdr:rowOff>140002</xdr:rowOff>
    </xdr:to>
    <xdr:sp macro="" textlink="">
      <xdr:nvSpPr>
        <xdr:cNvPr id="285" name="円/楕円 284"/>
        <xdr:cNvSpPr/>
      </xdr:nvSpPr>
      <xdr:spPr>
        <a:xfrm>
          <a:off x="14351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124779</xdr:rowOff>
    </xdr:from>
    <xdr:ext cx="762000" cy="259045"/>
    <xdr:sp macro="" textlink="">
      <xdr:nvSpPr>
        <xdr:cNvPr id="286" name="テキスト ボックス 285"/>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65918</xdr:rowOff>
    </xdr:from>
    <xdr:to>
      <xdr:col>19</xdr:col>
      <xdr:colOff>533400</xdr:colOff>
      <xdr:row>90</xdr:row>
      <xdr:rowOff>167518</xdr:rowOff>
    </xdr:to>
    <xdr:sp macro="" textlink="">
      <xdr:nvSpPr>
        <xdr:cNvPr id="287" name="円/楕円 286"/>
        <xdr:cNvSpPr/>
      </xdr:nvSpPr>
      <xdr:spPr>
        <a:xfrm>
          <a:off x="13462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152295</xdr:rowOff>
    </xdr:from>
    <xdr:ext cx="762000" cy="259045"/>
    <xdr:sp macro="" textlink="">
      <xdr:nvSpPr>
        <xdr:cNvPr id="288" name="テキスト ボックス 287"/>
        <xdr:cNvSpPr txBox="1"/>
      </xdr:nvSpPr>
      <xdr:spPr>
        <a:xfrm>
          <a:off x="13131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本市の職員数は、平成</a:t>
          </a:r>
          <a:r>
            <a:rPr kumimoji="1" lang="en-US" altLang="ja-JP" sz="1300">
              <a:solidFill>
                <a:sysClr val="windowText" lastClr="000000"/>
              </a:solidFill>
              <a:latin typeface="ＭＳ Ｐゴシック"/>
            </a:rPr>
            <a:t>29</a:t>
          </a:r>
          <a:r>
            <a:rPr kumimoji="1" lang="ja-JP" altLang="en-US" sz="1300">
              <a:solidFill>
                <a:sysClr val="windowText" lastClr="000000"/>
              </a:solidFill>
              <a:latin typeface="ＭＳ Ｐゴシック"/>
            </a:rPr>
            <a:t>年</a:t>
          </a:r>
          <a:r>
            <a:rPr kumimoji="1" lang="en-US" altLang="ja-JP" sz="1300">
              <a:solidFill>
                <a:sysClr val="windowText" lastClr="000000"/>
              </a:solidFill>
              <a:latin typeface="ＭＳ Ｐゴシック"/>
            </a:rPr>
            <a:t>4</a:t>
          </a:r>
          <a:r>
            <a:rPr kumimoji="1" lang="ja-JP" altLang="en-US" sz="1300">
              <a:solidFill>
                <a:sysClr val="windowText" lastClr="000000"/>
              </a:solidFill>
              <a:latin typeface="ＭＳ Ｐゴシック"/>
            </a:rPr>
            <a:t>月</a:t>
          </a:r>
          <a:r>
            <a:rPr kumimoji="1" lang="en-US" altLang="ja-JP" sz="1300">
              <a:solidFill>
                <a:sysClr val="windowText" lastClr="000000"/>
              </a:solidFill>
              <a:latin typeface="ＭＳ Ｐゴシック"/>
            </a:rPr>
            <a:t>1</a:t>
          </a:r>
          <a:r>
            <a:rPr kumimoji="1" lang="ja-JP" altLang="en-US" sz="1300">
              <a:solidFill>
                <a:sysClr val="windowText" lastClr="000000"/>
              </a:solidFill>
              <a:latin typeface="ＭＳ Ｐゴシック"/>
            </a:rPr>
            <a:t>日現在で</a:t>
          </a:r>
          <a:r>
            <a:rPr kumimoji="1" lang="en-US" altLang="ja-JP" sz="1300">
              <a:solidFill>
                <a:sysClr val="windowText" lastClr="000000"/>
              </a:solidFill>
              <a:latin typeface="ＭＳ Ｐゴシック"/>
            </a:rPr>
            <a:t>2,712</a:t>
          </a:r>
          <a:r>
            <a:rPr kumimoji="1" lang="ja-JP" altLang="en-US" sz="1300">
              <a:solidFill>
                <a:sysClr val="windowText" lastClr="000000"/>
              </a:solidFill>
              <a:latin typeface="ＭＳ Ｐゴシック"/>
            </a:rPr>
            <a:t>人（公営企業等会計職員を含む）であり、前年度と比較すると</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人の純減であるが、類似団体と比較すると人口千人当たり職員数は依然として平均を大きく上回っている。</a:t>
          </a:r>
        </a:p>
        <a:p>
          <a:r>
            <a:rPr kumimoji="1" lang="ja-JP" altLang="en-US" sz="1300">
              <a:solidFill>
                <a:sysClr val="windowText" lastClr="000000"/>
              </a:solidFill>
              <a:latin typeface="ＭＳ Ｐゴシック"/>
            </a:rPr>
            <a:t>　今後も、下関市定員管理計画のもと、民間委託等の推進、再任用職員などの多様な任用形態の活用等により、市民サービスの低下を招くことのないよう留意しながら、引き続き簡素で効率的な組織体制の確立に努める。</a:t>
          </a:r>
        </a:p>
        <a:p>
          <a:endParaRPr kumimoji="1" lang="ja-JP" altLang="en-US" sz="1300">
            <a:solidFill>
              <a:sysClr val="windowText" lastClr="000000"/>
            </a:solidFill>
            <a:latin typeface="ＭＳ Ｐゴシック"/>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8" name="直線コネクタ 317"/>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9"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20" name="直線コネクタ 319"/>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21"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22" name="直線コネクタ 321"/>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165523</xdr:rowOff>
    </xdr:from>
    <xdr:to>
      <xdr:col>24</xdr:col>
      <xdr:colOff>558800</xdr:colOff>
      <xdr:row>66</xdr:row>
      <xdr:rowOff>6138</xdr:rowOff>
    </xdr:to>
    <xdr:cxnSp macro="">
      <xdr:nvCxnSpPr>
        <xdr:cNvPr id="323" name="直線コネクタ 322"/>
        <xdr:cNvCxnSpPr/>
      </xdr:nvCxnSpPr>
      <xdr:spPr>
        <a:xfrm>
          <a:off x="16179800" y="1130977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4"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5" name="フローチャート : 判断 324"/>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157480</xdr:rowOff>
    </xdr:from>
    <xdr:to>
      <xdr:col>23</xdr:col>
      <xdr:colOff>406400</xdr:colOff>
      <xdr:row>65</xdr:row>
      <xdr:rowOff>165523</xdr:rowOff>
    </xdr:to>
    <xdr:cxnSp macro="">
      <xdr:nvCxnSpPr>
        <xdr:cNvPr id="326" name="直線コネクタ 325"/>
        <xdr:cNvCxnSpPr/>
      </xdr:nvCxnSpPr>
      <xdr:spPr>
        <a:xfrm>
          <a:off x="15290800" y="1130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7" name="フローチャート : 判断 326"/>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8" name="テキスト ボックス 327"/>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157480</xdr:rowOff>
    </xdr:from>
    <xdr:to>
      <xdr:col>22</xdr:col>
      <xdr:colOff>203200</xdr:colOff>
      <xdr:row>66</xdr:row>
      <xdr:rowOff>2117</xdr:rowOff>
    </xdr:to>
    <xdr:cxnSp macro="">
      <xdr:nvCxnSpPr>
        <xdr:cNvPr id="329" name="直線コネクタ 328"/>
        <xdr:cNvCxnSpPr/>
      </xdr:nvCxnSpPr>
      <xdr:spPr>
        <a:xfrm flipV="1">
          <a:off x="14401800" y="113017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30" name="フローチャート : 判断 329"/>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31" name="テキスト ボックス 330"/>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2117</xdr:rowOff>
    </xdr:from>
    <xdr:to>
      <xdr:col>21</xdr:col>
      <xdr:colOff>0</xdr:colOff>
      <xdr:row>66</xdr:row>
      <xdr:rowOff>38312</xdr:rowOff>
    </xdr:to>
    <xdr:cxnSp macro="">
      <xdr:nvCxnSpPr>
        <xdr:cNvPr id="332" name="直線コネクタ 331"/>
        <xdr:cNvCxnSpPr/>
      </xdr:nvCxnSpPr>
      <xdr:spPr>
        <a:xfrm flipV="1">
          <a:off x="13512800" y="113178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33" name="フローチャート : 判断 332"/>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4" name="テキスト ボックス 333"/>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5" name="フローチャート : 判断 334"/>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6" name="テキスト ボックス 335"/>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126788</xdr:rowOff>
    </xdr:from>
    <xdr:to>
      <xdr:col>24</xdr:col>
      <xdr:colOff>609600</xdr:colOff>
      <xdr:row>66</xdr:row>
      <xdr:rowOff>56938</xdr:rowOff>
    </xdr:to>
    <xdr:sp macro="" textlink="">
      <xdr:nvSpPr>
        <xdr:cNvPr id="342" name="円/楕円 341"/>
        <xdr:cNvSpPr/>
      </xdr:nvSpPr>
      <xdr:spPr>
        <a:xfrm>
          <a:off x="169672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22665</xdr:rowOff>
    </xdr:from>
    <xdr:ext cx="762000" cy="259045"/>
    <xdr:sp macro="" textlink="">
      <xdr:nvSpPr>
        <xdr:cNvPr id="343" name="定員管理の状況該当値テキスト"/>
        <xdr:cNvSpPr txBox="1"/>
      </xdr:nvSpPr>
      <xdr:spPr>
        <a:xfrm>
          <a:off x="17106900" y="1116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114723</xdr:rowOff>
    </xdr:from>
    <xdr:to>
      <xdr:col>23</xdr:col>
      <xdr:colOff>457200</xdr:colOff>
      <xdr:row>66</xdr:row>
      <xdr:rowOff>44873</xdr:rowOff>
    </xdr:to>
    <xdr:sp macro="" textlink="">
      <xdr:nvSpPr>
        <xdr:cNvPr id="344" name="円/楕円 343"/>
        <xdr:cNvSpPr/>
      </xdr:nvSpPr>
      <xdr:spPr>
        <a:xfrm>
          <a:off x="16129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29650</xdr:rowOff>
    </xdr:from>
    <xdr:ext cx="736600" cy="259045"/>
    <xdr:sp macro="" textlink="">
      <xdr:nvSpPr>
        <xdr:cNvPr id="345" name="テキスト ボックス 344"/>
        <xdr:cNvSpPr txBox="1"/>
      </xdr:nvSpPr>
      <xdr:spPr>
        <a:xfrm>
          <a:off x="15798800" y="113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106680</xdr:rowOff>
    </xdr:from>
    <xdr:to>
      <xdr:col>22</xdr:col>
      <xdr:colOff>254000</xdr:colOff>
      <xdr:row>66</xdr:row>
      <xdr:rowOff>36830</xdr:rowOff>
    </xdr:to>
    <xdr:sp macro="" textlink="">
      <xdr:nvSpPr>
        <xdr:cNvPr id="346" name="円/楕円 345"/>
        <xdr:cNvSpPr/>
      </xdr:nvSpPr>
      <xdr:spPr>
        <a:xfrm>
          <a:off x="15240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21607</xdr:rowOff>
    </xdr:from>
    <xdr:ext cx="762000" cy="259045"/>
    <xdr:sp macro="" textlink="">
      <xdr:nvSpPr>
        <xdr:cNvPr id="347" name="テキスト ボックス 346"/>
        <xdr:cNvSpPr txBox="1"/>
      </xdr:nvSpPr>
      <xdr:spPr>
        <a:xfrm>
          <a:off x="14909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122767</xdr:rowOff>
    </xdr:from>
    <xdr:to>
      <xdr:col>21</xdr:col>
      <xdr:colOff>50800</xdr:colOff>
      <xdr:row>66</xdr:row>
      <xdr:rowOff>52917</xdr:rowOff>
    </xdr:to>
    <xdr:sp macro="" textlink="">
      <xdr:nvSpPr>
        <xdr:cNvPr id="348" name="円/楕円 347"/>
        <xdr:cNvSpPr/>
      </xdr:nvSpPr>
      <xdr:spPr>
        <a:xfrm>
          <a:off x="14351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37694</xdr:rowOff>
    </xdr:from>
    <xdr:ext cx="762000" cy="259045"/>
    <xdr:sp macro="" textlink="">
      <xdr:nvSpPr>
        <xdr:cNvPr id="349" name="テキスト ボックス 348"/>
        <xdr:cNvSpPr txBox="1"/>
      </xdr:nvSpPr>
      <xdr:spPr>
        <a:xfrm>
          <a:off x="14020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158962</xdr:rowOff>
    </xdr:from>
    <xdr:to>
      <xdr:col>19</xdr:col>
      <xdr:colOff>533400</xdr:colOff>
      <xdr:row>66</xdr:row>
      <xdr:rowOff>89112</xdr:rowOff>
    </xdr:to>
    <xdr:sp macro="" textlink="">
      <xdr:nvSpPr>
        <xdr:cNvPr id="350" name="円/楕円 349"/>
        <xdr:cNvSpPr/>
      </xdr:nvSpPr>
      <xdr:spPr>
        <a:xfrm>
          <a:off x="13462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73889</xdr:rowOff>
    </xdr:from>
    <xdr:ext cx="762000" cy="259045"/>
    <xdr:sp macro="" textlink="">
      <xdr:nvSpPr>
        <xdr:cNvPr id="351" name="テキスト ボックス 350"/>
        <xdr:cNvSpPr txBox="1"/>
      </xdr:nvSpPr>
      <xdr:spPr>
        <a:xfrm>
          <a:off x="13131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a:t>
          </a:r>
          <a:r>
            <a:rPr kumimoji="1" lang="ja-JP" altLang="en-US" sz="1000">
              <a:latin typeface="ＭＳ Ｐゴシック"/>
            </a:rPr>
            <a:t>分子では、主に教育・福祉施設等整備事業債等の償還額が減少したこと及び一部事務組合に要する準元利が減少したことにより、元利償還金等が前年度と比較すると</a:t>
          </a:r>
          <a:r>
            <a:rPr kumimoji="1" lang="en-US" altLang="ja-JP" sz="1000">
              <a:latin typeface="ＭＳ Ｐゴシック"/>
            </a:rPr>
            <a:t>4.7</a:t>
          </a:r>
          <a:r>
            <a:rPr kumimoji="1" lang="ja-JP" altLang="en-US" sz="1000">
              <a:latin typeface="ＭＳ Ｐゴシック"/>
            </a:rPr>
            <a:t>億円の減となったが、基準財政需要額に算入された公債費が</a:t>
          </a:r>
          <a:r>
            <a:rPr kumimoji="1" lang="en-US" altLang="ja-JP" sz="1000">
              <a:latin typeface="ＭＳ Ｐゴシック"/>
            </a:rPr>
            <a:t>5.0</a:t>
          </a:r>
          <a:r>
            <a:rPr kumimoji="1" lang="ja-JP" altLang="en-US" sz="1000">
              <a:latin typeface="ＭＳ Ｐゴシック"/>
            </a:rPr>
            <a:t>億円の減となったため、全体では</a:t>
          </a:r>
          <a:r>
            <a:rPr kumimoji="1" lang="en-US" altLang="ja-JP" sz="1000">
              <a:latin typeface="ＭＳ Ｐゴシック"/>
            </a:rPr>
            <a:t>0.3</a:t>
          </a:r>
          <a:r>
            <a:rPr kumimoji="1" lang="ja-JP" altLang="en-US" sz="1000">
              <a:latin typeface="ＭＳ Ｐゴシック"/>
            </a:rPr>
            <a:t>億円の増となった。　分母では、主に普通交付税及び臨時財政対策債の減少に伴い、標準財政規模が減少したため、全体では</a:t>
          </a:r>
          <a:r>
            <a:rPr kumimoji="1" lang="en-US" altLang="ja-JP" sz="1000">
              <a:latin typeface="ＭＳ Ｐゴシック"/>
            </a:rPr>
            <a:t>6.9</a:t>
          </a:r>
          <a:r>
            <a:rPr kumimoji="1" lang="ja-JP" altLang="en-US" sz="1000">
              <a:latin typeface="ＭＳ Ｐゴシック"/>
            </a:rPr>
            <a:t>億円の減となった。実質公債費比率の単年度指数は悪化したが、単年度指数が高かった平成</a:t>
          </a:r>
          <a:r>
            <a:rPr kumimoji="1" lang="en-US" altLang="ja-JP" sz="1000">
              <a:latin typeface="ＭＳ Ｐゴシック"/>
            </a:rPr>
            <a:t>25</a:t>
          </a:r>
          <a:r>
            <a:rPr kumimoji="1" lang="ja-JP" altLang="en-US" sz="1000">
              <a:latin typeface="ＭＳ Ｐゴシック"/>
            </a:rPr>
            <a:t>年度が</a:t>
          </a:r>
          <a:r>
            <a:rPr kumimoji="1" lang="en-US" altLang="ja-JP" sz="1000">
              <a:latin typeface="ＭＳ Ｐゴシック"/>
            </a:rPr>
            <a:t>3</a:t>
          </a:r>
          <a:r>
            <a:rPr kumimoji="1" lang="ja-JP" altLang="en-US" sz="1000">
              <a:latin typeface="ＭＳ Ｐゴシック"/>
            </a:rPr>
            <a:t>ヵ年平均から除外されるため、平成</a:t>
          </a:r>
          <a:r>
            <a:rPr kumimoji="1" lang="en-US" altLang="ja-JP" sz="1000">
              <a:latin typeface="ＭＳ Ｐゴシック"/>
            </a:rPr>
            <a:t>26</a:t>
          </a:r>
          <a:r>
            <a:rPr kumimoji="1" lang="ja-JP" altLang="en-US" sz="1000">
              <a:latin typeface="ＭＳ Ｐゴシック"/>
            </a:rPr>
            <a:t>～</a:t>
          </a:r>
          <a:r>
            <a:rPr kumimoji="1" lang="en-US" altLang="ja-JP" sz="1000">
              <a:latin typeface="ＭＳ Ｐゴシック"/>
            </a:rPr>
            <a:t>28</a:t>
          </a:r>
          <a:r>
            <a:rPr kumimoji="1" lang="ja-JP" altLang="en-US" sz="1000">
              <a:latin typeface="ＭＳ Ｐゴシック"/>
            </a:rPr>
            <a:t>年度の</a:t>
          </a:r>
          <a:r>
            <a:rPr kumimoji="1" lang="en-US" altLang="ja-JP" sz="1000">
              <a:latin typeface="ＭＳ Ｐゴシック"/>
            </a:rPr>
            <a:t>3</a:t>
          </a:r>
          <a:r>
            <a:rPr kumimoji="1" lang="ja-JP" altLang="en-US" sz="1000">
              <a:latin typeface="ＭＳ Ｐゴシック"/>
            </a:rPr>
            <a:t>ヶ年平均は前年度と比較すると</a:t>
          </a:r>
          <a:r>
            <a:rPr kumimoji="1" lang="en-US" altLang="ja-JP" sz="1000">
              <a:latin typeface="ＭＳ Ｐゴシック"/>
            </a:rPr>
            <a:t>0.3</a:t>
          </a:r>
          <a:r>
            <a:rPr kumimoji="1" lang="ja-JP" altLang="en-US" sz="1000">
              <a:latin typeface="ＭＳ Ｐゴシック"/>
            </a:rPr>
            <a:t>ポイント好転し、</a:t>
          </a:r>
          <a:r>
            <a:rPr kumimoji="1" lang="en-US" altLang="ja-JP" sz="1000">
              <a:latin typeface="ＭＳ Ｐゴシック"/>
            </a:rPr>
            <a:t>9.9%</a:t>
          </a:r>
          <a:r>
            <a:rPr kumimoji="1" lang="ja-JP" altLang="en-US" sz="1000">
              <a:latin typeface="ＭＳ Ｐゴシック"/>
            </a:rPr>
            <a:t>となった。　</a:t>
          </a:r>
          <a:endParaRPr kumimoji="1" lang="en-US" altLang="ja-JP" sz="1000">
            <a:latin typeface="ＭＳ Ｐゴシック"/>
          </a:endParaRPr>
        </a:p>
        <a:p>
          <a:r>
            <a:rPr kumimoji="1" lang="ja-JP" altLang="en-US" sz="1000">
              <a:latin typeface="ＭＳ Ｐゴシック"/>
            </a:rPr>
            <a:t>　交付税措置のある起債以外は借入額を抑えており、長期的には穏やかに好転すると見込んでいるが、普通交付税の合併算定替の縮減により、標準財政規模も減少すると見込まれるため、一本算定となる平成</a:t>
          </a:r>
          <a:r>
            <a:rPr kumimoji="1" lang="en-US" altLang="ja-JP" sz="1000">
              <a:latin typeface="ＭＳ Ｐゴシック"/>
            </a:rPr>
            <a:t>32</a:t>
          </a:r>
          <a:r>
            <a:rPr kumimoji="1" lang="ja-JP" altLang="en-US" sz="1000">
              <a:latin typeface="ＭＳ Ｐゴシック"/>
            </a:rPr>
            <a:t>年度までは悪化するものと想定している。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8" name="直線コネクタ 377"/>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80" name="直線コネクタ 37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81"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82" name="直線コネクタ 381"/>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15748</xdr:rowOff>
    </xdr:from>
    <xdr:to>
      <xdr:col>24</xdr:col>
      <xdr:colOff>558800</xdr:colOff>
      <xdr:row>42</xdr:row>
      <xdr:rowOff>44704</xdr:rowOff>
    </xdr:to>
    <xdr:cxnSp macro="">
      <xdr:nvCxnSpPr>
        <xdr:cNvPr id="383" name="直線コネクタ 382"/>
        <xdr:cNvCxnSpPr/>
      </xdr:nvCxnSpPr>
      <xdr:spPr>
        <a:xfrm flipV="1">
          <a:off x="16179800" y="72166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158005</xdr:rowOff>
    </xdr:from>
    <xdr:ext cx="762000" cy="259045"/>
    <xdr:sp macro="" textlink="">
      <xdr:nvSpPr>
        <xdr:cNvPr id="384"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5" name="フローチャート : 判断 384"/>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102616</xdr:rowOff>
    </xdr:to>
    <xdr:cxnSp macro="">
      <xdr:nvCxnSpPr>
        <xdr:cNvPr id="386" name="直線コネクタ 385"/>
        <xdr:cNvCxnSpPr/>
      </xdr:nvCxnSpPr>
      <xdr:spPr>
        <a:xfrm flipV="1">
          <a:off x="15290800" y="72456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7" name="フローチャート : 判断 386"/>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8" name="テキスト ボックス 387"/>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102616</xdr:rowOff>
    </xdr:from>
    <xdr:to>
      <xdr:col>22</xdr:col>
      <xdr:colOff>203200</xdr:colOff>
      <xdr:row>42</xdr:row>
      <xdr:rowOff>170180</xdr:rowOff>
    </xdr:to>
    <xdr:cxnSp macro="">
      <xdr:nvCxnSpPr>
        <xdr:cNvPr id="389" name="直線コネクタ 388"/>
        <xdr:cNvCxnSpPr/>
      </xdr:nvCxnSpPr>
      <xdr:spPr>
        <a:xfrm flipV="1">
          <a:off x="14401800" y="73035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90" name="フローチャート : 判断 389"/>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91" name="テキスト ボックス 390"/>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18034</xdr:rowOff>
    </xdr:to>
    <xdr:cxnSp macro="">
      <xdr:nvCxnSpPr>
        <xdr:cNvPr id="392" name="直線コネクタ 391"/>
        <xdr:cNvCxnSpPr/>
      </xdr:nvCxnSpPr>
      <xdr:spPr>
        <a:xfrm flipV="1">
          <a:off x="13512800" y="73710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93" name="フローチャート : 判断 392"/>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4" name="テキスト ボックス 393"/>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5" name="フローチャート : 判断 394"/>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6" name="テキスト ボックス 395"/>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136398</xdr:rowOff>
    </xdr:from>
    <xdr:to>
      <xdr:col>24</xdr:col>
      <xdr:colOff>609600</xdr:colOff>
      <xdr:row>42</xdr:row>
      <xdr:rowOff>66548</xdr:rowOff>
    </xdr:to>
    <xdr:sp macro="" textlink="">
      <xdr:nvSpPr>
        <xdr:cNvPr id="402" name="円/楕円 401"/>
        <xdr:cNvSpPr/>
      </xdr:nvSpPr>
      <xdr:spPr>
        <a:xfrm>
          <a:off x="169672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108475</xdr:rowOff>
    </xdr:from>
    <xdr:ext cx="762000" cy="259045"/>
    <xdr:sp macro="" textlink="">
      <xdr:nvSpPr>
        <xdr:cNvPr id="403" name="公債費負担の状況該当値テキスト"/>
        <xdr:cNvSpPr txBox="1"/>
      </xdr:nvSpPr>
      <xdr:spPr>
        <a:xfrm>
          <a:off x="17106900" y="713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4" name="円/楕円 403"/>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5" name="テキスト ボックス 404"/>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51816</xdr:rowOff>
    </xdr:from>
    <xdr:to>
      <xdr:col>22</xdr:col>
      <xdr:colOff>254000</xdr:colOff>
      <xdr:row>42</xdr:row>
      <xdr:rowOff>153416</xdr:rowOff>
    </xdr:to>
    <xdr:sp macro="" textlink="">
      <xdr:nvSpPr>
        <xdr:cNvPr id="406" name="円/楕円 405"/>
        <xdr:cNvSpPr/>
      </xdr:nvSpPr>
      <xdr:spPr>
        <a:xfrm>
          <a:off x="15240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138193</xdr:rowOff>
    </xdr:from>
    <xdr:ext cx="762000" cy="259045"/>
    <xdr:sp macro="" textlink="">
      <xdr:nvSpPr>
        <xdr:cNvPr id="407" name="テキスト ボックス 406"/>
        <xdr:cNvSpPr txBox="1"/>
      </xdr:nvSpPr>
      <xdr:spPr>
        <a:xfrm>
          <a:off x="14909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408" name="円/楕円 407"/>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409" name="テキスト ボックス 408"/>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138684</xdr:rowOff>
    </xdr:from>
    <xdr:to>
      <xdr:col>19</xdr:col>
      <xdr:colOff>533400</xdr:colOff>
      <xdr:row>43</xdr:row>
      <xdr:rowOff>68834</xdr:rowOff>
    </xdr:to>
    <xdr:sp macro="" textlink="">
      <xdr:nvSpPr>
        <xdr:cNvPr id="410" name="円/楕円 409"/>
        <xdr:cNvSpPr/>
      </xdr:nvSpPr>
      <xdr:spPr>
        <a:xfrm>
          <a:off x="13462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53611</xdr:rowOff>
    </xdr:from>
    <xdr:ext cx="762000" cy="259045"/>
    <xdr:sp macro="" textlink="">
      <xdr:nvSpPr>
        <xdr:cNvPr id="411" name="テキスト ボックス 410"/>
        <xdr:cNvSpPr txBox="1"/>
      </xdr:nvSpPr>
      <xdr:spPr>
        <a:xfrm>
          <a:off x="13131800" y="74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00">
              <a:latin typeface="ＭＳ Ｐゴシック"/>
            </a:rPr>
            <a:t>分子では、</a:t>
          </a:r>
          <a:r>
            <a:rPr kumimoji="1" lang="ja-JP" altLang="ja-JP" sz="1000">
              <a:solidFill>
                <a:schemeClr val="dk1"/>
              </a:solidFill>
              <a:effectLst/>
              <a:latin typeface="+mn-lt"/>
              <a:ea typeface="+mn-ea"/>
              <a:cs typeface="+mn-cs"/>
            </a:rPr>
            <a:t>公害防止事業債、合併特例債等の基準財政需要額算入見込額が減少し、充当可能財源等も</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億円の減となった</a:t>
          </a:r>
          <a:r>
            <a:rPr kumimoji="1" lang="ja-JP" altLang="en-US" sz="1000">
              <a:solidFill>
                <a:schemeClr val="dk1"/>
              </a:solidFill>
              <a:effectLst/>
              <a:latin typeface="+mn-lt"/>
              <a:ea typeface="+mn-ea"/>
              <a:cs typeface="+mn-cs"/>
            </a:rPr>
            <a:t>ものの、</a:t>
          </a:r>
          <a:r>
            <a:rPr kumimoji="1" lang="ja-JP" altLang="en-US" sz="1000">
              <a:latin typeface="ＭＳ Ｐゴシック"/>
            </a:rPr>
            <a:t>主に一般会計、港湾特別会計における借入が元金償還額を大幅に下回ったため、地方債現在高が減少したこと及び公共下水道事業会計の企業債現在高の減少に伴い公営企業会計債等の繰入見込額が減少したことにより、将来負担額は、前年度と比較すると</a:t>
          </a:r>
          <a:r>
            <a:rPr kumimoji="1" lang="en-US" altLang="ja-JP" sz="1000">
              <a:latin typeface="ＭＳ Ｐゴシック"/>
            </a:rPr>
            <a:t>48.2</a:t>
          </a:r>
          <a:r>
            <a:rPr kumimoji="1" lang="ja-JP" altLang="en-US" sz="1000">
              <a:latin typeface="ＭＳ Ｐゴシック"/>
            </a:rPr>
            <a:t>億円の減となり、全体では</a:t>
          </a:r>
          <a:r>
            <a:rPr kumimoji="1" lang="en-US" altLang="ja-JP" sz="1000">
              <a:latin typeface="ＭＳ Ｐゴシック"/>
            </a:rPr>
            <a:t>40.2</a:t>
          </a:r>
          <a:r>
            <a:rPr kumimoji="1" lang="ja-JP" altLang="en-US" sz="1000">
              <a:latin typeface="ＭＳ Ｐゴシック"/>
            </a:rPr>
            <a:t>億円の減となった。</a:t>
          </a:r>
        </a:p>
        <a:p>
          <a:r>
            <a:rPr kumimoji="1" lang="ja-JP" altLang="en-US" sz="1000">
              <a:latin typeface="ＭＳ Ｐゴシック"/>
            </a:rPr>
            <a:t>　分母では、主に普通交付税及び臨時財政対策債の減少に伴い、標準財政規模が減少したため、全体では</a:t>
          </a:r>
          <a:r>
            <a:rPr kumimoji="1" lang="en-US" altLang="ja-JP" sz="1000">
              <a:latin typeface="ＭＳ Ｐゴシック"/>
            </a:rPr>
            <a:t>6.9</a:t>
          </a:r>
          <a:r>
            <a:rPr kumimoji="1" lang="ja-JP" altLang="en-US" sz="1000">
              <a:latin typeface="ＭＳ Ｐゴシック"/>
            </a:rPr>
            <a:t>億円の減となった。</a:t>
          </a:r>
        </a:p>
        <a:p>
          <a:r>
            <a:rPr kumimoji="1" lang="ja-JP" altLang="en-US" sz="1000">
              <a:latin typeface="ＭＳ Ｐゴシック"/>
            </a:rPr>
            <a:t>　将来負担比率は、分母の減少より分子の減少が大幅に上回ったため、前年度と比較すると</a:t>
          </a:r>
          <a:r>
            <a:rPr kumimoji="1" lang="en-US" altLang="ja-JP" sz="1000">
              <a:latin typeface="ＭＳ Ｐゴシック"/>
            </a:rPr>
            <a:t>6.2</a:t>
          </a:r>
          <a:r>
            <a:rPr kumimoji="1" lang="ja-JP" altLang="en-US" sz="1000">
              <a:latin typeface="ＭＳ Ｐゴシック"/>
            </a:rPr>
            <a:t>ポイント好転し、</a:t>
          </a:r>
          <a:r>
            <a:rPr kumimoji="1" lang="en-US" altLang="ja-JP" sz="1000">
              <a:latin typeface="ＭＳ Ｐゴシック"/>
            </a:rPr>
            <a:t>93.8%</a:t>
          </a:r>
          <a:r>
            <a:rPr kumimoji="1" lang="ja-JP" altLang="en-US" sz="1000">
              <a:latin typeface="ＭＳ Ｐゴシック"/>
            </a:rPr>
            <a:t>となった。</a:t>
          </a:r>
        </a:p>
        <a:p>
          <a:r>
            <a:rPr kumimoji="1" lang="ja-JP" altLang="en-US" sz="1000">
              <a:latin typeface="ＭＳ Ｐゴシック"/>
            </a:rPr>
            <a:t>　依然として類似団体平均を上回っている状況であり、今後とも財政の健全化に努める。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40" name="直線コネクタ 439"/>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41"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42" name="直線コネクタ 441"/>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39031</xdr:rowOff>
    </xdr:from>
    <xdr:to>
      <xdr:col>24</xdr:col>
      <xdr:colOff>558800</xdr:colOff>
      <xdr:row>18</xdr:row>
      <xdr:rowOff>88900</xdr:rowOff>
    </xdr:to>
    <xdr:cxnSp macro="">
      <xdr:nvCxnSpPr>
        <xdr:cNvPr id="445" name="直線コネクタ 444"/>
        <xdr:cNvCxnSpPr/>
      </xdr:nvCxnSpPr>
      <xdr:spPr>
        <a:xfrm flipV="1">
          <a:off x="16179800" y="3125131"/>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77529</xdr:rowOff>
    </xdr:from>
    <xdr:ext cx="762000" cy="259045"/>
    <xdr:sp macro="" textlink="">
      <xdr:nvSpPr>
        <xdr:cNvPr id="446" name="将来負担の状況平均値テキスト"/>
        <xdr:cNvSpPr txBox="1"/>
      </xdr:nvSpPr>
      <xdr:spPr>
        <a:xfrm>
          <a:off x="17106900" y="2477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7" name="フローチャート : 判断 446"/>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72813</xdr:rowOff>
    </xdr:from>
    <xdr:to>
      <xdr:col>23</xdr:col>
      <xdr:colOff>406400</xdr:colOff>
      <xdr:row>18</xdr:row>
      <xdr:rowOff>88900</xdr:rowOff>
    </xdr:to>
    <xdr:cxnSp macro="">
      <xdr:nvCxnSpPr>
        <xdr:cNvPr id="448" name="直線コネクタ 447"/>
        <xdr:cNvCxnSpPr/>
      </xdr:nvCxnSpPr>
      <xdr:spPr>
        <a:xfrm>
          <a:off x="15290800" y="315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9" name="フローチャート : 判断 448"/>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50" name="テキスト ボックス 449"/>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68792</xdr:rowOff>
    </xdr:from>
    <xdr:to>
      <xdr:col>22</xdr:col>
      <xdr:colOff>203200</xdr:colOff>
      <xdr:row>18</xdr:row>
      <xdr:rowOff>72813</xdr:rowOff>
    </xdr:to>
    <xdr:cxnSp macro="">
      <xdr:nvCxnSpPr>
        <xdr:cNvPr id="451" name="直線コネクタ 450"/>
        <xdr:cNvCxnSpPr/>
      </xdr:nvCxnSpPr>
      <xdr:spPr>
        <a:xfrm>
          <a:off x="14401800" y="31548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52" name="フローチャート : 判断 451"/>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53" name="テキスト ボックス 452"/>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68792</xdr:rowOff>
    </xdr:from>
    <xdr:to>
      <xdr:col>21</xdr:col>
      <xdr:colOff>0</xdr:colOff>
      <xdr:row>18</xdr:row>
      <xdr:rowOff>92922</xdr:rowOff>
    </xdr:to>
    <xdr:cxnSp macro="">
      <xdr:nvCxnSpPr>
        <xdr:cNvPr id="454" name="直線コネクタ 453"/>
        <xdr:cNvCxnSpPr/>
      </xdr:nvCxnSpPr>
      <xdr:spPr>
        <a:xfrm flipV="1">
          <a:off x="13512800" y="31548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5" name="フローチャート : 判断 454"/>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6" name="テキスト ボックス 455"/>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7" name="フローチャート : 判断 456"/>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8" name="テキスト ボックス 457"/>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159681</xdr:rowOff>
    </xdr:from>
    <xdr:to>
      <xdr:col>24</xdr:col>
      <xdr:colOff>609600</xdr:colOff>
      <xdr:row>18</xdr:row>
      <xdr:rowOff>89831</xdr:rowOff>
    </xdr:to>
    <xdr:sp macro="" textlink="">
      <xdr:nvSpPr>
        <xdr:cNvPr id="464" name="円/楕円 463"/>
        <xdr:cNvSpPr/>
      </xdr:nvSpPr>
      <xdr:spPr>
        <a:xfrm>
          <a:off x="16967200" y="30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131758</xdr:rowOff>
    </xdr:from>
    <xdr:ext cx="762000" cy="259045"/>
    <xdr:sp macro="" textlink="">
      <xdr:nvSpPr>
        <xdr:cNvPr id="465" name="将来負担の状況該当値テキスト"/>
        <xdr:cNvSpPr txBox="1"/>
      </xdr:nvSpPr>
      <xdr:spPr>
        <a:xfrm>
          <a:off x="17106900" y="30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38100</xdr:rowOff>
    </xdr:from>
    <xdr:to>
      <xdr:col>23</xdr:col>
      <xdr:colOff>457200</xdr:colOff>
      <xdr:row>18</xdr:row>
      <xdr:rowOff>139700</xdr:rowOff>
    </xdr:to>
    <xdr:sp macro="" textlink="">
      <xdr:nvSpPr>
        <xdr:cNvPr id="466" name="円/楕円 465"/>
        <xdr:cNvSpPr/>
      </xdr:nvSpPr>
      <xdr:spPr>
        <a:xfrm>
          <a:off x="16129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124477</xdr:rowOff>
    </xdr:from>
    <xdr:ext cx="736600" cy="259045"/>
    <xdr:sp macro="" textlink="">
      <xdr:nvSpPr>
        <xdr:cNvPr id="467" name="テキスト ボックス 466"/>
        <xdr:cNvSpPr txBox="1"/>
      </xdr:nvSpPr>
      <xdr:spPr>
        <a:xfrm>
          <a:off x="15798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22013</xdr:rowOff>
    </xdr:from>
    <xdr:to>
      <xdr:col>22</xdr:col>
      <xdr:colOff>254000</xdr:colOff>
      <xdr:row>18</xdr:row>
      <xdr:rowOff>123613</xdr:rowOff>
    </xdr:to>
    <xdr:sp macro="" textlink="">
      <xdr:nvSpPr>
        <xdr:cNvPr id="468" name="円/楕円 467"/>
        <xdr:cNvSpPr/>
      </xdr:nvSpPr>
      <xdr:spPr>
        <a:xfrm>
          <a:off x="15240000" y="310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108390</xdr:rowOff>
    </xdr:from>
    <xdr:ext cx="762000" cy="259045"/>
    <xdr:sp macro="" textlink="">
      <xdr:nvSpPr>
        <xdr:cNvPr id="469" name="テキスト ボックス 468"/>
        <xdr:cNvSpPr txBox="1"/>
      </xdr:nvSpPr>
      <xdr:spPr>
        <a:xfrm>
          <a:off x="14909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17992</xdr:rowOff>
    </xdr:from>
    <xdr:to>
      <xdr:col>21</xdr:col>
      <xdr:colOff>50800</xdr:colOff>
      <xdr:row>18</xdr:row>
      <xdr:rowOff>119592</xdr:rowOff>
    </xdr:to>
    <xdr:sp macro="" textlink="">
      <xdr:nvSpPr>
        <xdr:cNvPr id="470" name="円/楕円 469"/>
        <xdr:cNvSpPr/>
      </xdr:nvSpPr>
      <xdr:spPr>
        <a:xfrm>
          <a:off x="14351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104369</xdr:rowOff>
    </xdr:from>
    <xdr:ext cx="762000" cy="259045"/>
    <xdr:sp macro="" textlink="">
      <xdr:nvSpPr>
        <xdr:cNvPr id="471" name="テキスト ボックス 470"/>
        <xdr:cNvSpPr txBox="1"/>
      </xdr:nvSpPr>
      <xdr:spPr>
        <a:xfrm>
          <a:off x="14020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42122</xdr:rowOff>
    </xdr:from>
    <xdr:to>
      <xdr:col>19</xdr:col>
      <xdr:colOff>533400</xdr:colOff>
      <xdr:row>18</xdr:row>
      <xdr:rowOff>143722</xdr:rowOff>
    </xdr:to>
    <xdr:sp macro="" textlink="">
      <xdr:nvSpPr>
        <xdr:cNvPr id="472" name="円/楕円 471"/>
        <xdr:cNvSpPr/>
      </xdr:nvSpPr>
      <xdr:spPr>
        <a:xfrm>
          <a:off x="13462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128499</xdr:rowOff>
    </xdr:from>
    <xdr:ext cx="762000" cy="259045"/>
    <xdr:sp macro="" textlink="">
      <xdr:nvSpPr>
        <xdr:cNvPr id="473" name="テキスト ボックス 472"/>
        <xdr:cNvSpPr txBox="1"/>
      </xdr:nvSpPr>
      <xdr:spPr>
        <a:xfrm>
          <a:off x="13131800" y="321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退職者数が増えたことに伴い、一時的に職員退職手当が増加し、前年度と比較すると人件費充当一般財源等が</a:t>
          </a:r>
          <a:r>
            <a:rPr kumimoji="1" lang="en-US" altLang="ja-JP" sz="1200">
              <a:latin typeface="ＭＳ Ｐゴシック"/>
            </a:rPr>
            <a:t>4.2</a:t>
          </a:r>
          <a:r>
            <a:rPr kumimoji="1" lang="ja-JP" altLang="en-US" sz="1200">
              <a:latin typeface="ＭＳ Ｐゴシック"/>
            </a:rPr>
            <a:t>億円の増加となった。　　</a:t>
          </a:r>
          <a:endParaRPr kumimoji="1" lang="en-US" altLang="ja-JP" sz="1200">
            <a:latin typeface="ＭＳ Ｐゴシック"/>
          </a:endParaRPr>
        </a:p>
        <a:p>
          <a:r>
            <a:rPr kumimoji="1" lang="ja-JP" altLang="en-US" sz="1200">
              <a:latin typeface="ＭＳ Ｐゴシック"/>
            </a:rPr>
            <a:t>　また、人件費に係る経常収支比率は</a:t>
          </a:r>
          <a:r>
            <a:rPr kumimoji="1" lang="en-US" altLang="ja-JP" sz="1200">
              <a:latin typeface="ＭＳ Ｐゴシック"/>
            </a:rPr>
            <a:t>1.5</a:t>
          </a:r>
          <a:r>
            <a:rPr kumimoji="1" lang="ja-JP" altLang="en-US" sz="1200">
              <a:latin typeface="ＭＳ Ｐゴシック"/>
            </a:rPr>
            <a:t>ポイント上昇し、</a:t>
          </a:r>
          <a:r>
            <a:rPr kumimoji="1" lang="en-US" altLang="ja-JP" sz="1200">
              <a:latin typeface="ＭＳ Ｐゴシック"/>
            </a:rPr>
            <a:t>29.3%</a:t>
          </a:r>
          <a:r>
            <a:rPr kumimoji="1" lang="ja-JP" altLang="en-US" sz="1200">
              <a:latin typeface="ＭＳ Ｐゴシック"/>
            </a:rPr>
            <a:t>となった。</a:t>
          </a:r>
        </a:p>
        <a:p>
          <a:r>
            <a:rPr kumimoji="1" lang="ja-JP" altLang="en-US" sz="1200">
              <a:latin typeface="ＭＳ Ｐゴシック"/>
            </a:rPr>
            <a:t>　類似団体と比較すると、依然として平均を上回っていることから、定員管理計画の着実な実行により引き続き人件費の削減に努める。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40132</xdr:rowOff>
    </xdr:from>
    <xdr:to>
      <xdr:col>7</xdr:col>
      <xdr:colOff>15875</xdr:colOff>
      <xdr:row>41</xdr:row>
      <xdr:rowOff>5842</xdr:rowOff>
    </xdr:to>
    <xdr:cxnSp macro="">
      <xdr:nvCxnSpPr>
        <xdr:cNvPr id="64" name="直線コネクタ 63"/>
        <xdr:cNvCxnSpPr/>
      </xdr:nvCxnSpPr>
      <xdr:spPr>
        <a:xfrm>
          <a:off x="3987800" y="689813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40132</xdr:rowOff>
    </xdr:from>
    <xdr:to>
      <xdr:col>5</xdr:col>
      <xdr:colOff>549275</xdr:colOff>
      <xdr:row>40</xdr:row>
      <xdr:rowOff>58420</xdr:rowOff>
    </xdr:to>
    <xdr:cxnSp macro="">
      <xdr:nvCxnSpPr>
        <xdr:cNvPr id="67" name="直線コネクタ 66"/>
        <xdr:cNvCxnSpPr/>
      </xdr:nvCxnSpPr>
      <xdr:spPr>
        <a:xfrm flipV="1">
          <a:off x="3098800" y="68981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147574</xdr:rowOff>
    </xdr:from>
    <xdr:to>
      <xdr:col>4</xdr:col>
      <xdr:colOff>346075</xdr:colOff>
      <xdr:row>40</xdr:row>
      <xdr:rowOff>58420</xdr:rowOff>
    </xdr:to>
    <xdr:cxnSp macro="">
      <xdr:nvCxnSpPr>
        <xdr:cNvPr id="70" name="直線コネクタ 69"/>
        <xdr:cNvCxnSpPr/>
      </xdr:nvCxnSpPr>
      <xdr:spPr>
        <a:xfrm>
          <a:off x="2209800" y="6834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147574</xdr:rowOff>
    </xdr:from>
    <xdr:to>
      <xdr:col>3</xdr:col>
      <xdr:colOff>142875</xdr:colOff>
      <xdr:row>40</xdr:row>
      <xdr:rowOff>58420</xdr:rowOff>
    </xdr:to>
    <xdr:cxnSp macro="">
      <xdr:nvCxnSpPr>
        <xdr:cNvPr id="73" name="直線コネクタ 72"/>
        <xdr:cNvCxnSpPr/>
      </xdr:nvCxnSpPr>
      <xdr:spPr>
        <a:xfrm flipV="1">
          <a:off x="1320800" y="68341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126492</xdr:rowOff>
    </xdr:from>
    <xdr:to>
      <xdr:col>7</xdr:col>
      <xdr:colOff>66675</xdr:colOff>
      <xdr:row>41</xdr:row>
      <xdr:rowOff>56642</xdr:rowOff>
    </xdr:to>
    <xdr:sp macro="" textlink="">
      <xdr:nvSpPr>
        <xdr:cNvPr id="83" name="円/楕円 82"/>
        <xdr:cNvSpPr/>
      </xdr:nvSpPr>
      <xdr:spPr>
        <a:xfrm>
          <a:off x="47752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35069</xdr:rowOff>
    </xdr:from>
    <xdr:ext cx="762000" cy="259045"/>
    <xdr:sp macro="" textlink="">
      <xdr:nvSpPr>
        <xdr:cNvPr id="84" name="人件費該当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160782</xdr:rowOff>
    </xdr:from>
    <xdr:to>
      <xdr:col>5</xdr:col>
      <xdr:colOff>600075</xdr:colOff>
      <xdr:row>40</xdr:row>
      <xdr:rowOff>90932</xdr:rowOff>
    </xdr:to>
    <xdr:sp macro="" textlink="">
      <xdr:nvSpPr>
        <xdr:cNvPr id="85" name="円/楕円 84"/>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75709</xdr:rowOff>
    </xdr:from>
    <xdr:ext cx="736600" cy="259045"/>
    <xdr:sp macro="" textlink="">
      <xdr:nvSpPr>
        <xdr:cNvPr id="86" name="テキスト ボックス 85"/>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7620</xdr:rowOff>
    </xdr:from>
    <xdr:to>
      <xdr:col>4</xdr:col>
      <xdr:colOff>396875</xdr:colOff>
      <xdr:row>40</xdr:row>
      <xdr:rowOff>109220</xdr:rowOff>
    </xdr:to>
    <xdr:sp macro="" textlink="">
      <xdr:nvSpPr>
        <xdr:cNvPr id="87" name="円/楕円 86"/>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93997</xdr:rowOff>
    </xdr:from>
    <xdr:ext cx="762000" cy="259045"/>
    <xdr:sp macro="" textlink="">
      <xdr:nvSpPr>
        <xdr:cNvPr id="88" name="テキスト ボックス 87"/>
        <xdr:cNvSpPr txBox="1"/>
      </xdr:nvSpPr>
      <xdr:spPr>
        <a:xfrm>
          <a:off x="2717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96774</xdr:rowOff>
    </xdr:from>
    <xdr:to>
      <xdr:col>3</xdr:col>
      <xdr:colOff>193675</xdr:colOff>
      <xdr:row>40</xdr:row>
      <xdr:rowOff>26924</xdr:rowOff>
    </xdr:to>
    <xdr:sp macro="" textlink="">
      <xdr:nvSpPr>
        <xdr:cNvPr id="89" name="円/楕円 88"/>
        <xdr:cNvSpPr/>
      </xdr:nvSpPr>
      <xdr:spPr>
        <a:xfrm>
          <a:off x="2159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11701</xdr:rowOff>
    </xdr:from>
    <xdr:ext cx="762000" cy="259045"/>
    <xdr:sp macro="" textlink="">
      <xdr:nvSpPr>
        <xdr:cNvPr id="90" name="テキスト ボックス 89"/>
        <xdr:cNvSpPr txBox="1"/>
      </xdr:nvSpPr>
      <xdr:spPr>
        <a:xfrm>
          <a:off x="1828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xdr:rowOff>
    </xdr:from>
    <xdr:to>
      <xdr:col>1</xdr:col>
      <xdr:colOff>676275</xdr:colOff>
      <xdr:row>40</xdr:row>
      <xdr:rowOff>109220</xdr:rowOff>
    </xdr:to>
    <xdr:sp macro="" textlink="">
      <xdr:nvSpPr>
        <xdr:cNvPr id="91" name="円/楕円 90"/>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93997</xdr:rowOff>
    </xdr:from>
    <xdr:ext cx="762000" cy="259045"/>
    <xdr:sp macro="" textlink="">
      <xdr:nvSpPr>
        <xdr:cNvPr id="92" name="テキスト ボックス 91"/>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a:t>
          </a:r>
          <a:r>
            <a:rPr kumimoji="1" lang="ja-JP" altLang="en-US" sz="1200">
              <a:solidFill>
                <a:sysClr val="windowText" lastClr="000000"/>
              </a:solidFill>
              <a:latin typeface="ＭＳ Ｐゴシック"/>
            </a:rPr>
            <a:t>奥山工場新炉本格稼動に伴う運転管理経費、民間委託拡大に伴うじん芥収集委託、給食調理委託等が増加した</a:t>
          </a:r>
          <a:r>
            <a:rPr kumimoji="1" lang="ja-JP" altLang="en-US" sz="1200">
              <a:latin typeface="ＭＳ Ｐゴシック"/>
            </a:rPr>
            <a:t>ことや、施設使用料収入等の特定財源が減少したことにより、物件費充当一般財源等が前年度と比較すると</a:t>
          </a:r>
          <a:r>
            <a:rPr kumimoji="1" lang="en-US" altLang="ja-JP" sz="1200">
              <a:latin typeface="ＭＳ Ｐゴシック"/>
            </a:rPr>
            <a:t>3.1</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そのため、物件費に係る経常収支比率は</a:t>
          </a:r>
          <a:r>
            <a:rPr kumimoji="1" lang="en-US" altLang="ja-JP" sz="1200">
              <a:latin typeface="ＭＳ Ｐゴシック"/>
            </a:rPr>
            <a:t>0.8</a:t>
          </a:r>
          <a:r>
            <a:rPr kumimoji="1" lang="ja-JP" altLang="en-US" sz="1200">
              <a:latin typeface="ＭＳ Ｐゴシック"/>
            </a:rPr>
            <a:t>ポイント上昇し、</a:t>
          </a:r>
          <a:r>
            <a:rPr kumimoji="1" lang="en-US" altLang="ja-JP" sz="1200">
              <a:latin typeface="ＭＳ Ｐゴシック"/>
            </a:rPr>
            <a:t>11.6%</a:t>
          </a:r>
          <a:r>
            <a:rPr kumimoji="1" lang="ja-JP" altLang="en-US" sz="1200">
              <a:latin typeface="ＭＳ Ｐゴシック"/>
            </a:rPr>
            <a:t>となった。</a:t>
          </a:r>
        </a:p>
        <a:p>
          <a:r>
            <a:rPr kumimoji="1" lang="ja-JP" altLang="en-US" sz="1200">
              <a:latin typeface="ＭＳ Ｐゴシック"/>
            </a:rPr>
            <a:t>　今後もコスト削減、行財政運営の効率化を図り、より一層の経費削減に努める。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14</xdr:row>
      <xdr:rowOff>152400</xdr:rowOff>
    </xdr:to>
    <xdr:cxnSp macro="">
      <xdr:nvCxnSpPr>
        <xdr:cNvPr id="125" name="直線コネクタ 124"/>
        <xdr:cNvCxnSpPr/>
      </xdr:nvCxnSpPr>
      <xdr:spPr>
        <a:xfrm>
          <a:off x="15671800" y="2451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88900</xdr:rowOff>
    </xdr:to>
    <xdr:cxnSp macro="">
      <xdr:nvCxnSpPr>
        <xdr:cNvPr id="128" name="直線コネクタ 127"/>
        <xdr:cNvCxnSpPr/>
      </xdr:nvCxnSpPr>
      <xdr:spPr>
        <a:xfrm flipV="1">
          <a:off x="14782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88900</xdr:rowOff>
    </xdr:to>
    <xdr:cxnSp macro="">
      <xdr:nvCxnSpPr>
        <xdr:cNvPr id="131" name="直線コネクタ 130"/>
        <xdr:cNvCxnSpPr/>
      </xdr:nvCxnSpPr>
      <xdr:spPr>
        <a:xfrm>
          <a:off x="13893800" y="2425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14</xdr:row>
      <xdr:rowOff>25400</xdr:rowOff>
    </xdr:to>
    <xdr:cxnSp macro="">
      <xdr:nvCxnSpPr>
        <xdr:cNvPr id="134" name="直線コネクタ 133"/>
        <xdr:cNvCxnSpPr/>
      </xdr:nvCxnSpPr>
      <xdr:spPr>
        <a:xfrm>
          <a:off x="13004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101600</xdr:rowOff>
    </xdr:from>
    <xdr:to>
      <xdr:col>24</xdr:col>
      <xdr:colOff>82550</xdr:colOff>
      <xdr:row>15</xdr:row>
      <xdr:rowOff>31750</xdr:rowOff>
    </xdr:to>
    <xdr:sp macro="" textlink="">
      <xdr:nvSpPr>
        <xdr:cNvPr id="144" name="円/楕円 143"/>
        <xdr:cNvSpPr/>
      </xdr:nvSpPr>
      <xdr:spPr>
        <a:xfrm>
          <a:off x="164592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10177</xdr:rowOff>
    </xdr:from>
    <xdr:ext cx="762000" cy="259045"/>
    <xdr:sp macro="" textlink="">
      <xdr:nvSpPr>
        <xdr:cNvPr id="145" name="物件費該当値テキスト"/>
        <xdr:cNvSpPr txBox="1"/>
      </xdr:nvSpPr>
      <xdr:spPr>
        <a:xfrm>
          <a:off x="165989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6" name="円/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0" name="円/楕円 149"/>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1" name="テキスト ボックス 150"/>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2" name="円/楕円 151"/>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3" name="テキスト ボックス 152"/>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自立支援給付費等の扶助費自体は増加しているものの、扶助費充当一般財源等は、前年度と比較すると</a:t>
          </a:r>
          <a:r>
            <a:rPr kumimoji="1" lang="en-US" altLang="ja-JP" sz="1200">
              <a:latin typeface="ＭＳ Ｐゴシック"/>
            </a:rPr>
            <a:t>0.3</a:t>
          </a:r>
          <a:r>
            <a:rPr kumimoji="1" lang="ja-JP" altLang="en-US" sz="1200">
              <a:latin typeface="ＭＳ Ｐゴシック"/>
            </a:rPr>
            <a:t>億円の減少となった。</a:t>
          </a:r>
          <a:endParaRPr kumimoji="1" lang="en-US" altLang="ja-JP" sz="1200">
            <a:latin typeface="ＭＳ Ｐゴシック"/>
          </a:endParaRPr>
        </a:p>
        <a:p>
          <a:r>
            <a:rPr kumimoji="1" lang="ja-JP" altLang="en-US" sz="1200">
              <a:latin typeface="ＭＳ Ｐゴシック"/>
            </a:rPr>
            <a:t>　</a:t>
          </a:r>
          <a:r>
            <a:rPr kumimoji="1" lang="ja-JP" altLang="ja-JP" sz="1200">
              <a:solidFill>
                <a:schemeClr val="dk1"/>
              </a:solidFill>
              <a:effectLst/>
              <a:latin typeface="+mn-lt"/>
              <a:ea typeface="+mn-ea"/>
              <a:cs typeface="+mn-cs"/>
            </a:rPr>
            <a:t>しかしながら、普通交付税や地方消費税交付金等の歳入の減少により、</a:t>
          </a:r>
          <a:r>
            <a:rPr kumimoji="1" lang="ja-JP" altLang="en-US" sz="1200">
              <a:solidFill>
                <a:sysClr val="windowText" lastClr="000000"/>
              </a:solidFill>
              <a:effectLst/>
              <a:latin typeface="+mn-lt"/>
              <a:ea typeface="+mn-ea"/>
              <a:cs typeface="+mn-cs"/>
            </a:rPr>
            <a:t>扶助費に係る</a:t>
          </a:r>
          <a:r>
            <a:rPr kumimoji="1" lang="ja-JP" altLang="ja-JP" sz="1200">
              <a:solidFill>
                <a:sysClr val="windowText" lastClr="000000"/>
              </a:solidFill>
              <a:effectLst/>
              <a:latin typeface="+mn-lt"/>
              <a:ea typeface="+mn-ea"/>
              <a:cs typeface="+mn-cs"/>
            </a:rPr>
            <a:t>経常収支比率</a:t>
          </a:r>
          <a:r>
            <a:rPr kumimoji="1" lang="ja-JP" altLang="en-US" sz="1200">
              <a:solidFill>
                <a:sysClr val="windowText" lastClr="000000"/>
              </a:solidFill>
              <a:latin typeface="ＭＳ Ｐゴシック"/>
            </a:rPr>
            <a:t>は</a:t>
          </a:r>
          <a:r>
            <a:rPr kumimoji="1" lang="en-US" altLang="ja-JP" sz="1200">
              <a:solidFill>
                <a:sysClr val="windowText" lastClr="000000"/>
              </a:solidFill>
              <a:latin typeface="ＭＳ Ｐゴシック"/>
            </a:rPr>
            <a:t>0.3</a:t>
          </a:r>
          <a:r>
            <a:rPr kumimoji="1" lang="ja-JP" altLang="en-US" sz="1200">
              <a:solidFill>
                <a:sysClr val="windowText" lastClr="000000"/>
              </a:solidFill>
              <a:latin typeface="ＭＳ Ｐゴシック"/>
            </a:rPr>
            <a:t>ポイント上昇し、</a:t>
          </a:r>
          <a:r>
            <a:rPr kumimoji="1" lang="en-US" altLang="ja-JP" sz="1200">
              <a:solidFill>
                <a:sysClr val="windowText" lastClr="000000"/>
              </a:solidFill>
              <a:latin typeface="ＭＳ Ｐゴシック"/>
            </a:rPr>
            <a:t>12.3%</a:t>
          </a:r>
          <a:r>
            <a:rPr kumimoji="1" lang="ja-JP" altLang="en-US" sz="1200">
              <a:solidFill>
                <a:sysClr val="windowText" lastClr="000000"/>
              </a:solidFill>
              <a:latin typeface="ＭＳ Ｐゴシック"/>
            </a:rPr>
            <a:t>となった。</a:t>
          </a:r>
        </a:p>
        <a:p>
          <a:r>
            <a:rPr kumimoji="1" lang="ja-JP" altLang="en-US" sz="1200">
              <a:solidFill>
                <a:sysClr val="windowText" lastClr="000000"/>
              </a:solidFill>
              <a:latin typeface="ＭＳ Ｐゴシック"/>
            </a:rPr>
            <a:t>　今後も、扶助費については増加傾向にあるため、給付費、</a:t>
          </a:r>
          <a:r>
            <a:rPr kumimoji="1" lang="en-US" altLang="ja-JP" sz="1200">
              <a:solidFill>
                <a:sysClr val="windowText" lastClr="000000"/>
              </a:solidFill>
              <a:latin typeface="ＭＳ Ｐゴシック"/>
            </a:rPr>
            <a:t> </a:t>
          </a:r>
          <a:r>
            <a:rPr kumimoji="1" lang="ja-JP" altLang="en-US" sz="1200">
              <a:solidFill>
                <a:sysClr val="windowText" lastClr="000000"/>
              </a:solidFill>
              <a:latin typeface="ＭＳ Ｐゴシック"/>
            </a:rPr>
            <a:t>医療費の適正化を図ると共に単独事業の見直しなどを行い、扶助費充当一般財源の抑制に努める。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6" name="直線コネクタ 185"/>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55</xdr:row>
      <xdr:rowOff>31750</xdr:rowOff>
    </xdr:to>
    <xdr:cxnSp macro="">
      <xdr:nvCxnSpPr>
        <xdr:cNvPr id="189" name="直線コネクタ 188"/>
        <xdr:cNvCxnSpPr/>
      </xdr:nvCxnSpPr>
      <xdr:spPr>
        <a:xfrm>
          <a:off x="3098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19050</xdr:rowOff>
    </xdr:from>
    <xdr:to>
      <xdr:col>4</xdr:col>
      <xdr:colOff>346075</xdr:colOff>
      <xdr:row>55</xdr:row>
      <xdr:rowOff>31750</xdr:rowOff>
    </xdr:to>
    <xdr:cxnSp macro="">
      <xdr:nvCxnSpPr>
        <xdr:cNvPr id="192" name="直線コネクタ 191"/>
        <xdr:cNvCxnSpPr/>
      </xdr:nvCxnSpPr>
      <xdr:spPr>
        <a:xfrm flipV="1">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194" name="テキスト ボックス 193"/>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5" name="直線コネクタ 194"/>
        <xdr:cNvCxnSpPr/>
      </xdr:nvCxnSpPr>
      <xdr:spPr>
        <a:xfrm flipV="1">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149877</xdr:rowOff>
    </xdr:from>
    <xdr:ext cx="762000" cy="259045"/>
    <xdr:sp macro="" textlink="">
      <xdr:nvSpPr>
        <xdr:cNvPr id="197" name="テキスト ボックス 196"/>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199" name="テキスト ボックス 198"/>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139700</xdr:rowOff>
    </xdr:from>
    <xdr:to>
      <xdr:col>4</xdr:col>
      <xdr:colOff>396875</xdr:colOff>
      <xdr:row>55</xdr:row>
      <xdr:rowOff>69850</xdr:rowOff>
    </xdr:to>
    <xdr:sp macro="" textlink="">
      <xdr:nvSpPr>
        <xdr:cNvPr id="209" name="円/楕円 208"/>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80027</xdr:rowOff>
    </xdr:from>
    <xdr:ext cx="762000" cy="259045"/>
    <xdr:sp macro="" textlink="">
      <xdr:nvSpPr>
        <xdr:cNvPr id="210" name="テキスト ボックス 209"/>
        <xdr:cNvSpPr txBox="1"/>
      </xdr:nvSpPr>
      <xdr:spPr>
        <a:xfrm>
          <a:off x="2717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1" name="円/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3" name="円/楕円 212"/>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4" name="テキスト ボックス 213"/>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主に繰出金（国民健康保険特別会計、介護保険特別会計、後期高齢者医療特別会計）が増加したことにより、繰出金充当一般財源等が前年度と比較すると</a:t>
          </a:r>
          <a:r>
            <a:rPr kumimoji="1" lang="en-US" altLang="ja-JP" sz="1200">
              <a:latin typeface="ＭＳ Ｐゴシック"/>
            </a:rPr>
            <a:t>2.7</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そのため、その他に係る経常収支比率は</a:t>
          </a:r>
          <a:r>
            <a:rPr kumimoji="1" lang="en-US" altLang="ja-JP" sz="1200">
              <a:latin typeface="ＭＳ Ｐゴシック"/>
            </a:rPr>
            <a:t>0.8</a:t>
          </a:r>
          <a:r>
            <a:rPr kumimoji="1" lang="ja-JP" altLang="en-US" sz="1200">
              <a:latin typeface="ＭＳ Ｐゴシック"/>
            </a:rPr>
            <a:t>ポイント上昇し、</a:t>
          </a:r>
          <a:r>
            <a:rPr kumimoji="1" lang="en-US" altLang="ja-JP" sz="1200">
              <a:latin typeface="ＭＳ Ｐゴシック"/>
            </a:rPr>
            <a:t>15.8%</a:t>
          </a:r>
          <a:r>
            <a:rPr kumimoji="1" lang="ja-JP" altLang="en-US" sz="1200">
              <a:latin typeface="ＭＳ Ｐゴシック"/>
            </a:rPr>
            <a:t>となった。</a:t>
          </a:r>
        </a:p>
        <a:p>
          <a:r>
            <a:rPr kumimoji="1" lang="ja-JP" altLang="en-US" sz="1200">
              <a:latin typeface="ＭＳ Ｐゴシック"/>
            </a:rPr>
            <a:t>　本市は類似団体と比較しても高齢化率が高く、今後もより進展することが見込まれることから、予防事業等を通じて給付費の抑制を図るなど、繰出金の増加に歯止めをかけるよう努める。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130810</xdr:rowOff>
    </xdr:to>
    <xdr:cxnSp macro="">
      <xdr:nvCxnSpPr>
        <xdr:cNvPr id="247" name="直線コネクタ 246"/>
        <xdr:cNvCxnSpPr/>
      </xdr:nvCxnSpPr>
      <xdr:spPr>
        <a:xfrm>
          <a:off x="15671800" y="9842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62247</xdr:rowOff>
    </xdr:from>
    <xdr:ext cx="762000" cy="259045"/>
    <xdr:sp macro="" textlink="">
      <xdr:nvSpPr>
        <xdr:cNvPr id="248" name="その他平均値テキスト"/>
        <xdr:cNvSpPr txBox="1"/>
      </xdr:nvSpPr>
      <xdr:spPr>
        <a:xfrm>
          <a:off x="16598900" y="9491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69850</xdr:rowOff>
    </xdr:to>
    <xdr:cxnSp macro="">
      <xdr:nvCxnSpPr>
        <xdr:cNvPr id="250" name="直線コネクタ 249"/>
        <xdr:cNvCxnSpPr/>
      </xdr:nvCxnSpPr>
      <xdr:spPr>
        <a:xfrm>
          <a:off x="14782800" y="982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127017</xdr:rowOff>
    </xdr:from>
    <xdr:ext cx="736600" cy="259045"/>
    <xdr:sp macro="" textlink="">
      <xdr:nvSpPr>
        <xdr:cNvPr id="252" name="テキスト ボックス 251"/>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54610</xdr:rowOff>
    </xdr:to>
    <xdr:cxnSp macro="">
      <xdr:nvCxnSpPr>
        <xdr:cNvPr id="253" name="直線コネクタ 252"/>
        <xdr:cNvCxnSpPr/>
      </xdr:nvCxnSpPr>
      <xdr:spPr>
        <a:xfrm>
          <a:off x="13893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55" name="テキスト ボックス 25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16510</xdr:rowOff>
    </xdr:to>
    <xdr:cxnSp macro="">
      <xdr:nvCxnSpPr>
        <xdr:cNvPr id="256" name="直線コネクタ 255"/>
        <xdr:cNvCxnSpPr/>
      </xdr:nvCxnSpPr>
      <xdr:spPr>
        <a:xfrm>
          <a:off x="13004800" y="978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60" name="テキスト ボックス 259"/>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66" name="円/楕円 265"/>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67"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8" name="円/楕円 267"/>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9" name="テキスト ボックス 268"/>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主に豊浦大津環境浄化組合負担金が減少したことにより、補助費等充当一般財源等が前年度と比較すると</a:t>
          </a:r>
          <a:r>
            <a:rPr kumimoji="1" lang="en-US" altLang="ja-JP" sz="1300">
              <a:latin typeface="ＭＳ Ｐゴシック"/>
            </a:rPr>
            <a:t>4.2</a:t>
          </a:r>
          <a:r>
            <a:rPr kumimoji="1" lang="ja-JP" altLang="en-US" sz="1300">
              <a:latin typeface="ＭＳ Ｐゴシック"/>
            </a:rPr>
            <a:t>億円の減少となった。</a:t>
          </a:r>
          <a:endParaRPr kumimoji="1" lang="en-US" altLang="ja-JP" sz="1300">
            <a:latin typeface="ＭＳ Ｐゴシック"/>
          </a:endParaRPr>
        </a:p>
        <a:p>
          <a:r>
            <a:rPr kumimoji="1" lang="ja-JP" altLang="en-US" sz="1300">
              <a:latin typeface="ＭＳ Ｐゴシック"/>
            </a:rPr>
            <a:t>　そのため、補助費等に係る経常収支比率は</a:t>
          </a:r>
          <a:r>
            <a:rPr kumimoji="1" lang="en-US" altLang="ja-JP" sz="1300">
              <a:latin typeface="ＭＳ Ｐゴシック"/>
            </a:rPr>
            <a:t>0.3</a:t>
          </a:r>
          <a:r>
            <a:rPr kumimoji="1" lang="ja-JP" altLang="en-US" sz="1300">
              <a:latin typeface="ＭＳ Ｐゴシック"/>
            </a:rPr>
            <a:t>ポイント下降し</a:t>
          </a:r>
          <a:r>
            <a:rPr kumimoji="1" lang="en-US" altLang="ja-JP" sz="1300">
              <a:latin typeface="ＭＳ Ｐゴシック"/>
            </a:rPr>
            <a:t>7.5%</a:t>
          </a:r>
          <a:r>
            <a:rPr kumimoji="1" lang="ja-JP" altLang="en-US" sz="1300">
              <a:latin typeface="ＭＳ Ｐゴシック"/>
            </a:rPr>
            <a:t>となった。</a:t>
          </a:r>
        </a:p>
        <a:p>
          <a:r>
            <a:rPr kumimoji="1" lang="ja-JP" altLang="en-US" sz="1300">
              <a:latin typeface="ＭＳ Ｐゴシック"/>
            </a:rPr>
            <a:t>　今後も負担金、補助金の事業効果を検証し、見直しや廃止に努める。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86178</xdr:rowOff>
    </xdr:from>
    <xdr:to>
      <xdr:col>24</xdr:col>
      <xdr:colOff>31750</xdr:colOff>
      <xdr:row>35</xdr:row>
      <xdr:rowOff>118836</xdr:rowOff>
    </xdr:to>
    <xdr:cxnSp macro="">
      <xdr:nvCxnSpPr>
        <xdr:cNvPr id="310" name="直線コネクタ 309"/>
        <xdr:cNvCxnSpPr/>
      </xdr:nvCxnSpPr>
      <xdr:spPr>
        <a:xfrm flipV="1">
          <a:off x="15671800" y="60869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118836</xdr:rowOff>
    </xdr:from>
    <xdr:to>
      <xdr:col>22</xdr:col>
      <xdr:colOff>565150</xdr:colOff>
      <xdr:row>35</xdr:row>
      <xdr:rowOff>140607</xdr:rowOff>
    </xdr:to>
    <xdr:cxnSp macro="">
      <xdr:nvCxnSpPr>
        <xdr:cNvPr id="313" name="直線コネクタ 312"/>
        <xdr:cNvCxnSpPr/>
      </xdr:nvCxnSpPr>
      <xdr:spPr>
        <a:xfrm flipV="1">
          <a:off x="14782800" y="6119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140607</xdr:rowOff>
    </xdr:from>
    <xdr:to>
      <xdr:col>21</xdr:col>
      <xdr:colOff>361950</xdr:colOff>
      <xdr:row>35</xdr:row>
      <xdr:rowOff>140607</xdr:rowOff>
    </xdr:to>
    <xdr:cxnSp macro="">
      <xdr:nvCxnSpPr>
        <xdr:cNvPr id="316" name="直線コネクタ 315"/>
        <xdr:cNvCxnSpPr/>
      </xdr:nvCxnSpPr>
      <xdr:spPr>
        <a:xfrm>
          <a:off x="13893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140607</xdr:rowOff>
    </xdr:from>
    <xdr:to>
      <xdr:col>20</xdr:col>
      <xdr:colOff>158750</xdr:colOff>
      <xdr:row>35</xdr:row>
      <xdr:rowOff>140607</xdr:rowOff>
    </xdr:to>
    <xdr:cxnSp macro="">
      <xdr:nvCxnSpPr>
        <xdr:cNvPr id="319" name="直線コネクタ 318"/>
        <xdr:cNvCxnSpPr/>
      </xdr:nvCxnSpPr>
      <xdr:spPr>
        <a:xfrm>
          <a:off x="13004800" y="6141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35378</xdr:rowOff>
    </xdr:from>
    <xdr:to>
      <xdr:col>24</xdr:col>
      <xdr:colOff>82550</xdr:colOff>
      <xdr:row>35</xdr:row>
      <xdr:rowOff>136978</xdr:rowOff>
    </xdr:to>
    <xdr:sp macro="" textlink="">
      <xdr:nvSpPr>
        <xdr:cNvPr id="329" name="円/楕円 328"/>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51905</xdr:rowOff>
    </xdr:from>
    <xdr:ext cx="762000" cy="259045"/>
    <xdr:sp macro="" textlink="">
      <xdr:nvSpPr>
        <xdr:cNvPr id="330"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68036</xdr:rowOff>
    </xdr:from>
    <xdr:to>
      <xdr:col>22</xdr:col>
      <xdr:colOff>615950</xdr:colOff>
      <xdr:row>35</xdr:row>
      <xdr:rowOff>169636</xdr:rowOff>
    </xdr:to>
    <xdr:sp macro="" textlink="">
      <xdr:nvSpPr>
        <xdr:cNvPr id="331" name="円/楕円 330"/>
        <xdr:cNvSpPr/>
      </xdr:nvSpPr>
      <xdr:spPr>
        <a:xfrm>
          <a:off x="15621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8363</xdr:rowOff>
    </xdr:from>
    <xdr:ext cx="736600" cy="259045"/>
    <xdr:sp macro="" textlink="">
      <xdr:nvSpPr>
        <xdr:cNvPr id="332" name="テキスト ボックス 331"/>
        <xdr:cNvSpPr txBox="1"/>
      </xdr:nvSpPr>
      <xdr:spPr>
        <a:xfrm>
          <a:off x="15290800" y="583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89807</xdr:rowOff>
    </xdr:from>
    <xdr:to>
      <xdr:col>21</xdr:col>
      <xdr:colOff>412750</xdr:colOff>
      <xdr:row>36</xdr:row>
      <xdr:rowOff>19957</xdr:rowOff>
    </xdr:to>
    <xdr:sp macro="" textlink="">
      <xdr:nvSpPr>
        <xdr:cNvPr id="333" name="円/楕円 332"/>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30134</xdr:rowOff>
    </xdr:from>
    <xdr:ext cx="762000" cy="259045"/>
    <xdr:sp macro="" textlink="">
      <xdr:nvSpPr>
        <xdr:cNvPr id="334" name="テキスト ボックス 333"/>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89807</xdr:rowOff>
    </xdr:from>
    <xdr:to>
      <xdr:col>20</xdr:col>
      <xdr:colOff>209550</xdr:colOff>
      <xdr:row>36</xdr:row>
      <xdr:rowOff>19957</xdr:rowOff>
    </xdr:to>
    <xdr:sp macro="" textlink="">
      <xdr:nvSpPr>
        <xdr:cNvPr id="335" name="円/楕円 334"/>
        <xdr:cNvSpPr/>
      </xdr:nvSpPr>
      <xdr:spPr>
        <a:xfrm>
          <a:off x="13843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30134</xdr:rowOff>
    </xdr:from>
    <xdr:ext cx="762000" cy="259045"/>
    <xdr:sp macro="" textlink="">
      <xdr:nvSpPr>
        <xdr:cNvPr id="336" name="テキスト ボックス 335"/>
        <xdr:cNvSpPr txBox="1"/>
      </xdr:nvSpPr>
      <xdr:spPr>
        <a:xfrm>
          <a:off x="13512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89807</xdr:rowOff>
    </xdr:from>
    <xdr:to>
      <xdr:col>19</xdr:col>
      <xdr:colOff>6350</xdr:colOff>
      <xdr:row>36</xdr:row>
      <xdr:rowOff>19957</xdr:rowOff>
    </xdr:to>
    <xdr:sp macro="" textlink="">
      <xdr:nvSpPr>
        <xdr:cNvPr id="337" name="円/楕円 336"/>
        <xdr:cNvSpPr/>
      </xdr:nvSpPr>
      <xdr:spPr>
        <a:xfrm>
          <a:off x="12954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30134</xdr:rowOff>
    </xdr:from>
    <xdr:ext cx="762000" cy="259045"/>
    <xdr:sp macro="" textlink="">
      <xdr:nvSpPr>
        <xdr:cNvPr id="338" name="テキスト ボックス 337"/>
        <xdr:cNvSpPr txBox="1"/>
      </xdr:nvSpPr>
      <xdr:spPr>
        <a:xfrm>
          <a:off x="12623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臨時財政対策債の償還額が増加したものの、教育・福祉施設等整備事業債の元利償還金等が減少したことにより、公債費充当一般財源等が前年度と比較すると</a:t>
          </a:r>
          <a:r>
            <a:rPr kumimoji="1" lang="en-US" altLang="ja-JP" sz="1200">
              <a:latin typeface="ＭＳ Ｐゴシック"/>
            </a:rPr>
            <a:t>2.4</a:t>
          </a:r>
          <a:r>
            <a:rPr kumimoji="1" lang="ja-JP" altLang="en-US" sz="1200">
              <a:latin typeface="ＭＳ Ｐゴシック"/>
            </a:rPr>
            <a:t>億円の減少となった。</a:t>
          </a:r>
          <a:endParaRPr kumimoji="1" lang="en-US" altLang="ja-JP" sz="1200">
            <a:latin typeface="ＭＳ Ｐゴシック"/>
          </a:endParaRPr>
        </a:p>
        <a:p>
          <a:r>
            <a:rPr kumimoji="1" lang="ja-JP" altLang="en-US" sz="1200">
              <a:latin typeface="ＭＳ Ｐゴシック"/>
            </a:rPr>
            <a:t>　しかしながら、普通交付税や地方消費税交付金等の歳入の減少により、公債費に係る経常収支比率は</a:t>
          </a:r>
          <a:r>
            <a:rPr kumimoji="1" lang="en-US" altLang="ja-JP" sz="1200">
              <a:latin typeface="ＭＳ Ｐゴシック"/>
            </a:rPr>
            <a:t>0.4</a:t>
          </a:r>
          <a:r>
            <a:rPr kumimoji="1" lang="ja-JP" altLang="en-US" sz="1200">
              <a:latin typeface="ＭＳ Ｐゴシック"/>
            </a:rPr>
            <a:t>ポイント上昇し、</a:t>
          </a:r>
          <a:r>
            <a:rPr kumimoji="1" lang="en-US" altLang="ja-JP" sz="1200">
              <a:latin typeface="ＭＳ Ｐゴシック"/>
            </a:rPr>
            <a:t>22.2%</a:t>
          </a:r>
          <a:r>
            <a:rPr kumimoji="1" lang="ja-JP" altLang="en-US" sz="1200">
              <a:latin typeface="ＭＳ Ｐゴシック"/>
            </a:rPr>
            <a:t>となった。</a:t>
          </a:r>
        </a:p>
        <a:p>
          <a:r>
            <a:rPr kumimoji="1" lang="ja-JP" altLang="en-US" sz="1200">
              <a:latin typeface="ＭＳ Ｐゴシック"/>
            </a:rPr>
            <a:t>　今後もより一層プライマリーバランスに配慮した予算編成を行い、公債費の抑制に努める。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73661</xdr:rowOff>
    </xdr:from>
    <xdr:to>
      <xdr:col>7</xdr:col>
      <xdr:colOff>15875</xdr:colOff>
      <xdr:row>80</xdr:row>
      <xdr:rowOff>104139</xdr:rowOff>
    </xdr:to>
    <xdr:cxnSp macro="">
      <xdr:nvCxnSpPr>
        <xdr:cNvPr id="371" name="直線コネクタ 370"/>
        <xdr:cNvCxnSpPr/>
      </xdr:nvCxnSpPr>
      <xdr:spPr>
        <a:xfrm>
          <a:off x="3987800" y="137896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73661</xdr:rowOff>
    </xdr:from>
    <xdr:to>
      <xdr:col>5</xdr:col>
      <xdr:colOff>549275</xdr:colOff>
      <xdr:row>80</xdr:row>
      <xdr:rowOff>119380</xdr:rowOff>
    </xdr:to>
    <xdr:cxnSp macro="">
      <xdr:nvCxnSpPr>
        <xdr:cNvPr id="374" name="直線コネクタ 373"/>
        <xdr:cNvCxnSpPr/>
      </xdr:nvCxnSpPr>
      <xdr:spPr>
        <a:xfrm flipV="1">
          <a:off x="3098800" y="137896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80</xdr:row>
      <xdr:rowOff>142239</xdr:rowOff>
    </xdr:to>
    <xdr:cxnSp macro="">
      <xdr:nvCxnSpPr>
        <xdr:cNvPr id="377" name="直線コネクタ 376"/>
        <xdr:cNvCxnSpPr/>
      </xdr:nvCxnSpPr>
      <xdr:spPr>
        <a:xfrm flipV="1">
          <a:off x="2209800" y="13835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127000</xdr:rowOff>
    </xdr:from>
    <xdr:to>
      <xdr:col>3</xdr:col>
      <xdr:colOff>142875</xdr:colOff>
      <xdr:row>80</xdr:row>
      <xdr:rowOff>142239</xdr:rowOff>
    </xdr:to>
    <xdr:cxnSp macro="">
      <xdr:nvCxnSpPr>
        <xdr:cNvPr id="380" name="直線コネクタ 379"/>
        <xdr:cNvCxnSpPr/>
      </xdr:nvCxnSpPr>
      <xdr:spPr>
        <a:xfrm>
          <a:off x="1320800" y="13843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53339</xdr:rowOff>
    </xdr:from>
    <xdr:to>
      <xdr:col>7</xdr:col>
      <xdr:colOff>66675</xdr:colOff>
      <xdr:row>80</xdr:row>
      <xdr:rowOff>154939</xdr:rowOff>
    </xdr:to>
    <xdr:sp macro="" textlink="">
      <xdr:nvSpPr>
        <xdr:cNvPr id="390" name="円/楕円 389"/>
        <xdr:cNvSpPr/>
      </xdr:nvSpPr>
      <xdr:spPr>
        <a:xfrm>
          <a:off x="47752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25416</xdr:rowOff>
    </xdr:from>
    <xdr:ext cx="762000" cy="259045"/>
    <xdr:sp macro="" textlink="">
      <xdr:nvSpPr>
        <xdr:cNvPr id="391" name="公債費該当値テキスト"/>
        <xdr:cNvSpPr txBox="1"/>
      </xdr:nvSpPr>
      <xdr:spPr>
        <a:xfrm>
          <a:off x="49149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22861</xdr:rowOff>
    </xdr:from>
    <xdr:to>
      <xdr:col>5</xdr:col>
      <xdr:colOff>600075</xdr:colOff>
      <xdr:row>80</xdr:row>
      <xdr:rowOff>124461</xdr:rowOff>
    </xdr:to>
    <xdr:sp macro="" textlink="">
      <xdr:nvSpPr>
        <xdr:cNvPr id="392" name="円/楕円 391"/>
        <xdr:cNvSpPr/>
      </xdr:nvSpPr>
      <xdr:spPr>
        <a:xfrm>
          <a:off x="3937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109238</xdr:rowOff>
    </xdr:from>
    <xdr:ext cx="736600" cy="259045"/>
    <xdr:sp macro="" textlink="">
      <xdr:nvSpPr>
        <xdr:cNvPr id="393" name="テキスト ボックス 392"/>
        <xdr:cNvSpPr txBox="1"/>
      </xdr:nvSpPr>
      <xdr:spPr>
        <a:xfrm>
          <a:off x="3606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68580</xdr:rowOff>
    </xdr:from>
    <xdr:to>
      <xdr:col>4</xdr:col>
      <xdr:colOff>396875</xdr:colOff>
      <xdr:row>80</xdr:row>
      <xdr:rowOff>170180</xdr:rowOff>
    </xdr:to>
    <xdr:sp macro="" textlink="">
      <xdr:nvSpPr>
        <xdr:cNvPr id="394" name="円/楕円 393"/>
        <xdr:cNvSpPr/>
      </xdr:nvSpPr>
      <xdr:spPr>
        <a:xfrm>
          <a:off x="3048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154957</xdr:rowOff>
    </xdr:from>
    <xdr:ext cx="762000" cy="259045"/>
    <xdr:sp macro="" textlink="">
      <xdr:nvSpPr>
        <xdr:cNvPr id="395" name="テキスト ボックス 394"/>
        <xdr:cNvSpPr txBox="1"/>
      </xdr:nvSpPr>
      <xdr:spPr>
        <a:xfrm>
          <a:off x="2717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91439</xdr:rowOff>
    </xdr:from>
    <xdr:to>
      <xdr:col>3</xdr:col>
      <xdr:colOff>193675</xdr:colOff>
      <xdr:row>81</xdr:row>
      <xdr:rowOff>21589</xdr:rowOff>
    </xdr:to>
    <xdr:sp macro="" textlink="">
      <xdr:nvSpPr>
        <xdr:cNvPr id="396" name="円/楕円 395"/>
        <xdr:cNvSpPr/>
      </xdr:nvSpPr>
      <xdr:spPr>
        <a:xfrm>
          <a:off x="2159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6366</xdr:rowOff>
    </xdr:from>
    <xdr:ext cx="762000" cy="259045"/>
    <xdr:sp macro="" textlink="">
      <xdr:nvSpPr>
        <xdr:cNvPr id="397" name="テキスト ボックス 396"/>
        <xdr:cNvSpPr txBox="1"/>
      </xdr:nvSpPr>
      <xdr:spPr>
        <a:xfrm>
          <a:off x="1828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76200</xdr:rowOff>
    </xdr:from>
    <xdr:to>
      <xdr:col>1</xdr:col>
      <xdr:colOff>676275</xdr:colOff>
      <xdr:row>81</xdr:row>
      <xdr:rowOff>6350</xdr:rowOff>
    </xdr:to>
    <xdr:sp macro="" textlink="">
      <xdr:nvSpPr>
        <xdr:cNvPr id="398" name="円/楕円 397"/>
        <xdr:cNvSpPr/>
      </xdr:nvSpPr>
      <xdr:spPr>
        <a:xfrm>
          <a:off x="1270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162577</xdr:rowOff>
    </xdr:from>
    <xdr:ext cx="762000" cy="259045"/>
    <xdr:sp macro="" textlink="">
      <xdr:nvSpPr>
        <xdr:cNvPr id="399" name="テキスト ボックス 398"/>
        <xdr:cNvSpPr txBox="1"/>
      </xdr:nvSpPr>
      <xdr:spPr>
        <a:xfrm>
          <a:off x="939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人件費や繰出金が増加し、普通交付税や地方消費税交付金等の歳入が減少したことにより、公債費以外の充当一般財源等が前年度と比較すると</a:t>
          </a:r>
          <a:r>
            <a:rPr kumimoji="1" lang="en-US" altLang="ja-JP" sz="1200">
              <a:latin typeface="ＭＳ Ｐゴシック"/>
            </a:rPr>
            <a:t>5.6</a:t>
          </a:r>
          <a:r>
            <a:rPr kumimoji="1" lang="ja-JP" altLang="en-US" sz="1200">
              <a:latin typeface="ＭＳ Ｐゴシック"/>
            </a:rPr>
            <a:t>億円の増加となった。</a:t>
          </a:r>
          <a:endParaRPr kumimoji="1" lang="en-US" altLang="ja-JP" sz="1200">
            <a:latin typeface="ＭＳ Ｐゴシック"/>
          </a:endParaRPr>
        </a:p>
        <a:p>
          <a:r>
            <a:rPr kumimoji="1" lang="ja-JP" altLang="en-US" sz="1200">
              <a:latin typeface="ＭＳ Ｐゴシック"/>
            </a:rPr>
            <a:t>　そのため、公債費以外に係る経常収支比率は</a:t>
          </a:r>
          <a:r>
            <a:rPr kumimoji="1" lang="en-US" altLang="ja-JP" sz="1200">
              <a:latin typeface="ＭＳ Ｐゴシック"/>
            </a:rPr>
            <a:t>3.1</a:t>
          </a:r>
          <a:r>
            <a:rPr kumimoji="1" lang="ja-JP" altLang="en-US" sz="1200">
              <a:latin typeface="ＭＳ Ｐゴシック"/>
            </a:rPr>
            <a:t>ポイント増加し、</a:t>
          </a:r>
          <a:r>
            <a:rPr kumimoji="1" lang="en-US" altLang="ja-JP" sz="1200">
              <a:latin typeface="ＭＳ Ｐゴシック"/>
            </a:rPr>
            <a:t>76.5%</a:t>
          </a:r>
          <a:r>
            <a:rPr kumimoji="1" lang="ja-JP" altLang="en-US" sz="1200">
              <a:latin typeface="ＭＳ Ｐゴシック"/>
            </a:rPr>
            <a:t>となった。</a:t>
          </a:r>
        </a:p>
        <a:p>
          <a:r>
            <a:rPr kumimoji="1" lang="ja-JP" altLang="en-US" sz="1200">
              <a:latin typeface="ＭＳ Ｐゴシック"/>
            </a:rPr>
            <a:t>　類似団体と比較すると、平均を</a:t>
          </a:r>
          <a:r>
            <a:rPr kumimoji="1" lang="en-US" altLang="ja-JP" sz="1200">
              <a:latin typeface="ＭＳ Ｐゴシック"/>
            </a:rPr>
            <a:t>1.6</a:t>
          </a:r>
          <a:r>
            <a:rPr kumimoji="1" lang="ja-JP" altLang="en-US" sz="1200">
              <a:latin typeface="ＭＳ Ｐゴシック"/>
            </a:rPr>
            <a:t>ポイント上回っており、今後も増加傾向にある扶助費や繰出金の抑制と行財政運営の効率化を図り、経費削減に努める。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77</xdr:row>
      <xdr:rowOff>138430</xdr:rowOff>
    </xdr:to>
    <xdr:cxnSp macro="">
      <xdr:nvCxnSpPr>
        <xdr:cNvPr id="430" name="直線コネクタ 429"/>
        <xdr:cNvCxnSpPr/>
      </xdr:nvCxnSpPr>
      <xdr:spPr>
        <a:xfrm>
          <a:off x="15671800" y="1319834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31"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168148</xdr:rowOff>
    </xdr:from>
    <xdr:to>
      <xdr:col>22</xdr:col>
      <xdr:colOff>565150</xdr:colOff>
      <xdr:row>77</xdr:row>
      <xdr:rowOff>14987</xdr:rowOff>
    </xdr:to>
    <xdr:cxnSp macro="">
      <xdr:nvCxnSpPr>
        <xdr:cNvPr id="433" name="直線コネクタ 432"/>
        <xdr:cNvCxnSpPr/>
      </xdr:nvCxnSpPr>
      <xdr:spPr>
        <a:xfrm flipV="1">
          <a:off x="14782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30243</xdr:rowOff>
    </xdr:from>
    <xdr:ext cx="736600" cy="259045"/>
    <xdr:sp macro="" textlink="">
      <xdr:nvSpPr>
        <xdr:cNvPr id="435" name="テキスト ボックス 434"/>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14987</xdr:rowOff>
    </xdr:to>
    <xdr:cxnSp macro="">
      <xdr:nvCxnSpPr>
        <xdr:cNvPr id="436" name="直線コネクタ 435"/>
        <xdr:cNvCxnSpPr/>
      </xdr:nvCxnSpPr>
      <xdr:spPr>
        <a:xfrm>
          <a:off x="13893800" y="131343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140715</xdr:rowOff>
    </xdr:to>
    <xdr:cxnSp macro="">
      <xdr:nvCxnSpPr>
        <xdr:cNvPr id="439" name="直線コネクタ 438"/>
        <xdr:cNvCxnSpPr/>
      </xdr:nvCxnSpPr>
      <xdr:spPr>
        <a:xfrm flipV="1">
          <a:off x="13004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3" name="テキスト ボックス 442"/>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9" name="円/楕円 448"/>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50"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1" name="円/楕円 450"/>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2" name="テキスト ボックス 451"/>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135637</xdr:rowOff>
    </xdr:from>
    <xdr:to>
      <xdr:col>21</xdr:col>
      <xdr:colOff>412750</xdr:colOff>
      <xdr:row>77</xdr:row>
      <xdr:rowOff>65787</xdr:rowOff>
    </xdr:to>
    <xdr:sp macro="" textlink="">
      <xdr:nvSpPr>
        <xdr:cNvPr id="453" name="円/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5" name="円/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57" name="円/楕円 456"/>
        <xdr:cNvSpPr/>
      </xdr:nvSpPr>
      <xdr:spPr>
        <a:xfrm>
          <a:off x="12954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58" name="テキスト ボックス 457"/>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25121</xdr:rowOff>
    </xdr:from>
    <xdr:to>
      <xdr:col>4</xdr:col>
      <xdr:colOff>1117600</xdr:colOff>
      <xdr:row>12</xdr:row>
      <xdr:rowOff>54747</xdr:rowOff>
    </xdr:to>
    <xdr:cxnSp macro="">
      <xdr:nvCxnSpPr>
        <xdr:cNvPr id="48" name="直線コネクタ 47"/>
        <xdr:cNvCxnSpPr/>
      </xdr:nvCxnSpPr>
      <xdr:spPr bwMode="auto">
        <a:xfrm>
          <a:off x="5003800" y="2130146"/>
          <a:ext cx="6477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25121</xdr:rowOff>
    </xdr:from>
    <xdr:to>
      <xdr:col>4</xdr:col>
      <xdr:colOff>469900</xdr:colOff>
      <xdr:row>12</xdr:row>
      <xdr:rowOff>138369</xdr:rowOff>
    </xdr:to>
    <xdr:cxnSp macro="">
      <xdr:nvCxnSpPr>
        <xdr:cNvPr id="51" name="直線コネクタ 50"/>
        <xdr:cNvCxnSpPr/>
      </xdr:nvCxnSpPr>
      <xdr:spPr bwMode="auto">
        <a:xfrm flipV="1">
          <a:off x="4305300" y="2130146"/>
          <a:ext cx="698500" cy="113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138369</xdr:rowOff>
    </xdr:from>
    <xdr:to>
      <xdr:col>3</xdr:col>
      <xdr:colOff>904875</xdr:colOff>
      <xdr:row>13</xdr:row>
      <xdr:rowOff>102342</xdr:rowOff>
    </xdr:to>
    <xdr:cxnSp macro="">
      <xdr:nvCxnSpPr>
        <xdr:cNvPr id="54" name="直線コネクタ 53"/>
        <xdr:cNvCxnSpPr/>
      </xdr:nvCxnSpPr>
      <xdr:spPr bwMode="auto">
        <a:xfrm flipV="1">
          <a:off x="3606800" y="2243394"/>
          <a:ext cx="698500" cy="13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14559</xdr:rowOff>
    </xdr:from>
    <xdr:to>
      <xdr:col>3</xdr:col>
      <xdr:colOff>206375</xdr:colOff>
      <xdr:row>13</xdr:row>
      <xdr:rowOff>102342</xdr:rowOff>
    </xdr:to>
    <xdr:cxnSp macro="">
      <xdr:nvCxnSpPr>
        <xdr:cNvPr id="57" name="直線コネクタ 56"/>
        <xdr:cNvCxnSpPr/>
      </xdr:nvCxnSpPr>
      <xdr:spPr bwMode="auto">
        <a:xfrm>
          <a:off x="2908300" y="2291034"/>
          <a:ext cx="698500" cy="87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3947</xdr:rowOff>
    </xdr:from>
    <xdr:to>
      <xdr:col>5</xdr:col>
      <xdr:colOff>34925</xdr:colOff>
      <xdr:row>12</xdr:row>
      <xdr:rowOff>105547</xdr:rowOff>
    </xdr:to>
    <xdr:sp macro="" textlink="">
      <xdr:nvSpPr>
        <xdr:cNvPr id="67" name="円/楕円 66"/>
        <xdr:cNvSpPr/>
      </xdr:nvSpPr>
      <xdr:spPr bwMode="auto">
        <a:xfrm>
          <a:off x="5600700" y="210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122074</xdr:rowOff>
    </xdr:from>
    <xdr:ext cx="762000" cy="259045"/>
    <xdr:sp macro="" textlink="">
      <xdr:nvSpPr>
        <xdr:cNvPr id="68" name="人口1人当たり決算額の推移該当値テキスト130"/>
        <xdr:cNvSpPr txBox="1"/>
      </xdr:nvSpPr>
      <xdr:spPr>
        <a:xfrm>
          <a:off x="5740400" y="205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78,872</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145771</xdr:rowOff>
    </xdr:from>
    <xdr:to>
      <xdr:col>4</xdr:col>
      <xdr:colOff>520700</xdr:colOff>
      <xdr:row>12</xdr:row>
      <xdr:rowOff>75921</xdr:rowOff>
    </xdr:to>
    <xdr:sp macro="" textlink="">
      <xdr:nvSpPr>
        <xdr:cNvPr id="69" name="円/楕円 68"/>
        <xdr:cNvSpPr/>
      </xdr:nvSpPr>
      <xdr:spPr bwMode="auto">
        <a:xfrm>
          <a:off x="4953000" y="2079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86098</xdr:rowOff>
    </xdr:from>
    <xdr:ext cx="736600" cy="259045"/>
    <xdr:sp macro="" textlink="">
      <xdr:nvSpPr>
        <xdr:cNvPr id="70" name="テキスト ボックス 69"/>
        <xdr:cNvSpPr txBox="1"/>
      </xdr:nvSpPr>
      <xdr:spPr>
        <a:xfrm>
          <a:off x="4622800" y="184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79,520</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87569</xdr:rowOff>
    </xdr:from>
    <xdr:to>
      <xdr:col>3</xdr:col>
      <xdr:colOff>955675</xdr:colOff>
      <xdr:row>13</xdr:row>
      <xdr:rowOff>17719</xdr:rowOff>
    </xdr:to>
    <xdr:sp macro="" textlink="">
      <xdr:nvSpPr>
        <xdr:cNvPr id="71" name="円/楕円 70"/>
        <xdr:cNvSpPr/>
      </xdr:nvSpPr>
      <xdr:spPr bwMode="auto">
        <a:xfrm>
          <a:off x="4254500" y="219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27896</xdr:rowOff>
    </xdr:from>
    <xdr:ext cx="762000" cy="259045"/>
    <xdr:sp macro="" textlink="">
      <xdr:nvSpPr>
        <xdr:cNvPr id="72" name="テキスト ボックス 71"/>
        <xdr:cNvSpPr txBox="1"/>
      </xdr:nvSpPr>
      <xdr:spPr>
        <a:xfrm>
          <a:off x="3924300" y="196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51542</xdr:rowOff>
    </xdr:from>
    <xdr:to>
      <xdr:col>3</xdr:col>
      <xdr:colOff>257175</xdr:colOff>
      <xdr:row>13</xdr:row>
      <xdr:rowOff>153142</xdr:rowOff>
    </xdr:to>
    <xdr:sp macro="" textlink="">
      <xdr:nvSpPr>
        <xdr:cNvPr id="73" name="円/楕円 72"/>
        <xdr:cNvSpPr/>
      </xdr:nvSpPr>
      <xdr:spPr bwMode="auto">
        <a:xfrm>
          <a:off x="3556000" y="23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163319</xdr:rowOff>
    </xdr:from>
    <xdr:ext cx="762000" cy="259045"/>
    <xdr:sp macro="" textlink="">
      <xdr:nvSpPr>
        <xdr:cNvPr id="74" name="テキスト ボックス 73"/>
        <xdr:cNvSpPr txBox="1"/>
      </xdr:nvSpPr>
      <xdr:spPr>
        <a:xfrm>
          <a:off x="3225800" y="209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135209</xdr:rowOff>
    </xdr:from>
    <xdr:to>
      <xdr:col>2</xdr:col>
      <xdr:colOff>692150</xdr:colOff>
      <xdr:row>13</xdr:row>
      <xdr:rowOff>65359</xdr:rowOff>
    </xdr:to>
    <xdr:sp macro="" textlink="">
      <xdr:nvSpPr>
        <xdr:cNvPr id="75" name="円/楕円 74"/>
        <xdr:cNvSpPr/>
      </xdr:nvSpPr>
      <xdr:spPr bwMode="auto">
        <a:xfrm>
          <a:off x="2857500" y="2240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75536</xdr:rowOff>
    </xdr:from>
    <xdr:ext cx="762000" cy="259045"/>
    <xdr:sp macro="" textlink="">
      <xdr:nvSpPr>
        <xdr:cNvPr id="76" name="テキスト ボックス 75"/>
        <xdr:cNvSpPr txBox="1"/>
      </xdr:nvSpPr>
      <xdr:spPr>
        <a:xfrm>
          <a:off x="2527300" y="200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288529</xdr:rowOff>
    </xdr:from>
    <xdr:to>
      <xdr:col>4</xdr:col>
      <xdr:colOff>1117600</xdr:colOff>
      <xdr:row>34</xdr:row>
      <xdr:rowOff>302473</xdr:rowOff>
    </xdr:to>
    <xdr:cxnSp macro="">
      <xdr:nvCxnSpPr>
        <xdr:cNvPr id="108" name="直線コネクタ 107"/>
        <xdr:cNvCxnSpPr/>
      </xdr:nvCxnSpPr>
      <xdr:spPr bwMode="auto">
        <a:xfrm flipV="1">
          <a:off x="5003800" y="6555979"/>
          <a:ext cx="647700" cy="13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266224</xdr:rowOff>
    </xdr:from>
    <xdr:ext cx="762000" cy="259045"/>
    <xdr:sp macro="" textlink="">
      <xdr:nvSpPr>
        <xdr:cNvPr id="109" name="人口1人当たり決算額の推移平均値テキスト445"/>
        <xdr:cNvSpPr txBox="1"/>
      </xdr:nvSpPr>
      <xdr:spPr>
        <a:xfrm>
          <a:off x="5740400" y="6876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300599</xdr:rowOff>
    </xdr:from>
    <xdr:to>
      <xdr:col>4</xdr:col>
      <xdr:colOff>469900</xdr:colOff>
      <xdr:row>34</xdr:row>
      <xdr:rowOff>302473</xdr:rowOff>
    </xdr:to>
    <xdr:cxnSp macro="">
      <xdr:nvCxnSpPr>
        <xdr:cNvPr id="111" name="直線コネクタ 110"/>
        <xdr:cNvCxnSpPr/>
      </xdr:nvCxnSpPr>
      <xdr:spPr bwMode="auto">
        <a:xfrm>
          <a:off x="4305300" y="6568049"/>
          <a:ext cx="698500" cy="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15267</xdr:rowOff>
    </xdr:from>
    <xdr:ext cx="736600" cy="259045"/>
    <xdr:sp macro="" textlink="">
      <xdr:nvSpPr>
        <xdr:cNvPr id="113" name="テキスト ボックス 112"/>
        <xdr:cNvSpPr txBox="1"/>
      </xdr:nvSpPr>
      <xdr:spPr>
        <a:xfrm>
          <a:off x="4622800" y="696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199237</xdr:rowOff>
    </xdr:from>
    <xdr:to>
      <xdr:col>3</xdr:col>
      <xdr:colOff>904875</xdr:colOff>
      <xdr:row>34</xdr:row>
      <xdr:rowOff>300599</xdr:rowOff>
    </xdr:to>
    <xdr:cxnSp macro="">
      <xdr:nvCxnSpPr>
        <xdr:cNvPr id="114" name="直線コネクタ 113"/>
        <xdr:cNvCxnSpPr/>
      </xdr:nvCxnSpPr>
      <xdr:spPr bwMode="auto">
        <a:xfrm>
          <a:off x="3606800" y="6466687"/>
          <a:ext cx="698500" cy="10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10878</xdr:rowOff>
    </xdr:from>
    <xdr:ext cx="762000" cy="259045"/>
    <xdr:sp macro="" textlink="">
      <xdr:nvSpPr>
        <xdr:cNvPr id="116" name="テキスト ボックス 115"/>
        <xdr:cNvSpPr txBox="1"/>
      </xdr:nvSpPr>
      <xdr:spPr>
        <a:xfrm>
          <a:off x="3924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165176</xdr:rowOff>
    </xdr:from>
    <xdr:to>
      <xdr:col>3</xdr:col>
      <xdr:colOff>206375</xdr:colOff>
      <xdr:row>34</xdr:row>
      <xdr:rowOff>199237</xdr:rowOff>
    </xdr:to>
    <xdr:cxnSp macro="">
      <xdr:nvCxnSpPr>
        <xdr:cNvPr id="117" name="直線コネクタ 116"/>
        <xdr:cNvCxnSpPr/>
      </xdr:nvCxnSpPr>
      <xdr:spPr bwMode="auto">
        <a:xfrm>
          <a:off x="2908300" y="6432626"/>
          <a:ext cx="6985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280443</xdr:rowOff>
    </xdr:from>
    <xdr:ext cx="762000" cy="259045"/>
    <xdr:sp macro="" textlink="">
      <xdr:nvSpPr>
        <xdr:cNvPr id="119" name="テキスト ボックス 118"/>
        <xdr:cNvSpPr txBox="1"/>
      </xdr:nvSpPr>
      <xdr:spPr>
        <a:xfrm>
          <a:off x="32258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237729</xdr:rowOff>
    </xdr:from>
    <xdr:to>
      <xdr:col>5</xdr:col>
      <xdr:colOff>34925</xdr:colOff>
      <xdr:row>34</xdr:row>
      <xdr:rowOff>339329</xdr:rowOff>
    </xdr:to>
    <xdr:sp macro="" textlink="">
      <xdr:nvSpPr>
        <xdr:cNvPr id="127" name="円/楕円 126"/>
        <xdr:cNvSpPr/>
      </xdr:nvSpPr>
      <xdr:spPr bwMode="auto">
        <a:xfrm>
          <a:off x="5600700" y="650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82806</xdr:rowOff>
    </xdr:from>
    <xdr:ext cx="762000" cy="259045"/>
    <xdr:sp macro="" textlink="">
      <xdr:nvSpPr>
        <xdr:cNvPr id="128" name="人口1人当たり決算額の推移該当値テキスト445"/>
        <xdr:cNvSpPr txBox="1"/>
      </xdr:nvSpPr>
      <xdr:spPr>
        <a:xfrm>
          <a:off x="5740400" y="6350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251673</xdr:rowOff>
    </xdr:from>
    <xdr:to>
      <xdr:col>4</xdr:col>
      <xdr:colOff>520700</xdr:colOff>
      <xdr:row>35</xdr:row>
      <xdr:rowOff>10373</xdr:rowOff>
    </xdr:to>
    <xdr:sp macro="" textlink="">
      <xdr:nvSpPr>
        <xdr:cNvPr id="129" name="円/楕円 128"/>
        <xdr:cNvSpPr/>
      </xdr:nvSpPr>
      <xdr:spPr bwMode="auto">
        <a:xfrm>
          <a:off x="4953000" y="651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20550</xdr:rowOff>
    </xdr:from>
    <xdr:ext cx="736600" cy="259045"/>
    <xdr:sp macro="" textlink="">
      <xdr:nvSpPr>
        <xdr:cNvPr id="130" name="テキスト ボックス 129"/>
        <xdr:cNvSpPr txBox="1"/>
      </xdr:nvSpPr>
      <xdr:spPr>
        <a:xfrm>
          <a:off x="4622800" y="628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249799</xdr:rowOff>
    </xdr:from>
    <xdr:to>
      <xdr:col>3</xdr:col>
      <xdr:colOff>955675</xdr:colOff>
      <xdr:row>35</xdr:row>
      <xdr:rowOff>8499</xdr:rowOff>
    </xdr:to>
    <xdr:sp macro="" textlink="">
      <xdr:nvSpPr>
        <xdr:cNvPr id="131" name="円/楕円 130"/>
        <xdr:cNvSpPr/>
      </xdr:nvSpPr>
      <xdr:spPr bwMode="auto">
        <a:xfrm>
          <a:off x="4254500" y="6517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18676</xdr:rowOff>
    </xdr:from>
    <xdr:ext cx="762000" cy="259045"/>
    <xdr:sp macro="" textlink="">
      <xdr:nvSpPr>
        <xdr:cNvPr id="132" name="テキスト ボックス 131"/>
        <xdr:cNvSpPr txBox="1"/>
      </xdr:nvSpPr>
      <xdr:spPr>
        <a:xfrm>
          <a:off x="3924300" y="6286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148437</xdr:rowOff>
    </xdr:from>
    <xdr:to>
      <xdr:col>3</xdr:col>
      <xdr:colOff>257175</xdr:colOff>
      <xdr:row>34</xdr:row>
      <xdr:rowOff>250037</xdr:rowOff>
    </xdr:to>
    <xdr:sp macro="" textlink="">
      <xdr:nvSpPr>
        <xdr:cNvPr id="133" name="円/楕円 132"/>
        <xdr:cNvSpPr/>
      </xdr:nvSpPr>
      <xdr:spPr bwMode="auto">
        <a:xfrm>
          <a:off x="3556000" y="641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260214</xdr:rowOff>
    </xdr:from>
    <xdr:ext cx="762000" cy="259045"/>
    <xdr:sp macro="" textlink="">
      <xdr:nvSpPr>
        <xdr:cNvPr id="134" name="テキスト ボックス 133"/>
        <xdr:cNvSpPr txBox="1"/>
      </xdr:nvSpPr>
      <xdr:spPr>
        <a:xfrm>
          <a:off x="3225800" y="618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114376</xdr:rowOff>
    </xdr:from>
    <xdr:to>
      <xdr:col>2</xdr:col>
      <xdr:colOff>692150</xdr:colOff>
      <xdr:row>34</xdr:row>
      <xdr:rowOff>215976</xdr:rowOff>
    </xdr:to>
    <xdr:sp macro="" textlink="">
      <xdr:nvSpPr>
        <xdr:cNvPr id="135" name="円/楕円 134"/>
        <xdr:cNvSpPr/>
      </xdr:nvSpPr>
      <xdr:spPr bwMode="auto">
        <a:xfrm>
          <a:off x="2857500" y="638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226153</xdr:rowOff>
    </xdr:from>
    <xdr:ext cx="762000" cy="259045"/>
    <xdr:sp macro="" textlink="">
      <xdr:nvSpPr>
        <xdr:cNvPr id="136" name="テキスト ボックス 135"/>
        <xdr:cNvSpPr txBox="1"/>
      </xdr:nvSpPr>
      <xdr:spPr>
        <a:xfrm>
          <a:off x="2527300" y="61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30962</xdr:rowOff>
    </xdr:from>
    <xdr:to>
      <xdr:col>6</xdr:col>
      <xdr:colOff>511175</xdr:colOff>
      <xdr:row>30</xdr:row>
      <xdr:rowOff>105105</xdr:rowOff>
    </xdr:to>
    <xdr:cxnSp macro="">
      <xdr:nvCxnSpPr>
        <xdr:cNvPr id="61" name="直線コネクタ 60"/>
        <xdr:cNvCxnSpPr/>
      </xdr:nvCxnSpPr>
      <xdr:spPr>
        <a:xfrm flipV="1">
          <a:off x="3797300" y="5174462"/>
          <a:ext cx="838200" cy="7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105105</xdr:rowOff>
    </xdr:from>
    <xdr:to>
      <xdr:col>5</xdr:col>
      <xdr:colOff>358775</xdr:colOff>
      <xdr:row>31</xdr:row>
      <xdr:rowOff>9741</xdr:rowOff>
    </xdr:to>
    <xdr:cxnSp macro="">
      <xdr:nvCxnSpPr>
        <xdr:cNvPr id="64" name="直線コネクタ 63"/>
        <xdr:cNvCxnSpPr/>
      </xdr:nvCxnSpPr>
      <xdr:spPr>
        <a:xfrm flipV="1">
          <a:off x="2908300" y="5248605"/>
          <a:ext cx="889000" cy="7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9741</xdr:rowOff>
    </xdr:from>
    <xdr:to>
      <xdr:col>4</xdr:col>
      <xdr:colOff>155575</xdr:colOff>
      <xdr:row>31</xdr:row>
      <xdr:rowOff>88112</xdr:rowOff>
    </xdr:to>
    <xdr:cxnSp macro="">
      <xdr:nvCxnSpPr>
        <xdr:cNvPr id="67" name="直線コネクタ 66"/>
        <xdr:cNvCxnSpPr/>
      </xdr:nvCxnSpPr>
      <xdr:spPr>
        <a:xfrm flipV="1">
          <a:off x="2019300" y="5324691"/>
          <a:ext cx="889000" cy="7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37249</xdr:rowOff>
    </xdr:from>
    <xdr:to>
      <xdr:col>2</xdr:col>
      <xdr:colOff>638175</xdr:colOff>
      <xdr:row>31</xdr:row>
      <xdr:rowOff>88112</xdr:rowOff>
    </xdr:to>
    <xdr:cxnSp macro="">
      <xdr:nvCxnSpPr>
        <xdr:cNvPr id="70" name="直線コネクタ 69"/>
        <xdr:cNvCxnSpPr/>
      </xdr:nvCxnSpPr>
      <xdr:spPr>
        <a:xfrm>
          <a:off x="1130300" y="5352199"/>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29</xdr:row>
      <xdr:rowOff>151612</xdr:rowOff>
    </xdr:from>
    <xdr:to>
      <xdr:col>6</xdr:col>
      <xdr:colOff>561975</xdr:colOff>
      <xdr:row>30</xdr:row>
      <xdr:rowOff>81762</xdr:rowOff>
    </xdr:to>
    <xdr:sp macro="" textlink="">
      <xdr:nvSpPr>
        <xdr:cNvPr id="80" name="円/楕円 79"/>
        <xdr:cNvSpPr/>
      </xdr:nvSpPr>
      <xdr:spPr>
        <a:xfrm>
          <a:off x="4584700" y="51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104639</xdr:rowOff>
    </xdr:from>
    <xdr:ext cx="534377" cy="259045"/>
    <xdr:sp macro="" textlink="">
      <xdr:nvSpPr>
        <xdr:cNvPr id="81" name="人件費該当値テキスト"/>
        <xdr:cNvSpPr txBox="1"/>
      </xdr:nvSpPr>
      <xdr:spPr>
        <a:xfrm>
          <a:off x="4686300" y="50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80,854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54305</xdr:rowOff>
    </xdr:from>
    <xdr:to>
      <xdr:col>5</xdr:col>
      <xdr:colOff>409575</xdr:colOff>
      <xdr:row>30</xdr:row>
      <xdr:rowOff>155905</xdr:rowOff>
    </xdr:to>
    <xdr:sp macro="" textlink="">
      <xdr:nvSpPr>
        <xdr:cNvPr id="82" name="円/楕円 81"/>
        <xdr:cNvSpPr/>
      </xdr:nvSpPr>
      <xdr:spPr>
        <a:xfrm>
          <a:off x="3746500" y="51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982</xdr:rowOff>
    </xdr:from>
    <xdr:ext cx="534377" cy="259045"/>
    <xdr:sp macro="" textlink="">
      <xdr:nvSpPr>
        <xdr:cNvPr id="83" name="テキスト ボックス 82"/>
        <xdr:cNvSpPr txBox="1"/>
      </xdr:nvSpPr>
      <xdr:spPr>
        <a:xfrm>
          <a:off x="3530111" y="497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78,908</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130391</xdr:rowOff>
    </xdr:from>
    <xdr:to>
      <xdr:col>4</xdr:col>
      <xdr:colOff>206375</xdr:colOff>
      <xdr:row>31</xdr:row>
      <xdr:rowOff>60541</xdr:rowOff>
    </xdr:to>
    <xdr:sp macro="" textlink="">
      <xdr:nvSpPr>
        <xdr:cNvPr id="84" name="円/楕円 83"/>
        <xdr:cNvSpPr/>
      </xdr:nvSpPr>
      <xdr:spPr>
        <a:xfrm>
          <a:off x="2857500" y="52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77068</xdr:rowOff>
    </xdr:from>
    <xdr:ext cx="534377" cy="259045"/>
    <xdr:sp macro="" textlink="">
      <xdr:nvSpPr>
        <xdr:cNvPr id="85" name="テキスト ボックス 84"/>
        <xdr:cNvSpPr txBox="1"/>
      </xdr:nvSpPr>
      <xdr:spPr>
        <a:xfrm>
          <a:off x="2641111" y="50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76,911</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37312</xdr:rowOff>
    </xdr:from>
    <xdr:to>
      <xdr:col>3</xdr:col>
      <xdr:colOff>3175</xdr:colOff>
      <xdr:row>31</xdr:row>
      <xdr:rowOff>138912</xdr:rowOff>
    </xdr:to>
    <xdr:sp macro="" textlink="">
      <xdr:nvSpPr>
        <xdr:cNvPr id="86" name="円/楕円 85"/>
        <xdr:cNvSpPr/>
      </xdr:nvSpPr>
      <xdr:spPr>
        <a:xfrm>
          <a:off x="1968500" y="5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155439</xdr:rowOff>
    </xdr:from>
    <xdr:ext cx="534377" cy="259045"/>
    <xdr:sp macro="" textlink="">
      <xdr:nvSpPr>
        <xdr:cNvPr id="87" name="テキスト ボックス 86"/>
        <xdr:cNvSpPr txBox="1"/>
      </xdr:nvSpPr>
      <xdr:spPr>
        <a:xfrm>
          <a:off x="1752111" y="5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74,854</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157899</xdr:rowOff>
    </xdr:from>
    <xdr:to>
      <xdr:col>1</xdr:col>
      <xdr:colOff>485775</xdr:colOff>
      <xdr:row>31</xdr:row>
      <xdr:rowOff>88049</xdr:rowOff>
    </xdr:to>
    <xdr:sp macro="" textlink="">
      <xdr:nvSpPr>
        <xdr:cNvPr id="88" name="円/楕円 87"/>
        <xdr:cNvSpPr/>
      </xdr:nvSpPr>
      <xdr:spPr>
        <a:xfrm>
          <a:off x="1079500" y="53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29</xdr:row>
      <xdr:rowOff>104576</xdr:rowOff>
    </xdr:from>
    <xdr:ext cx="534377" cy="259045"/>
    <xdr:sp macro="" textlink="">
      <xdr:nvSpPr>
        <xdr:cNvPr id="89" name="テキスト ボックス 88"/>
        <xdr:cNvSpPr txBox="1"/>
      </xdr:nvSpPr>
      <xdr:spPr>
        <a:xfrm>
          <a:off x="863111" y="50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102362</xdr:rowOff>
    </xdr:from>
    <xdr:to>
      <xdr:col>6</xdr:col>
      <xdr:colOff>511175</xdr:colOff>
      <xdr:row>57</xdr:row>
      <xdr:rowOff>134303</xdr:rowOff>
    </xdr:to>
    <xdr:cxnSp macro="">
      <xdr:nvCxnSpPr>
        <xdr:cNvPr id="119" name="直線コネクタ 118"/>
        <xdr:cNvCxnSpPr/>
      </xdr:nvCxnSpPr>
      <xdr:spPr>
        <a:xfrm flipV="1">
          <a:off x="3797300" y="9875012"/>
          <a:ext cx="8382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134303</xdr:rowOff>
    </xdr:from>
    <xdr:to>
      <xdr:col>5</xdr:col>
      <xdr:colOff>358775</xdr:colOff>
      <xdr:row>57</xdr:row>
      <xdr:rowOff>137134</xdr:rowOff>
    </xdr:to>
    <xdr:cxnSp macro="">
      <xdr:nvCxnSpPr>
        <xdr:cNvPr id="122" name="直線コネクタ 121"/>
        <xdr:cNvCxnSpPr/>
      </xdr:nvCxnSpPr>
      <xdr:spPr>
        <a:xfrm flipV="1">
          <a:off x="2908300" y="9906953"/>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137134</xdr:rowOff>
    </xdr:from>
    <xdr:to>
      <xdr:col>4</xdr:col>
      <xdr:colOff>155575</xdr:colOff>
      <xdr:row>58</xdr:row>
      <xdr:rowOff>1943</xdr:rowOff>
    </xdr:to>
    <xdr:cxnSp macro="">
      <xdr:nvCxnSpPr>
        <xdr:cNvPr id="125" name="直線コネクタ 124"/>
        <xdr:cNvCxnSpPr/>
      </xdr:nvCxnSpPr>
      <xdr:spPr>
        <a:xfrm flipV="1">
          <a:off x="2019300" y="9909784"/>
          <a:ext cx="889000" cy="3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1943</xdr:rowOff>
    </xdr:from>
    <xdr:to>
      <xdr:col>2</xdr:col>
      <xdr:colOff>638175</xdr:colOff>
      <xdr:row>58</xdr:row>
      <xdr:rowOff>8141</xdr:rowOff>
    </xdr:to>
    <xdr:cxnSp macro="">
      <xdr:nvCxnSpPr>
        <xdr:cNvPr id="128" name="直線コネクタ 127"/>
        <xdr:cNvCxnSpPr/>
      </xdr:nvCxnSpPr>
      <xdr:spPr>
        <a:xfrm flipV="1">
          <a:off x="1130300" y="9946043"/>
          <a:ext cx="8890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51562</xdr:rowOff>
    </xdr:from>
    <xdr:to>
      <xdr:col>6</xdr:col>
      <xdr:colOff>561975</xdr:colOff>
      <xdr:row>57</xdr:row>
      <xdr:rowOff>153162</xdr:rowOff>
    </xdr:to>
    <xdr:sp macro="" textlink="">
      <xdr:nvSpPr>
        <xdr:cNvPr id="138" name="円/楕円 137"/>
        <xdr:cNvSpPr/>
      </xdr:nvSpPr>
      <xdr:spPr>
        <a:xfrm>
          <a:off x="45847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74439</xdr:rowOff>
    </xdr:from>
    <xdr:ext cx="534377" cy="259045"/>
    <xdr:sp macro="" textlink="">
      <xdr:nvSpPr>
        <xdr:cNvPr id="139" name="物件費該当値テキスト"/>
        <xdr:cNvSpPr txBox="1"/>
      </xdr:nvSpPr>
      <xdr:spPr>
        <a:xfrm>
          <a:off x="4686300" y="967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83503</xdr:rowOff>
    </xdr:from>
    <xdr:to>
      <xdr:col>5</xdr:col>
      <xdr:colOff>409575</xdr:colOff>
      <xdr:row>58</xdr:row>
      <xdr:rowOff>13653</xdr:rowOff>
    </xdr:to>
    <xdr:sp macro="" textlink="">
      <xdr:nvSpPr>
        <xdr:cNvPr id="140" name="円/楕円 139"/>
        <xdr:cNvSpPr/>
      </xdr:nvSpPr>
      <xdr:spPr>
        <a:xfrm>
          <a:off x="3746500" y="985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30180</xdr:rowOff>
    </xdr:from>
    <xdr:ext cx="534377" cy="259045"/>
    <xdr:sp macro="" textlink="">
      <xdr:nvSpPr>
        <xdr:cNvPr id="141" name="テキスト ボックス 140"/>
        <xdr:cNvSpPr txBox="1"/>
      </xdr:nvSpPr>
      <xdr:spPr>
        <a:xfrm>
          <a:off x="3530111" y="963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86334</xdr:rowOff>
    </xdr:from>
    <xdr:to>
      <xdr:col>4</xdr:col>
      <xdr:colOff>206375</xdr:colOff>
      <xdr:row>58</xdr:row>
      <xdr:rowOff>16484</xdr:rowOff>
    </xdr:to>
    <xdr:sp macro="" textlink="">
      <xdr:nvSpPr>
        <xdr:cNvPr id="142" name="円/楕円 141"/>
        <xdr:cNvSpPr/>
      </xdr:nvSpPr>
      <xdr:spPr>
        <a:xfrm>
          <a:off x="2857500" y="985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33011</xdr:rowOff>
    </xdr:from>
    <xdr:ext cx="534377" cy="259045"/>
    <xdr:sp macro="" textlink="">
      <xdr:nvSpPr>
        <xdr:cNvPr id="143" name="テキスト ボックス 142"/>
        <xdr:cNvSpPr txBox="1"/>
      </xdr:nvSpPr>
      <xdr:spPr>
        <a:xfrm>
          <a:off x="2641111" y="96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122593</xdr:rowOff>
    </xdr:from>
    <xdr:to>
      <xdr:col>3</xdr:col>
      <xdr:colOff>3175</xdr:colOff>
      <xdr:row>58</xdr:row>
      <xdr:rowOff>52743</xdr:rowOff>
    </xdr:to>
    <xdr:sp macro="" textlink="">
      <xdr:nvSpPr>
        <xdr:cNvPr id="144" name="円/楕円 143"/>
        <xdr:cNvSpPr/>
      </xdr:nvSpPr>
      <xdr:spPr>
        <a:xfrm>
          <a:off x="1968500" y="98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69270</xdr:rowOff>
    </xdr:from>
    <xdr:ext cx="534377" cy="259045"/>
    <xdr:sp macro="" textlink="">
      <xdr:nvSpPr>
        <xdr:cNvPr id="145" name="テキスト ボックス 144"/>
        <xdr:cNvSpPr txBox="1"/>
      </xdr:nvSpPr>
      <xdr:spPr>
        <a:xfrm>
          <a:off x="1752111" y="96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128791</xdr:rowOff>
    </xdr:from>
    <xdr:to>
      <xdr:col>1</xdr:col>
      <xdr:colOff>485775</xdr:colOff>
      <xdr:row>58</xdr:row>
      <xdr:rowOff>58941</xdr:rowOff>
    </xdr:to>
    <xdr:sp macro="" textlink="">
      <xdr:nvSpPr>
        <xdr:cNvPr id="146" name="円/楕円 145"/>
        <xdr:cNvSpPr/>
      </xdr:nvSpPr>
      <xdr:spPr>
        <a:xfrm>
          <a:off x="1079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75468</xdr:rowOff>
    </xdr:from>
    <xdr:ext cx="534377" cy="259045"/>
    <xdr:sp macro="" textlink="">
      <xdr:nvSpPr>
        <xdr:cNvPr id="147" name="テキスト ボックス 146"/>
        <xdr:cNvSpPr txBox="1"/>
      </xdr:nvSpPr>
      <xdr:spPr>
        <a:xfrm>
          <a:off x="863111" y="967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84963</xdr:rowOff>
    </xdr:from>
    <xdr:to>
      <xdr:col>6</xdr:col>
      <xdr:colOff>511175</xdr:colOff>
      <xdr:row>75</xdr:row>
      <xdr:rowOff>100203</xdr:rowOff>
    </xdr:to>
    <xdr:cxnSp macro="">
      <xdr:nvCxnSpPr>
        <xdr:cNvPr id="176" name="直線コネクタ 175"/>
        <xdr:cNvCxnSpPr/>
      </xdr:nvCxnSpPr>
      <xdr:spPr>
        <a:xfrm flipV="1">
          <a:off x="3797300" y="1294371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100203</xdr:rowOff>
    </xdr:from>
    <xdr:to>
      <xdr:col>5</xdr:col>
      <xdr:colOff>358775</xdr:colOff>
      <xdr:row>75</xdr:row>
      <xdr:rowOff>123571</xdr:rowOff>
    </xdr:to>
    <xdr:cxnSp macro="">
      <xdr:nvCxnSpPr>
        <xdr:cNvPr id="179" name="直線コネクタ 178"/>
        <xdr:cNvCxnSpPr/>
      </xdr:nvCxnSpPr>
      <xdr:spPr>
        <a:xfrm flipV="1">
          <a:off x="2908300" y="12958953"/>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86504</xdr:rowOff>
    </xdr:from>
    <xdr:ext cx="469744" cy="259045"/>
    <xdr:sp macro="" textlink="">
      <xdr:nvSpPr>
        <xdr:cNvPr id="181" name="テキスト ボックス 180"/>
        <xdr:cNvSpPr txBox="1"/>
      </xdr:nvSpPr>
      <xdr:spPr>
        <a:xfrm>
          <a:off x="3562427"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118745</xdr:rowOff>
    </xdr:from>
    <xdr:to>
      <xdr:col>4</xdr:col>
      <xdr:colOff>155575</xdr:colOff>
      <xdr:row>75</xdr:row>
      <xdr:rowOff>123571</xdr:rowOff>
    </xdr:to>
    <xdr:cxnSp macro="">
      <xdr:nvCxnSpPr>
        <xdr:cNvPr id="182" name="直線コネクタ 181"/>
        <xdr:cNvCxnSpPr/>
      </xdr:nvCxnSpPr>
      <xdr:spPr>
        <a:xfrm>
          <a:off x="2019300" y="1297749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95521</xdr:rowOff>
    </xdr:from>
    <xdr:ext cx="469744" cy="259045"/>
    <xdr:sp macro="" textlink="">
      <xdr:nvSpPr>
        <xdr:cNvPr id="184" name="テキスト ボックス 183"/>
        <xdr:cNvSpPr txBox="1"/>
      </xdr:nvSpPr>
      <xdr:spPr>
        <a:xfrm>
          <a:off x="2673427" y="1312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116840</xdr:rowOff>
    </xdr:from>
    <xdr:to>
      <xdr:col>2</xdr:col>
      <xdr:colOff>638175</xdr:colOff>
      <xdr:row>75</xdr:row>
      <xdr:rowOff>118745</xdr:rowOff>
    </xdr:to>
    <xdr:cxnSp macro="">
      <xdr:nvCxnSpPr>
        <xdr:cNvPr id="185" name="直線コネクタ 184"/>
        <xdr:cNvCxnSpPr/>
      </xdr:nvCxnSpPr>
      <xdr:spPr>
        <a:xfrm>
          <a:off x="1130300" y="12975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64788</xdr:rowOff>
    </xdr:from>
    <xdr:ext cx="469744" cy="259045"/>
    <xdr:sp macro="" textlink="">
      <xdr:nvSpPr>
        <xdr:cNvPr id="187" name="テキスト ボックス 186"/>
        <xdr:cNvSpPr txBox="1"/>
      </xdr:nvSpPr>
      <xdr:spPr>
        <a:xfrm>
          <a:off x="1784427"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63516</xdr:rowOff>
    </xdr:from>
    <xdr:ext cx="469744" cy="259045"/>
    <xdr:sp macro="" textlink="">
      <xdr:nvSpPr>
        <xdr:cNvPr id="189" name="テキスト ボックス 188"/>
        <xdr:cNvSpPr txBox="1"/>
      </xdr:nvSpPr>
      <xdr:spPr>
        <a:xfrm>
          <a:off x="895427" y="130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34163</xdr:rowOff>
    </xdr:from>
    <xdr:to>
      <xdr:col>6</xdr:col>
      <xdr:colOff>561975</xdr:colOff>
      <xdr:row>75</xdr:row>
      <xdr:rowOff>135763</xdr:rowOff>
    </xdr:to>
    <xdr:sp macro="" textlink="">
      <xdr:nvSpPr>
        <xdr:cNvPr id="195" name="円/楕円 194"/>
        <xdr:cNvSpPr/>
      </xdr:nvSpPr>
      <xdr:spPr>
        <a:xfrm>
          <a:off x="4584700" y="1289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57040</xdr:rowOff>
    </xdr:from>
    <xdr:ext cx="469744" cy="259045"/>
    <xdr:sp macro="" textlink="">
      <xdr:nvSpPr>
        <xdr:cNvPr id="196" name="維持補修費該当値テキスト"/>
        <xdr:cNvSpPr txBox="1"/>
      </xdr:nvSpPr>
      <xdr:spPr>
        <a:xfrm>
          <a:off x="4686300" y="127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49403</xdr:rowOff>
    </xdr:from>
    <xdr:to>
      <xdr:col>5</xdr:col>
      <xdr:colOff>409575</xdr:colOff>
      <xdr:row>75</xdr:row>
      <xdr:rowOff>151003</xdr:rowOff>
    </xdr:to>
    <xdr:sp macro="" textlink="">
      <xdr:nvSpPr>
        <xdr:cNvPr id="197" name="円/楕円 196"/>
        <xdr:cNvSpPr/>
      </xdr:nvSpPr>
      <xdr:spPr>
        <a:xfrm>
          <a:off x="3746500" y="1290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167530</xdr:rowOff>
    </xdr:from>
    <xdr:ext cx="469744" cy="259045"/>
    <xdr:sp macro="" textlink="">
      <xdr:nvSpPr>
        <xdr:cNvPr id="198" name="テキスト ボックス 197"/>
        <xdr:cNvSpPr txBox="1"/>
      </xdr:nvSpPr>
      <xdr:spPr>
        <a:xfrm>
          <a:off x="3562427" y="1268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72771</xdr:rowOff>
    </xdr:from>
    <xdr:to>
      <xdr:col>4</xdr:col>
      <xdr:colOff>206375</xdr:colOff>
      <xdr:row>76</xdr:row>
      <xdr:rowOff>2921</xdr:rowOff>
    </xdr:to>
    <xdr:sp macro="" textlink="">
      <xdr:nvSpPr>
        <xdr:cNvPr id="199" name="円/楕円 198"/>
        <xdr:cNvSpPr/>
      </xdr:nvSpPr>
      <xdr:spPr>
        <a:xfrm>
          <a:off x="2857500" y="129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19448</xdr:rowOff>
    </xdr:from>
    <xdr:ext cx="469744" cy="259045"/>
    <xdr:sp macro="" textlink="">
      <xdr:nvSpPr>
        <xdr:cNvPr id="200" name="テキスト ボックス 199"/>
        <xdr:cNvSpPr txBox="1"/>
      </xdr:nvSpPr>
      <xdr:spPr>
        <a:xfrm>
          <a:off x="2673427" y="1270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67945</xdr:rowOff>
    </xdr:from>
    <xdr:to>
      <xdr:col>3</xdr:col>
      <xdr:colOff>3175</xdr:colOff>
      <xdr:row>75</xdr:row>
      <xdr:rowOff>169545</xdr:rowOff>
    </xdr:to>
    <xdr:sp macro="" textlink="">
      <xdr:nvSpPr>
        <xdr:cNvPr id="201" name="円/楕円 200"/>
        <xdr:cNvSpPr/>
      </xdr:nvSpPr>
      <xdr:spPr>
        <a:xfrm>
          <a:off x="19685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14622</xdr:rowOff>
    </xdr:from>
    <xdr:ext cx="469744" cy="259045"/>
    <xdr:sp macro="" textlink="">
      <xdr:nvSpPr>
        <xdr:cNvPr id="202" name="テキスト ボックス 201"/>
        <xdr:cNvSpPr txBox="1"/>
      </xdr:nvSpPr>
      <xdr:spPr>
        <a:xfrm>
          <a:off x="1784427" y="127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66040</xdr:rowOff>
    </xdr:from>
    <xdr:to>
      <xdr:col>1</xdr:col>
      <xdr:colOff>485775</xdr:colOff>
      <xdr:row>75</xdr:row>
      <xdr:rowOff>167639</xdr:rowOff>
    </xdr:to>
    <xdr:sp macro="" textlink="">
      <xdr:nvSpPr>
        <xdr:cNvPr id="203" name="円/楕円 202"/>
        <xdr:cNvSpPr/>
      </xdr:nvSpPr>
      <xdr:spPr>
        <a:xfrm>
          <a:off x="1079500" y="12924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12717</xdr:rowOff>
    </xdr:from>
    <xdr:ext cx="469744" cy="259045"/>
    <xdr:sp macro="" textlink="">
      <xdr:nvSpPr>
        <xdr:cNvPr id="204" name="テキスト ボックス 203"/>
        <xdr:cNvSpPr txBox="1"/>
      </xdr:nvSpPr>
      <xdr:spPr>
        <a:xfrm>
          <a:off x="895427" y="1270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168999</xdr:rowOff>
    </xdr:from>
    <xdr:to>
      <xdr:col>6</xdr:col>
      <xdr:colOff>511175</xdr:colOff>
      <xdr:row>96</xdr:row>
      <xdr:rowOff>70816</xdr:rowOff>
    </xdr:to>
    <xdr:cxnSp macro="">
      <xdr:nvCxnSpPr>
        <xdr:cNvPr id="234" name="直線コネクタ 233"/>
        <xdr:cNvCxnSpPr/>
      </xdr:nvCxnSpPr>
      <xdr:spPr>
        <a:xfrm flipV="1">
          <a:off x="3797300" y="16456749"/>
          <a:ext cx="838200" cy="7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70816</xdr:rowOff>
    </xdr:from>
    <xdr:to>
      <xdr:col>5</xdr:col>
      <xdr:colOff>358775</xdr:colOff>
      <xdr:row>96</xdr:row>
      <xdr:rowOff>87795</xdr:rowOff>
    </xdr:to>
    <xdr:cxnSp macro="">
      <xdr:nvCxnSpPr>
        <xdr:cNvPr id="237" name="直線コネクタ 236"/>
        <xdr:cNvCxnSpPr/>
      </xdr:nvCxnSpPr>
      <xdr:spPr>
        <a:xfrm flipV="1">
          <a:off x="2908300" y="16530016"/>
          <a:ext cx="889000" cy="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87795</xdr:rowOff>
    </xdr:from>
    <xdr:to>
      <xdr:col>4</xdr:col>
      <xdr:colOff>155575</xdr:colOff>
      <xdr:row>96</xdr:row>
      <xdr:rowOff>136830</xdr:rowOff>
    </xdr:to>
    <xdr:cxnSp macro="">
      <xdr:nvCxnSpPr>
        <xdr:cNvPr id="240" name="直線コネクタ 239"/>
        <xdr:cNvCxnSpPr/>
      </xdr:nvCxnSpPr>
      <xdr:spPr>
        <a:xfrm flipV="1">
          <a:off x="2019300" y="16546995"/>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136830</xdr:rowOff>
    </xdr:from>
    <xdr:to>
      <xdr:col>2</xdr:col>
      <xdr:colOff>638175</xdr:colOff>
      <xdr:row>96</xdr:row>
      <xdr:rowOff>143308</xdr:rowOff>
    </xdr:to>
    <xdr:cxnSp macro="">
      <xdr:nvCxnSpPr>
        <xdr:cNvPr id="243" name="直線コネクタ 242"/>
        <xdr:cNvCxnSpPr/>
      </xdr:nvCxnSpPr>
      <xdr:spPr>
        <a:xfrm flipV="1">
          <a:off x="1130300" y="16596030"/>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20680</xdr:rowOff>
    </xdr:from>
    <xdr:ext cx="534377" cy="259045"/>
    <xdr:sp macro="" textlink="">
      <xdr:nvSpPr>
        <xdr:cNvPr id="247" name="テキスト ボックス 246"/>
        <xdr:cNvSpPr txBox="1"/>
      </xdr:nvSpPr>
      <xdr:spPr>
        <a:xfrm>
          <a:off x="863111" y="166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118199</xdr:rowOff>
    </xdr:from>
    <xdr:to>
      <xdr:col>6</xdr:col>
      <xdr:colOff>561975</xdr:colOff>
      <xdr:row>96</xdr:row>
      <xdr:rowOff>48349</xdr:rowOff>
    </xdr:to>
    <xdr:sp macro="" textlink="">
      <xdr:nvSpPr>
        <xdr:cNvPr id="253" name="円/楕円 252"/>
        <xdr:cNvSpPr/>
      </xdr:nvSpPr>
      <xdr:spPr>
        <a:xfrm>
          <a:off x="4584700" y="164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96626</xdr:rowOff>
    </xdr:from>
    <xdr:ext cx="599010" cy="259045"/>
    <xdr:sp macro="" textlink="">
      <xdr:nvSpPr>
        <xdr:cNvPr id="254" name="扶助費該当値テキスト"/>
        <xdr:cNvSpPr txBox="1"/>
      </xdr:nvSpPr>
      <xdr:spPr>
        <a:xfrm>
          <a:off x="4686300" y="1638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104,193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20016</xdr:rowOff>
    </xdr:from>
    <xdr:to>
      <xdr:col>5</xdr:col>
      <xdr:colOff>409575</xdr:colOff>
      <xdr:row>96</xdr:row>
      <xdr:rowOff>121616</xdr:rowOff>
    </xdr:to>
    <xdr:sp macro="" textlink="">
      <xdr:nvSpPr>
        <xdr:cNvPr id="255" name="円/楕円 254"/>
        <xdr:cNvSpPr/>
      </xdr:nvSpPr>
      <xdr:spPr>
        <a:xfrm>
          <a:off x="3746500" y="164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112743</xdr:rowOff>
    </xdr:from>
    <xdr:ext cx="534377" cy="259045"/>
    <xdr:sp macro="" textlink="">
      <xdr:nvSpPr>
        <xdr:cNvPr id="256" name="テキスト ボックス 255"/>
        <xdr:cNvSpPr txBox="1"/>
      </xdr:nvSpPr>
      <xdr:spPr>
        <a:xfrm>
          <a:off x="3530111" y="1657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36995</xdr:rowOff>
    </xdr:from>
    <xdr:to>
      <xdr:col>4</xdr:col>
      <xdr:colOff>206375</xdr:colOff>
      <xdr:row>96</xdr:row>
      <xdr:rowOff>138595</xdr:rowOff>
    </xdr:to>
    <xdr:sp macro="" textlink="">
      <xdr:nvSpPr>
        <xdr:cNvPr id="257" name="円/楕円 256"/>
        <xdr:cNvSpPr/>
      </xdr:nvSpPr>
      <xdr:spPr>
        <a:xfrm>
          <a:off x="2857500" y="164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129722</xdr:rowOff>
    </xdr:from>
    <xdr:ext cx="534377" cy="259045"/>
    <xdr:sp macro="" textlink="">
      <xdr:nvSpPr>
        <xdr:cNvPr id="258" name="テキスト ボックス 257"/>
        <xdr:cNvSpPr txBox="1"/>
      </xdr:nvSpPr>
      <xdr:spPr>
        <a:xfrm>
          <a:off x="2641111" y="165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86030</xdr:rowOff>
    </xdr:from>
    <xdr:to>
      <xdr:col>3</xdr:col>
      <xdr:colOff>3175</xdr:colOff>
      <xdr:row>97</xdr:row>
      <xdr:rowOff>16180</xdr:rowOff>
    </xdr:to>
    <xdr:sp macro="" textlink="">
      <xdr:nvSpPr>
        <xdr:cNvPr id="259" name="円/楕円 258"/>
        <xdr:cNvSpPr/>
      </xdr:nvSpPr>
      <xdr:spPr>
        <a:xfrm>
          <a:off x="1968500" y="1654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7307</xdr:rowOff>
    </xdr:from>
    <xdr:ext cx="534377" cy="259045"/>
    <xdr:sp macro="" textlink="">
      <xdr:nvSpPr>
        <xdr:cNvPr id="260" name="テキスト ボックス 259"/>
        <xdr:cNvSpPr txBox="1"/>
      </xdr:nvSpPr>
      <xdr:spPr>
        <a:xfrm>
          <a:off x="1752111" y="166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92508</xdr:rowOff>
    </xdr:from>
    <xdr:to>
      <xdr:col>1</xdr:col>
      <xdr:colOff>485775</xdr:colOff>
      <xdr:row>97</xdr:row>
      <xdr:rowOff>22658</xdr:rowOff>
    </xdr:to>
    <xdr:sp macro="" textlink="">
      <xdr:nvSpPr>
        <xdr:cNvPr id="261" name="円/楕円 260"/>
        <xdr:cNvSpPr/>
      </xdr:nvSpPr>
      <xdr:spPr>
        <a:xfrm>
          <a:off x="1079500" y="165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39185</xdr:rowOff>
    </xdr:from>
    <xdr:ext cx="534377" cy="259045"/>
    <xdr:sp macro="" textlink="">
      <xdr:nvSpPr>
        <xdr:cNvPr id="262" name="テキスト ボックス 261"/>
        <xdr:cNvSpPr txBox="1"/>
      </xdr:nvSpPr>
      <xdr:spPr>
        <a:xfrm>
          <a:off x="863111" y="16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149667</xdr:rowOff>
    </xdr:from>
    <xdr:to>
      <xdr:col>15</xdr:col>
      <xdr:colOff>180975</xdr:colOff>
      <xdr:row>34</xdr:row>
      <xdr:rowOff>89225</xdr:rowOff>
    </xdr:to>
    <xdr:cxnSp macro="">
      <xdr:nvCxnSpPr>
        <xdr:cNvPr id="289" name="直線コネクタ 288"/>
        <xdr:cNvCxnSpPr/>
      </xdr:nvCxnSpPr>
      <xdr:spPr>
        <a:xfrm>
          <a:off x="9639300" y="5807517"/>
          <a:ext cx="838200" cy="11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149667</xdr:rowOff>
    </xdr:from>
    <xdr:to>
      <xdr:col>14</xdr:col>
      <xdr:colOff>28575</xdr:colOff>
      <xdr:row>34</xdr:row>
      <xdr:rowOff>62959</xdr:rowOff>
    </xdr:to>
    <xdr:cxnSp macro="">
      <xdr:nvCxnSpPr>
        <xdr:cNvPr id="292" name="直線コネクタ 291"/>
        <xdr:cNvCxnSpPr/>
      </xdr:nvCxnSpPr>
      <xdr:spPr>
        <a:xfrm flipV="1">
          <a:off x="8750300" y="5807517"/>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62959</xdr:rowOff>
    </xdr:from>
    <xdr:to>
      <xdr:col>12</xdr:col>
      <xdr:colOff>511175</xdr:colOff>
      <xdr:row>34</xdr:row>
      <xdr:rowOff>96449</xdr:rowOff>
    </xdr:to>
    <xdr:cxnSp macro="">
      <xdr:nvCxnSpPr>
        <xdr:cNvPr id="295" name="直線コネクタ 294"/>
        <xdr:cNvCxnSpPr/>
      </xdr:nvCxnSpPr>
      <xdr:spPr>
        <a:xfrm flipV="1">
          <a:off x="7861300" y="5892259"/>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96449</xdr:rowOff>
    </xdr:from>
    <xdr:to>
      <xdr:col>11</xdr:col>
      <xdr:colOff>307975</xdr:colOff>
      <xdr:row>34</xdr:row>
      <xdr:rowOff>105867</xdr:rowOff>
    </xdr:to>
    <xdr:cxnSp macro="">
      <xdr:nvCxnSpPr>
        <xdr:cNvPr id="298" name="直線コネクタ 297"/>
        <xdr:cNvCxnSpPr/>
      </xdr:nvCxnSpPr>
      <xdr:spPr>
        <a:xfrm flipV="1">
          <a:off x="6972300" y="5925749"/>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38425</xdr:rowOff>
    </xdr:from>
    <xdr:to>
      <xdr:col>15</xdr:col>
      <xdr:colOff>231775</xdr:colOff>
      <xdr:row>34</xdr:row>
      <xdr:rowOff>140025</xdr:rowOff>
    </xdr:to>
    <xdr:sp macro="" textlink="">
      <xdr:nvSpPr>
        <xdr:cNvPr id="308" name="円/楕円 307"/>
        <xdr:cNvSpPr/>
      </xdr:nvSpPr>
      <xdr:spPr>
        <a:xfrm>
          <a:off x="10426700" y="586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61302</xdr:rowOff>
    </xdr:from>
    <xdr:ext cx="534377" cy="259045"/>
    <xdr:sp macro="" textlink="">
      <xdr:nvSpPr>
        <xdr:cNvPr id="309" name="補助費等該当値テキスト"/>
        <xdr:cNvSpPr txBox="1"/>
      </xdr:nvSpPr>
      <xdr:spPr>
        <a:xfrm>
          <a:off x="10528300" y="571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98867</xdr:rowOff>
    </xdr:from>
    <xdr:to>
      <xdr:col>14</xdr:col>
      <xdr:colOff>79375</xdr:colOff>
      <xdr:row>34</xdr:row>
      <xdr:rowOff>29017</xdr:rowOff>
    </xdr:to>
    <xdr:sp macro="" textlink="">
      <xdr:nvSpPr>
        <xdr:cNvPr id="310" name="円/楕円 309"/>
        <xdr:cNvSpPr/>
      </xdr:nvSpPr>
      <xdr:spPr>
        <a:xfrm>
          <a:off x="9588500" y="5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45544</xdr:rowOff>
    </xdr:from>
    <xdr:ext cx="534377" cy="259045"/>
    <xdr:sp macro="" textlink="">
      <xdr:nvSpPr>
        <xdr:cNvPr id="311" name="テキスト ボックス 310"/>
        <xdr:cNvSpPr txBox="1"/>
      </xdr:nvSpPr>
      <xdr:spPr>
        <a:xfrm>
          <a:off x="9372111" y="553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12159</xdr:rowOff>
    </xdr:from>
    <xdr:to>
      <xdr:col>12</xdr:col>
      <xdr:colOff>561975</xdr:colOff>
      <xdr:row>34</xdr:row>
      <xdr:rowOff>113759</xdr:rowOff>
    </xdr:to>
    <xdr:sp macro="" textlink="">
      <xdr:nvSpPr>
        <xdr:cNvPr id="312" name="円/楕円 311"/>
        <xdr:cNvSpPr/>
      </xdr:nvSpPr>
      <xdr:spPr>
        <a:xfrm>
          <a:off x="8699500" y="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130286</xdr:rowOff>
    </xdr:from>
    <xdr:ext cx="534377" cy="259045"/>
    <xdr:sp macro="" textlink="">
      <xdr:nvSpPr>
        <xdr:cNvPr id="313" name="テキスト ボックス 312"/>
        <xdr:cNvSpPr txBox="1"/>
      </xdr:nvSpPr>
      <xdr:spPr>
        <a:xfrm>
          <a:off x="8483111" y="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45649</xdr:rowOff>
    </xdr:from>
    <xdr:to>
      <xdr:col>11</xdr:col>
      <xdr:colOff>358775</xdr:colOff>
      <xdr:row>34</xdr:row>
      <xdr:rowOff>147249</xdr:rowOff>
    </xdr:to>
    <xdr:sp macro="" textlink="">
      <xdr:nvSpPr>
        <xdr:cNvPr id="314" name="円/楕円 313"/>
        <xdr:cNvSpPr/>
      </xdr:nvSpPr>
      <xdr:spPr>
        <a:xfrm>
          <a:off x="7810500" y="58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163776</xdr:rowOff>
    </xdr:from>
    <xdr:ext cx="534377" cy="259045"/>
    <xdr:sp macro="" textlink="">
      <xdr:nvSpPr>
        <xdr:cNvPr id="315" name="テキスト ボックス 314"/>
        <xdr:cNvSpPr txBox="1"/>
      </xdr:nvSpPr>
      <xdr:spPr>
        <a:xfrm>
          <a:off x="7594111" y="56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55067</xdr:rowOff>
    </xdr:from>
    <xdr:to>
      <xdr:col>10</xdr:col>
      <xdr:colOff>155575</xdr:colOff>
      <xdr:row>34</xdr:row>
      <xdr:rowOff>156667</xdr:rowOff>
    </xdr:to>
    <xdr:sp macro="" textlink="">
      <xdr:nvSpPr>
        <xdr:cNvPr id="316" name="円/楕円 315"/>
        <xdr:cNvSpPr/>
      </xdr:nvSpPr>
      <xdr:spPr>
        <a:xfrm>
          <a:off x="6921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1744</xdr:rowOff>
    </xdr:from>
    <xdr:ext cx="534377" cy="259045"/>
    <xdr:sp macro="" textlink="">
      <xdr:nvSpPr>
        <xdr:cNvPr id="317" name="テキスト ボックス 316"/>
        <xdr:cNvSpPr txBox="1"/>
      </xdr:nvSpPr>
      <xdr:spPr>
        <a:xfrm>
          <a:off x="6705111" y="565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146368</xdr:rowOff>
    </xdr:from>
    <xdr:to>
      <xdr:col>15</xdr:col>
      <xdr:colOff>180975</xdr:colOff>
      <xdr:row>56</xdr:row>
      <xdr:rowOff>122136</xdr:rowOff>
    </xdr:to>
    <xdr:cxnSp macro="">
      <xdr:nvCxnSpPr>
        <xdr:cNvPr id="347" name="直線コネクタ 346"/>
        <xdr:cNvCxnSpPr/>
      </xdr:nvCxnSpPr>
      <xdr:spPr>
        <a:xfrm>
          <a:off x="9639300" y="9233218"/>
          <a:ext cx="838200" cy="4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28052</xdr:rowOff>
    </xdr:from>
    <xdr:ext cx="534377" cy="259045"/>
    <xdr:sp macro="" textlink="">
      <xdr:nvSpPr>
        <xdr:cNvPr id="348" name="普通建設事業費平均値テキスト"/>
        <xdr:cNvSpPr txBox="1"/>
      </xdr:nvSpPr>
      <xdr:spPr>
        <a:xfrm>
          <a:off x="10528300" y="94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146368</xdr:rowOff>
    </xdr:from>
    <xdr:to>
      <xdr:col>14</xdr:col>
      <xdr:colOff>28575</xdr:colOff>
      <xdr:row>54</xdr:row>
      <xdr:rowOff>95600</xdr:rowOff>
    </xdr:to>
    <xdr:cxnSp macro="">
      <xdr:nvCxnSpPr>
        <xdr:cNvPr id="350" name="直線コネクタ 349"/>
        <xdr:cNvCxnSpPr/>
      </xdr:nvCxnSpPr>
      <xdr:spPr>
        <a:xfrm flipV="1">
          <a:off x="8750300" y="9233218"/>
          <a:ext cx="889000" cy="1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31400</xdr:rowOff>
    </xdr:from>
    <xdr:to>
      <xdr:col>12</xdr:col>
      <xdr:colOff>511175</xdr:colOff>
      <xdr:row>54</xdr:row>
      <xdr:rowOff>95600</xdr:rowOff>
    </xdr:to>
    <xdr:cxnSp macro="">
      <xdr:nvCxnSpPr>
        <xdr:cNvPr id="353" name="直線コネクタ 352"/>
        <xdr:cNvCxnSpPr/>
      </xdr:nvCxnSpPr>
      <xdr:spPr>
        <a:xfrm>
          <a:off x="7861300" y="8946800"/>
          <a:ext cx="889000" cy="40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31400</xdr:rowOff>
    </xdr:from>
    <xdr:to>
      <xdr:col>11</xdr:col>
      <xdr:colOff>307975</xdr:colOff>
      <xdr:row>56</xdr:row>
      <xdr:rowOff>58604</xdr:rowOff>
    </xdr:to>
    <xdr:cxnSp macro="">
      <xdr:nvCxnSpPr>
        <xdr:cNvPr id="356" name="直線コネクタ 355"/>
        <xdr:cNvCxnSpPr/>
      </xdr:nvCxnSpPr>
      <xdr:spPr>
        <a:xfrm flipV="1">
          <a:off x="6972300" y="8946800"/>
          <a:ext cx="889000" cy="7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71336</xdr:rowOff>
    </xdr:from>
    <xdr:to>
      <xdr:col>15</xdr:col>
      <xdr:colOff>231775</xdr:colOff>
      <xdr:row>57</xdr:row>
      <xdr:rowOff>1486</xdr:rowOff>
    </xdr:to>
    <xdr:sp macro="" textlink="">
      <xdr:nvSpPr>
        <xdr:cNvPr id="366" name="円/楕円 365"/>
        <xdr:cNvSpPr/>
      </xdr:nvSpPr>
      <xdr:spPr>
        <a:xfrm>
          <a:off x="10426700" y="96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49763</xdr:rowOff>
    </xdr:from>
    <xdr:ext cx="534377" cy="259045"/>
    <xdr:sp macro="" textlink="">
      <xdr:nvSpPr>
        <xdr:cNvPr id="367" name="普通建設事業費該当値テキスト"/>
        <xdr:cNvSpPr txBox="1"/>
      </xdr:nvSpPr>
      <xdr:spPr>
        <a:xfrm>
          <a:off x="10528300" y="96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42,922</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95568</xdr:rowOff>
    </xdr:from>
    <xdr:to>
      <xdr:col>14</xdr:col>
      <xdr:colOff>79375</xdr:colOff>
      <xdr:row>54</xdr:row>
      <xdr:rowOff>25718</xdr:rowOff>
    </xdr:to>
    <xdr:sp macro="" textlink="">
      <xdr:nvSpPr>
        <xdr:cNvPr id="368" name="円/楕円 367"/>
        <xdr:cNvSpPr/>
      </xdr:nvSpPr>
      <xdr:spPr>
        <a:xfrm>
          <a:off x="9588500" y="91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42245</xdr:rowOff>
    </xdr:from>
    <xdr:ext cx="534377" cy="259045"/>
    <xdr:sp macro="" textlink="">
      <xdr:nvSpPr>
        <xdr:cNvPr id="369" name="テキスト ボックス 368"/>
        <xdr:cNvSpPr txBox="1"/>
      </xdr:nvSpPr>
      <xdr:spPr>
        <a:xfrm>
          <a:off x="9372111" y="895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68,650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44800</xdr:rowOff>
    </xdr:from>
    <xdr:to>
      <xdr:col>12</xdr:col>
      <xdr:colOff>561975</xdr:colOff>
      <xdr:row>54</xdr:row>
      <xdr:rowOff>146400</xdr:rowOff>
    </xdr:to>
    <xdr:sp macro="" textlink="">
      <xdr:nvSpPr>
        <xdr:cNvPr id="370" name="円/楕円 369"/>
        <xdr:cNvSpPr/>
      </xdr:nvSpPr>
      <xdr:spPr>
        <a:xfrm>
          <a:off x="8699500" y="93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162927</xdr:rowOff>
    </xdr:from>
    <xdr:ext cx="534377" cy="259045"/>
    <xdr:sp macro="" textlink="">
      <xdr:nvSpPr>
        <xdr:cNvPr id="371" name="テキスト ボックス 370"/>
        <xdr:cNvSpPr txBox="1"/>
      </xdr:nvSpPr>
      <xdr:spPr>
        <a:xfrm>
          <a:off x="8483111" y="907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62,315</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152050</xdr:rowOff>
    </xdr:from>
    <xdr:to>
      <xdr:col>11</xdr:col>
      <xdr:colOff>358775</xdr:colOff>
      <xdr:row>52</xdr:row>
      <xdr:rowOff>82200</xdr:rowOff>
    </xdr:to>
    <xdr:sp macro="" textlink="">
      <xdr:nvSpPr>
        <xdr:cNvPr id="372" name="円/楕円 371"/>
        <xdr:cNvSpPr/>
      </xdr:nvSpPr>
      <xdr:spPr>
        <a:xfrm>
          <a:off x="7810500" y="88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98727</xdr:rowOff>
    </xdr:from>
    <xdr:ext cx="534377" cy="259045"/>
    <xdr:sp macro="" textlink="">
      <xdr:nvSpPr>
        <xdr:cNvPr id="373" name="テキスト ボックス 372"/>
        <xdr:cNvSpPr txBox="1"/>
      </xdr:nvSpPr>
      <xdr:spPr>
        <a:xfrm>
          <a:off x="7594111" y="86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7804</xdr:rowOff>
    </xdr:from>
    <xdr:to>
      <xdr:col>10</xdr:col>
      <xdr:colOff>155575</xdr:colOff>
      <xdr:row>56</xdr:row>
      <xdr:rowOff>109404</xdr:rowOff>
    </xdr:to>
    <xdr:sp macro="" textlink="">
      <xdr:nvSpPr>
        <xdr:cNvPr id="374" name="円/楕円 373"/>
        <xdr:cNvSpPr/>
      </xdr:nvSpPr>
      <xdr:spPr>
        <a:xfrm>
          <a:off x="6921500" y="96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125931</xdr:rowOff>
    </xdr:from>
    <xdr:ext cx="534377" cy="259045"/>
    <xdr:sp macro="" textlink="">
      <xdr:nvSpPr>
        <xdr:cNvPr id="375" name="テキスト ボックス 374"/>
        <xdr:cNvSpPr txBox="1"/>
      </xdr:nvSpPr>
      <xdr:spPr>
        <a:xfrm>
          <a:off x="6705111" y="938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61130</xdr:rowOff>
    </xdr:from>
    <xdr:to>
      <xdr:col>15</xdr:col>
      <xdr:colOff>180975</xdr:colOff>
      <xdr:row>77</xdr:row>
      <xdr:rowOff>141506</xdr:rowOff>
    </xdr:to>
    <xdr:cxnSp macro="">
      <xdr:nvCxnSpPr>
        <xdr:cNvPr id="402" name="直線コネクタ 401"/>
        <xdr:cNvCxnSpPr/>
      </xdr:nvCxnSpPr>
      <xdr:spPr>
        <a:xfrm>
          <a:off x="9639300" y="13091330"/>
          <a:ext cx="838200" cy="25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14474</xdr:rowOff>
    </xdr:from>
    <xdr:to>
      <xdr:col>14</xdr:col>
      <xdr:colOff>28575</xdr:colOff>
      <xdr:row>76</xdr:row>
      <xdr:rowOff>61130</xdr:rowOff>
    </xdr:to>
    <xdr:cxnSp macro="">
      <xdr:nvCxnSpPr>
        <xdr:cNvPr id="405" name="直線コネクタ 404"/>
        <xdr:cNvCxnSpPr/>
      </xdr:nvCxnSpPr>
      <xdr:spPr>
        <a:xfrm>
          <a:off x="8750300" y="13044674"/>
          <a:ext cx="889000" cy="4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91262</xdr:rowOff>
    </xdr:from>
    <xdr:ext cx="534377" cy="259045"/>
    <xdr:sp macro="" textlink="">
      <xdr:nvSpPr>
        <xdr:cNvPr id="409" name="テキスト ボックス 408"/>
        <xdr:cNvSpPr txBox="1"/>
      </xdr:nvSpPr>
      <xdr:spPr>
        <a:xfrm>
          <a:off x="8483111" y="1312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90706</xdr:rowOff>
    </xdr:from>
    <xdr:to>
      <xdr:col>15</xdr:col>
      <xdr:colOff>231775</xdr:colOff>
      <xdr:row>78</xdr:row>
      <xdr:rowOff>20856</xdr:rowOff>
    </xdr:to>
    <xdr:sp macro="" textlink="">
      <xdr:nvSpPr>
        <xdr:cNvPr id="415" name="円/楕円 414"/>
        <xdr:cNvSpPr/>
      </xdr:nvSpPr>
      <xdr:spPr>
        <a:xfrm>
          <a:off x="10426700" y="132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69133</xdr:rowOff>
    </xdr:from>
    <xdr:ext cx="469744" cy="259045"/>
    <xdr:sp macro="" textlink="">
      <xdr:nvSpPr>
        <xdr:cNvPr id="416" name="普通建設事業費 （ うち新規整備　）該当値テキスト"/>
        <xdr:cNvSpPr txBox="1"/>
      </xdr:nvSpPr>
      <xdr:spPr>
        <a:xfrm>
          <a:off x="10528300" y="1327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10330</xdr:rowOff>
    </xdr:from>
    <xdr:to>
      <xdr:col>14</xdr:col>
      <xdr:colOff>79375</xdr:colOff>
      <xdr:row>76</xdr:row>
      <xdr:rowOff>111930</xdr:rowOff>
    </xdr:to>
    <xdr:sp macro="" textlink="">
      <xdr:nvSpPr>
        <xdr:cNvPr id="417" name="円/楕円 416"/>
        <xdr:cNvSpPr/>
      </xdr:nvSpPr>
      <xdr:spPr>
        <a:xfrm>
          <a:off x="9588500" y="130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128457</xdr:rowOff>
    </xdr:from>
    <xdr:ext cx="534377" cy="259045"/>
    <xdr:sp macro="" textlink="">
      <xdr:nvSpPr>
        <xdr:cNvPr id="418" name="テキスト ボックス 417"/>
        <xdr:cNvSpPr txBox="1"/>
      </xdr:nvSpPr>
      <xdr:spPr>
        <a:xfrm>
          <a:off x="9372111" y="1281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135123</xdr:rowOff>
    </xdr:from>
    <xdr:to>
      <xdr:col>12</xdr:col>
      <xdr:colOff>561975</xdr:colOff>
      <xdr:row>76</xdr:row>
      <xdr:rowOff>65274</xdr:rowOff>
    </xdr:to>
    <xdr:sp macro="" textlink="">
      <xdr:nvSpPr>
        <xdr:cNvPr id="419" name="円/楕円 418"/>
        <xdr:cNvSpPr/>
      </xdr:nvSpPr>
      <xdr:spPr>
        <a:xfrm>
          <a:off x="8699500" y="129938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81800</xdr:rowOff>
    </xdr:from>
    <xdr:ext cx="534377" cy="259045"/>
    <xdr:sp macro="" textlink="">
      <xdr:nvSpPr>
        <xdr:cNvPr id="420" name="テキスト ボックス 419"/>
        <xdr:cNvSpPr txBox="1"/>
      </xdr:nvSpPr>
      <xdr:spPr>
        <a:xfrm>
          <a:off x="8483111" y="127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171149</xdr:rowOff>
    </xdr:from>
    <xdr:to>
      <xdr:col>15</xdr:col>
      <xdr:colOff>180975</xdr:colOff>
      <xdr:row>96</xdr:row>
      <xdr:rowOff>103026</xdr:rowOff>
    </xdr:to>
    <xdr:cxnSp macro="">
      <xdr:nvCxnSpPr>
        <xdr:cNvPr id="452" name="直線コネクタ 451"/>
        <xdr:cNvCxnSpPr/>
      </xdr:nvCxnSpPr>
      <xdr:spPr>
        <a:xfrm>
          <a:off x="9639300" y="15944549"/>
          <a:ext cx="838200" cy="61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171149</xdr:rowOff>
    </xdr:from>
    <xdr:to>
      <xdr:col>14</xdr:col>
      <xdr:colOff>28575</xdr:colOff>
      <xdr:row>95</xdr:row>
      <xdr:rowOff>103287</xdr:rowOff>
    </xdr:to>
    <xdr:cxnSp macro="">
      <xdr:nvCxnSpPr>
        <xdr:cNvPr id="455" name="直線コネクタ 454"/>
        <xdr:cNvCxnSpPr/>
      </xdr:nvCxnSpPr>
      <xdr:spPr>
        <a:xfrm flipV="1">
          <a:off x="8750300" y="15944549"/>
          <a:ext cx="889000" cy="44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52226</xdr:rowOff>
    </xdr:from>
    <xdr:to>
      <xdr:col>15</xdr:col>
      <xdr:colOff>231775</xdr:colOff>
      <xdr:row>96</xdr:row>
      <xdr:rowOff>153826</xdr:rowOff>
    </xdr:to>
    <xdr:sp macro="" textlink="">
      <xdr:nvSpPr>
        <xdr:cNvPr id="465" name="円/楕円 464"/>
        <xdr:cNvSpPr/>
      </xdr:nvSpPr>
      <xdr:spPr>
        <a:xfrm>
          <a:off x="10426700" y="165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75103</xdr:rowOff>
    </xdr:from>
    <xdr:ext cx="534377" cy="259045"/>
    <xdr:sp macro="" textlink="">
      <xdr:nvSpPr>
        <xdr:cNvPr id="466" name="普通建設事業費 （ うち更新整備　）該当値テキスト"/>
        <xdr:cNvSpPr txBox="1"/>
      </xdr:nvSpPr>
      <xdr:spPr>
        <a:xfrm>
          <a:off x="10528300" y="1636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25,623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120349</xdr:rowOff>
    </xdr:from>
    <xdr:to>
      <xdr:col>14</xdr:col>
      <xdr:colOff>79375</xdr:colOff>
      <xdr:row>93</xdr:row>
      <xdr:rowOff>50499</xdr:rowOff>
    </xdr:to>
    <xdr:sp macro="" textlink="">
      <xdr:nvSpPr>
        <xdr:cNvPr id="467" name="円/楕円 466"/>
        <xdr:cNvSpPr/>
      </xdr:nvSpPr>
      <xdr:spPr>
        <a:xfrm>
          <a:off x="9588500" y="1589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67026</xdr:rowOff>
    </xdr:from>
    <xdr:ext cx="534377" cy="259045"/>
    <xdr:sp macro="" textlink="">
      <xdr:nvSpPr>
        <xdr:cNvPr id="468" name="テキスト ボックス 467"/>
        <xdr:cNvSpPr txBox="1"/>
      </xdr:nvSpPr>
      <xdr:spPr>
        <a:xfrm>
          <a:off x="9372111" y="1566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52487</xdr:rowOff>
    </xdr:from>
    <xdr:to>
      <xdr:col>12</xdr:col>
      <xdr:colOff>561975</xdr:colOff>
      <xdr:row>95</xdr:row>
      <xdr:rowOff>154087</xdr:rowOff>
    </xdr:to>
    <xdr:sp macro="" textlink="">
      <xdr:nvSpPr>
        <xdr:cNvPr id="469" name="円/楕円 468"/>
        <xdr:cNvSpPr/>
      </xdr:nvSpPr>
      <xdr:spPr>
        <a:xfrm>
          <a:off x="8699500" y="16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170614</xdr:rowOff>
    </xdr:from>
    <xdr:ext cx="534377" cy="259045"/>
    <xdr:sp macro="" textlink="">
      <xdr:nvSpPr>
        <xdr:cNvPr id="470" name="テキスト ボックス 469"/>
        <xdr:cNvSpPr txBox="1"/>
      </xdr:nvSpPr>
      <xdr:spPr>
        <a:xfrm>
          <a:off x="8483111" y="1611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64654</xdr:rowOff>
    </xdr:from>
    <xdr:to>
      <xdr:col>23</xdr:col>
      <xdr:colOff>517525</xdr:colOff>
      <xdr:row>39</xdr:row>
      <xdr:rowOff>87612</xdr:rowOff>
    </xdr:to>
    <xdr:cxnSp macro="">
      <xdr:nvCxnSpPr>
        <xdr:cNvPr id="501" name="直線コネクタ 500"/>
        <xdr:cNvCxnSpPr/>
      </xdr:nvCxnSpPr>
      <xdr:spPr>
        <a:xfrm flipV="1">
          <a:off x="15481300" y="6751204"/>
          <a:ext cx="8382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77782</xdr:rowOff>
    </xdr:from>
    <xdr:to>
      <xdr:col>22</xdr:col>
      <xdr:colOff>365125</xdr:colOff>
      <xdr:row>39</xdr:row>
      <xdr:rowOff>87612</xdr:rowOff>
    </xdr:to>
    <xdr:cxnSp macro="">
      <xdr:nvCxnSpPr>
        <xdr:cNvPr id="504" name="直線コネクタ 503"/>
        <xdr:cNvCxnSpPr/>
      </xdr:nvCxnSpPr>
      <xdr:spPr>
        <a:xfrm>
          <a:off x="14592300" y="6764332"/>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58449</xdr:rowOff>
    </xdr:from>
    <xdr:to>
      <xdr:col>21</xdr:col>
      <xdr:colOff>161925</xdr:colOff>
      <xdr:row>39</xdr:row>
      <xdr:rowOff>77782</xdr:rowOff>
    </xdr:to>
    <xdr:cxnSp macro="">
      <xdr:nvCxnSpPr>
        <xdr:cNvPr id="507" name="直線コネクタ 506"/>
        <xdr:cNvCxnSpPr/>
      </xdr:nvCxnSpPr>
      <xdr:spPr>
        <a:xfrm>
          <a:off x="13703300" y="6744999"/>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58449</xdr:rowOff>
    </xdr:from>
    <xdr:to>
      <xdr:col>19</xdr:col>
      <xdr:colOff>644525</xdr:colOff>
      <xdr:row>39</xdr:row>
      <xdr:rowOff>60180</xdr:rowOff>
    </xdr:to>
    <xdr:cxnSp macro="">
      <xdr:nvCxnSpPr>
        <xdr:cNvPr id="510" name="直線コネクタ 509"/>
        <xdr:cNvCxnSpPr/>
      </xdr:nvCxnSpPr>
      <xdr:spPr>
        <a:xfrm flipV="1">
          <a:off x="12814300" y="6744999"/>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13854</xdr:rowOff>
    </xdr:from>
    <xdr:to>
      <xdr:col>23</xdr:col>
      <xdr:colOff>568325</xdr:colOff>
      <xdr:row>39</xdr:row>
      <xdr:rowOff>115454</xdr:rowOff>
    </xdr:to>
    <xdr:sp macro="" textlink="">
      <xdr:nvSpPr>
        <xdr:cNvPr id="520" name="円/楕円 519"/>
        <xdr:cNvSpPr/>
      </xdr:nvSpPr>
      <xdr:spPr>
        <a:xfrm>
          <a:off x="16268700" y="670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469744" cy="259045"/>
    <xdr:sp macro="" textlink="">
      <xdr:nvSpPr>
        <xdr:cNvPr id="521" name="災害復旧事業費該当値テキスト"/>
        <xdr:cNvSpPr txBox="1"/>
      </xdr:nvSpPr>
      <xdr:spPr>
        <a:xfrm>
          <a:off x="16370300" y="66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36812</xdr:rowOff>
    </xdr:from>
    <xdr:to>
      <xdr:col>22</xdr:col>
      <xdr:colOff>415925</xdr:colOff>
      <xdr:row>39</xdr:row>
      <xdr:rowOff>138412</xdr:rowOff>
    </xdr:to>
    <xdr:sp macro="" textlink="">
      <xdr:nvSpPr>
        <xdr:cNvPr id="522" name="円/楕円 521"/>
        <xdr:cNvSpPr/>
      </xdr:nvSpPr>
      <xdr:spPr>
        <a:xfrm>
          <a:off x="15430500" y="6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129539</xdr:rowOff>
    </xdr:from>
    <xdr:ext cx="378565" cy="259045"/>
    <xdr:sp macro="" textlink="">
      <xdr:nvSpPr>
        <xdr:cNvPr id="523" name="テキスト ボックス 522"/>
        <xdr:cNvSpPr txBox="1"/>
      </xdr:nvSpPr>
      <xdr:spPr>
        <a:xfrm>
          <a:off x="15292017" y="6816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26982</xdr:rowOff>
    </xdr:from>
    <xdr:to>
      <xdr:col>21</xdr:col>
      <xdr:colOff>212725</xdr:colOff>
      <xdr:row>39</xdr:row>
      <xdr:rowOff>128582</xdr:rowOff>
    </xdr:to>
    <xdr:sp macro="" textlink="">
      <xdr:nvSpPr>
        <xdr:cNvPr id="524" name="円/楕円 523"/>
        <xdr:cNvSpPr/>
      </xdr:nvSpPr>
      <xdr:spPr>
        <a:xfrm>
          <a:off x="14541500" y="67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119709</xdr:rowOff>
    </xdr:from>
    <xdr:ext cx="378565" cy="259045"/>
    <xdr:sp macro="" textlink="">
      <xdr:nvSpPr>
        <xdr:cNvPr id="525" name="テキスト ボックス 524"/>
        <xdr:cNvSpPr txBox="1"/>
      </xdr:nvSpPr>
      <xdr:spPr>
        <a:xfrm>
          <a:off x="14403017" y="6806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7649</xdr:rowOff>
    </xdr:from>
    <xdr:to>
      <xdr:col>20</xdr:col>
      <xdr:colOff>9525</xdr:colOff>
      <xdr:row>39</xdr:row>
      <xdr:rowOff>109249</xdr:rowOff>
    </xdr:to>
    <xdr:sp macro="" textlink="">
      <xdr:nvSpPr>
        <xdr:cNvPr id="526" name="円/楕円 525"/>
        <xdr:cNvSpPr/>
      </xdr:nvSpPr>
      <xdr:spPr>
        <a:xfrm>
          <a:off x="13652500" y="66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125776</xdr:rowOff>
    </xdr:from>
    <xdr:ext cx="469744" cy="259045"/>
    <xdr:sp macro="" textlink="">
      <xdr:nvSpPr>
        <xdr:cNvPr id="527" name="テキスト ボックス 526"/>
        <xdr:cNvSpPr txBox="1"/>
      </xdr:nvSpPr>
      <xdr:spPr>
        <a:xfrm>
          <a:off x="13468427" y="646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9380</xdr:rowOff>
    </xdr:from>
    <xdr:to>
      <xdr:col>18</xdr:col>
      <xdr:colOff>492125</xdr:colOff>
      <xdr:row>39</xdr:row>
      <xdr:rowOff>110980</xdr:rowOff>
    </xdr:to>
    <xdr:sp macro="" textlink="">
      <xdr:nvSpPr>
        <xdr:cNvPr id="528" name="円/楕円 527"/>
        <xdr:cNvSpPr/>
      </xdr:nvSpPr>
      <xdr:spPr>
        <a:xfrm>
          <a:off x="127635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102107</xdr:rowOff>
    </xdr:from>
    <xdr:ext cx="469744" cy="259045"/>
    <xdr:sp macro="" textlink="">
      <xdr:nvSpPr>
        <xdr:cNvPr id="529" name="テキスト ボックス 528"/>
        <xdr:cNvSpPr txBox="1"/>
      </xdr:nvSpPr>
      <xdr:spPr>
        <a:xfrm>
          <a:off x="12579427" y="678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55608</xdr:rowOff>
    </xdr:from>
    <xdr:to>
      <xdr:col>23</xdr:col>
      <xdr:colOff>517525</xdr:colOff>
      <xdr:row>70</xdr:row>
      <xdr:rowOff>59135</xdr:rowOff>
    </xdr:to>
    <xdr:cxnSp macro="">
      <xdr:nvCxnSpPr>
        <xdr:cNvPr id="610" name="直線コネクタ 609"/>
        <xdr:cNvCxnSpPr/>
      </xdr:nvCxnSpPr>
      <xdr:spPr>
        <a:xfrm flipV="1">
          <a:off x="15481300" y="12057108"/>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46889</xdr:rowOff>
    </xdr:from>
    <xdr:to>
      <xdr:col>22</xdr:col>
      <xdr:colOff>365125</xdr:colOff>
      <xdr:row>70</xdr:row>
      <xdr:rowOff>59135</xdr:rowOff>
    </xdr:to>
    <xdr:cxnSp macro="">
      <xdr:nvCxnSpPr>
        <xdr:cNvPr id="613" name="直線コネクタ 612"/>
        <xdr:cNvCxnSpPr/>
      </xdr:nvCxnSpPr>
      <xdr:spPr>
        <a:xfrm>
          <a:off x="14592300" y="1204838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41794</xdr:rowOff>
    </xdr:from>
    <xdr:to>
      <xdr:col>21</xdr:col>
      <xdr:colOff>161925</xdr:colOff>
      <xdr:row>70</xdr:row>
      <xdr:rowOff>46889</xdr:rowOff>
    </xdr:to>
    <xdr:cxnSp macro="">
      <xdr:nvCxnSpPr>
        <xdr:cNvPr id="616" name="直線コネクタ 615"/>
        <xdr:cNvCxnSpPr/>
      </xdr:nvCxnSpPr>
      <xdr:spPr>
        <a:xfrm>
          <a:off x="13703300" y="12043294"/>
          <a:ext cx="8890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32290</xdr:rowOff>
    </xdr:from>
    <xdr:to>
      <xdr:col>19</xdr:col>
      <xdr:colOff>644525</xdr:colOff>
      <xdr:row>70</xdr:row>
      <xdr:rowOff>41794</xdr:rowOff>
    </xdr:to>
    <xdr:cxnSp macro="">
      <xdr:nvCxnSpPr>
        <xdr:cNvPr id="619" name="直線コネクタ 618"/>
        <xdr:cNvCxnSpPr/>
      </xdr:nvCxnSpPr>
      <xdr:spPr>
        <a:xfrm>
          <a:off x="12814300" y="12033790"/>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70</xdr:row>
      <xdr:rowOff>4808</xdr:rowOff>
    </xdr:from>
    <xdr:to>
      <xdr:col>23</xdr:col>
      <xdr:colOff>568325</xdr:colOff>
      <xdr:row>70</xdr:row>
      <xdr:rowOff>106408</xdr:rowOff>
    </xdr:to>
    <xdr:sp macro="" textlink="">
      <xdr:nvSpPr>
        <xdr:cNvPr id="629" name="円/楕円 628"/>
        <xdr:cNvSpPr/>
      </xdr:nvSpPr>
      <xdr:spPr>
        <a:xfrm>
          <a:off x="16268700" y="1200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91185</xdr:rowOff>
    </xdr:from>
    <xdr:ext cx="534377" cy="259045"/>
    <xdr:sp macro="" textlink="">
      <xdr:nvSpPr>
        <xdr:cNvPr id="630" name="公債費該当値テキスト"/>
        <xdr:cNvSpPr txBox="1"/>
      </xdr:nvSpPr>
      <xdr:spPr>
        <a:xfrm>
          <a:off x="16370300" y="119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58,575</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8335</xdr:rowOff>
    </xdr:from>
    <xdr:to>
      <xdr:col>22</xdr:col>
      <xdr:colOff>415925</xdr:colOff>
      <xdr:row>70</xdr:row>
      <xdr:rowOff>109935</xdr:rowOff>
    </xdr:to>
    <xdr:sp macro="" textlink="">
      <xdr:nvSpPr>
        <xdr:cNvPr id="631" name="円/楕円 630"/>
        <xdr:cNvSpPr/>
      </xdr:nvSpPr>
      <xdr:spPr>
        <a:xfrm>
          <a:off x="15430500" y="120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68</xdr:row>
      <xdr:rowOff>126462</xdr:rowOff>
    </xdr:from>
    <xdr:ext cx="534377" cy="259045"/>
    <xdr:sp macro="" textlink="">
      <xdr:nvSpPr>
        <xdr:cNvPr id="632" name="テキスト ボックス 631"/>
        <xdr:cNvSpPr txBox="1"/>
      </xdr:nvSpPr>
      <xdr:spPr>
        <a:xfrm>
          <a:off x="15214111" y="117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58,467</a:t>
          </a:r>
          <a:endParaRPr kumimoji="1" lang="ja-JP" altLang="en-US" sz="1000" b="1">
            <a:solidFill>
              <a:srgbClr val="FF0000"/>
            </a:solidFill>
            <a:latin typeface="ＭＳ Ｐゴシック"/>
          </a:endParaRPr>
        </a:p>
      </xdr:txBody>
    </xdr:sp>
    <xdr:clientData/>
  </xdr:oneCellAnchor>
  <xdr:twoCellAnchor>
    <xdr:from>
      <xdr:col>21</xdr:col>
      <xdr:colOff>111125</xdr:colOff>
      <xdr:row>69</xdr:row>
      <xdr:rowOff>167539</xdr:rowOff>
    </xdr:from>
    <xdr:to>
      <xdr:col>21</xdr:col>
      <xdr:colOff>212725</xdr:colOff>
      <xdr:row>70</xdr:row>
      <xdr:rowOff>97689</xdr:rowOff>
    </xdr:to>
    <xdr:sp macro="" textlink="">
      <xdr:nvSpPr>
        <xdr:cNvPr id="633" name="円/楕円 632"/>
        <xdr:cNvSpPr/>
      </xdr:nvSpPr>
      <xdr:spPr>
        <a:xfrm>
          <a:off x="14541500" y="11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68</xdr:row>
      <xdr:rowOff>114216</xdr:rowOff>
    </xdr:from>
    <xdr:ext cx="534377" cy="259045"/>
    <xdr:sp macro="" textlink="">
      <xdr:nvSpPr>
        <xdr:cNvPr id="634" name="テキスト ボックス 633"/>
        <xdr:cNvSpPr txBox="1"/>
      </xdr:nvSpPr>
      <xdr:spPr>
        <a:xfrm>
          <a:off x="14325111" y="117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58,842</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162444</xdr:rowOff>
    </xdr:from>
    <xdr:to>
      <xdr:col>20</xdr:col>
      <xdr:colOff>9525</xdr:colOff>
      <xdr:row>70</xdr:row>
      <xdr:rowOff>92594</xdr:rowOff>
    </xdr:to>
    <xdr:sp macro="" textlink="">
      <xdr:nvSpPr>
        <xdr:cNvPr id="635" name="円/楕円 634"/>
        <xdr:cNvSpPr/>
      </xdr:nvSpPr>
      <xdr:spPr>
        <a:xfrm>
          <a:off x="13652500" y="119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68</xdr:row>
      <xdr:rowOff>109121</xdr:rowOff>
    </xdr:from>
    <xdr:ext cx="534377" cy="259045"/>
    <xdr:sp macro="" textlink="">
      <xdr:nvSpPr>
        <xdr:cNvPr id="636" name="テキスト ボックス 635"/>
        <xdr:cNvSpPr txBox="1"/>
      </xdr:nvSpPr>
      <xdr:spPr>
        <a:xfrm>
          <a:off x="13436111" y="1176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58,998</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152940</xdr:rowOff>
    </xdr:from>
    <xdr:to>
      <xdr:col>18</xdr:col>
      <xdr:colOff>492125</xdr:colOff>
      <xdr:row>70</xdr:row>
      <xdr:rowOff>83090</xdr:rowOff>
    </xdr:to>
    <xdr:sp macro="" textlink="">
      <xdr:nvSpPr>
        <xdr:cNvPr id="637" name="円/楕円 636"/>
        <xdr:cNvSpPr/>
      </xdr:nvSpPr>
      <xdr:spPr>
        <a:xfrm>
          <a:off x="12763500" y="1198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99617</xdr:rowOff>
    </xdr:from>
    <xdr:ext cx="534377" cy="259045"/>
    <xdr:sp macro="" textlink="">
      <xdr:nvSpPr>
        <xdr:cNvPr id="638" name="テキスト ボックス 637"/>
        <xdr:cNvSpPr txBox="1"/>
      </xdr:nvSpPr>
      <xdr:spPr>
        <a:xfrm>
          <a:off x="12547111" y="1175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96952</xdr:rowOff>
    </xdr:from>
    <xdr:to>
      <xdr:col>23</xdr:col>
      <xdr:colOff>517525</xdr:colOff>
      <xdr:row>97</xdr:row>
      <xdr:rowOff>109799</xdr:rowOff>
    </xdr:to>
    <xdr:cxnSp macro="">
      <xdr:nvCxnSpPr>
        <xdr:cNvPr id="665" name="直線コネクタ 664"/>
        <xdr:cNvCxnSpPr/>
      </xdr:nvCxnSpPr>
      <xdr:spPr>
        <a:xfrm flipV="1">
          <a:off x="15481300" y="16727602"/>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109113</xdr:rowOff>
    </xdr:from>
    <xdr:to>
      <xdr:col>22</xdr:col>
      <xdr:colOff>365125</xdr:colOff>
      <xdr:row>97</xdr:row>
      <xdr:rowOff>109799</xdr:rowOff>
    </xdr:to>
    <xdr:cxnSp macro="">
      <xdr:nvCxnSpPr>
        <xdr:cNvPr id="668" name="直線コネクタ 667"/>
        <xdr:cNvCxnSpPr/>
      </xdr:nvCxnSpPr>
      <xdr:spPr>
        <a:xfrm>
          <a:off x="14592300" y="1673976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68039</xdr:rowOff>
    </xdr:from>
    <xdr:ext cx="469744" cy="259045"/>
    <xdr:sp macro="" textlink="">
      <xdr:nvSpPr>
        <xdr:cNvPr id="670" name="テキスト ボックス 669"/>
        <xdr:cNvSpPr txBox="1"/>
      </xdr:nvSpPr>
      <xdr:spPr>
        <a:xfrm>
          <a:off x="15246427"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5511</xdr:rowOff>
    </xdr:from>
    <xdr:to>
      <xdr:col>21</xdr:col>
      <xdr:colOff>161925</xdr:colOff>
      <xdr:row>97</xdr:row>
      <xdr:rowOff>109113</xdr:rowOff>
    </xdr:to>
    <xdr:cxnSp macro="">
      <xdr:nvCxnSpPr>
        <xdr:cNvPr id="671" name="直線コネクタ 670"/>
        <xdr:cNvCxnSpPr/>
      </xdr:nvCxnSpPr>
      <xdr:spPr>
        <a:xfrm>
          <a:off x="13703300" y="16464711"/>
          <a:ext cx="889000" cy="27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5511</xdr:rowOff>
    </xdr:from>
    <xdr:to>
      <xdr:col>19</xdr:col>
      <xdr:colOff>644525</xdr:colOff>
      <xdr:row>96</xdr:row>
      <xdr:rowOff>130967</xdr:rowOff>
    </xdr:to>
    <xdr:cxnSp macro="">
      <xdr:nvCxnSpPr>
        <xdr:cNvPr id="674" name="直線コネクタ 673"/>
        <xdr:cNvCxnSpPr/>
      </xdr:nvCxnSpPr>
      <xdr:spPr>
        <a:xfrm flipV="1">
          <a:off x="12814300" y="16464711"/>
          <a:ext cx="889000" cy="1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80494</xdr:rowOff>
    </xdr:from>
    <xdr:ext cx="469744" cy="259045"/>
    <xdr:sp macro="" textlink="">
      <xdr:nvSpPr>
        <xdr:cNvPr id="676" name="テキスト ボックス 675"/>
        <xdr:cNvSpPr txBox="1"/>
      </xdr:nvSpPr>
      <xdr:spPr>
        <a:xfrm>
          <a:off x="13468427"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46152</xdr:rowOff>
    </xdr:from>
    <xdr:to>
      <xdr:col>23</xdr:col>
      <xdr:colOff>568325</xdr:colOff>
      <xdr:row>97</xdr:row>
      <xdr:rowOff>147752</xdr:rowOff>
    </xdr:to>
    <xdr:sp macro="" textlink="">
      <xdr:nvSpPr>
        <xdr:cNvPr id="684" name="円/楕円 683"/>
        <xdr:cNvSpPr/>
      </xdr:nvSpPr>
      <xdr:spPr>
        <a:xfrm>
          <a:off x="16268700" y="1667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24579</xdr:rowOff>
    </xdr:from>
    <xdr:ext cx="469744" cy="259045"/>
    <xdr:sp macro="" textlink="">
      <xdr:nvSpPr>
        <xdr:cNvPr id="685" name="積立金該当値テキスト"/>
        <xdr:cNvSpPr txBox="1"/>
      </xdr:nvSpPr>
      <xdr:spPr>
        <a:xfrm>
          <a:off x="16370300" y="1665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58999</xdr:rowOff>
    </xdr:from>
    <xdr:to>
      <xdr:col>22</xdr:col>
      <xdr:colOff>415925</xdr:colOff>
      <xdr:row>97</xdr:row>
      <xdr:rowOff>160599</xdr:rowOff>
    </xdr:to>
    <xdr:sp macro="" textlink="">
      <xdr:nvSpPr>
        <xdr:cNvPr id="686" name="円/楕円 685"/>
        <xdr:cNvSpPr/>
      </xdr:nvSpPr>
      <xdr:spPr>
        <a:xfrm>
          <a:off x="15430500" y="16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151726</xdr:rowOff>
    </xdr:from>
    <xdr:ext cx="469744" cy="259045"/>
    <xdr:sp macro="" textlink="">
      <xdr:nvSpPr>
        <xdr:cNvPr id="687" name="テキスト ボックス 686"/>
        <xdr:cNvSpPr txBox="1"/>
      </xdr:nvSpPr>
      <xdr:spPr>
        <a:xfrm>
          <a:off x="15246427" y="167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58313</xdr:rowOff>
    </xdr:from>
    <xdr:to>
      <xdr:col>21</xdr:col>
      <xdr:colOff>212725</xdr:colOff>
      <xdr:row>97</xdr:row>
      <xdr:rowOff>159913</xdr:rowOff>
    </xdr:to>
    <xdr:sp macro="" textlink="">
      <xdr:nvSpPr>
        <xdr:cNvPr id="688" name="円/楕円 687"/>
        <xdr:cNvSpPr/>
      </xdr:nvSpPr>
      <xdr:spPr>
        <a:xfrm>
          <a:off x="14541500" y="166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151040</xdr:rowOff>
    </xdr:from>
    <xdr:ext cx="469744" cy="259045"/>
    <xdr:sp macro="" textlink="">
      <xdr:nvSpPr>
        <xdr:cNvPr id="689" name="テキスト ボックス 688"/>
        <xdr:cNvSpPr txBox="1"/>
      </xdr:nvSpPr>
      <xdr:spPr>
        <a:xfrm>
          <a:off x="14357427" y="1678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126161</xdr:rowOff>
    </xdr:from>
    <xdr:to>
      <xdr:col>20</xdr:col>
      <xdr:colOff>9525</xdr:colOff>
      <xdr:row>96</xdr:row>
      <xdr:rowOff>56311</xdr:rowOff>
    </xdr:to>
    <xdr:sp macro="" textlink="">
      <xdr:nvSpPr>
        <xdr:cNvPr id="690" name="円/楕円 689"/>
        <xdr:cNvSpPr/>
      </xdr:nvSpPr>
      <xdr:spPr>
        <a:xfrm>
          <a:off x="13652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72838</xdr:rowOff>
    </xdr:from>
    <xdr:ext cx="534377" cy="259045"/>
    <xdr:sp macro="" textlink="">
      <xdr:nvSpPr>
        <xdr:cNvPr id="691" name="テキスト ボックス 690"/>
        <xdr:cNvSpPr txBox="1"/>
      </xdr:nvSpPr>
      <xdr:spPr>
        <a:xfrm>
          <a:off x="13436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80167</xdr:rowOff>
    </xdr:from>
    <xdr:to>
      <xdr:col>18</xdr:col>
      <xdr:colOff>492125</xdr:colOff>
      <xdr:row>97</xdr:row>
      <xdr:rowOff>10317</xdr:rowOff>
    </xdr:to>
    <xdr:sp macro="" textlink="">
      <xdr:nvSpPr>
        <xdr:cNvPr id="692" name="円/楕円 691"/>
        <xdr:cNvSpPr/>
      </xdr:nvSpPr>
      <xdr:spPr>
        <a:xfrm>
          <a:off x="12763500" y="165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1444</xdr:rowOff>
    </xdr:from>
    <xdr:ext cx="469744" cy="259045"/>
    <xdr:sp macro="" textlink="">
      <xdr:nvSpPr>
        <xdr:cNvPr id="693" name="テキスト ボックス 692"/>
        <xdr:cNvSpPr txBox="1"/>
      </xdr:nvSpPr>
      <xdr:spPr>
        <a:xfrm>
          <a:off x="12579427" y="1663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152436</xdr:rowOff>
    </xdr:from>
    <xdr:to>
      <xdr:col>32</xdr:col>
      <xdr:colOff>187325</xdr:colOff>
      <xdr:row>39</xdr:row>
      <xdr:rowOff>7765</xdr:rowOff>
    </xdr:to>
    <xdr:cxnSp macro="">
      <xdr:nvCxnSpPr>
        <xdr:cNvPr id="724" name="直線コネクタ 723"/>
        <xdr:cNvCxnSpPr/>
      </xdr:nvCxnSpPr>
      <xdr:spPr>
        <a:xfrm>
          <a:off x="21323300" y="6667536"/>
          <a:ext cx="838200" cy="2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102143</xdr:rowOff>
    </xdr:from>
    <xdr:ext cx="469744" cy="259045"/>
    <xdr:sp macro="" textlink="">
      <xdr:nvSpPr>
        <xdr:cNvPr id="725" name="投資及び出資金平均値テキスト"/>
        <xdr:cNvSpPr txBox="1"/>
      </xdr:nvSpPr>
      <xdr:spPr>
        <a:xfrm>
          <a:off x="22212300" y="6274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152436</xdr:rowOff>
    </xdr:from>
    <xdr:to>
      <xdr:col>31</xdr:col>
      <xdr:colOff>34925</xdr:colOff>
      <xdr:row>38</xdr:row>
      <xdr:rowOff>153579</xdr:rowOff>
    </xdr:to>
    <xdr:cxnSp macro="">
      <xdr:nvCxnSpPr>
        <xdr:cNvPr id="727" name="直線コネクタ 726"/>
        <xdr:cNvCxnSpPr/>
      </xdr:nvCxnSpPr>
      <xdr:spPr>
        <a:xfrm flipV="1">
          <a:off x="20434300" y="66675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151620</xdr:rowOff>
    </xdr:from>
    <xdr:to>
      <xdr:col>29</xdr:col>
      <xdr:colOff>517525</xdr:colOff>
      <xdr:row>38</xdr:row>
      <xdr:rowOff>153579</xdr:rowOff>
    </xdr:to>
    <xdr:cxnSp macro="">
      <xdr:nvCxnSpPr>
        <xdr:cNvPr id="730" name="直線コネクタ 729"/>
        <xdr:cNvCxnSpPr/>
      </xdr:nvCxnSpPr>
      <xdr:spPr>
        <a:xfrm>
          <a:off x="19545300" y="66667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136271</xdr:rowOff>
    </xdr:from>
    <xdr:to>
      <xdr:col>28</xdr:col>
      <xdr:colOff>314325</xdr:colOff>
      <xdr:row>38</xdr:row>
      <xdr:rowOff>151620</xdr:rowOff>
    </xdr:to>
    <xdr:cxnSp macro="">
      <xdr:nvCxnSpPr>
        <xdr:cNvPr id="733" name="直線コネクタ 732"/>
        <xdr:cNvCxnSpPr/>
      </xdr:nvCxnSpPr>
      <xdr:spPr>
        <a:xfrm>
          <a:off x="18656300" y="6651371"/>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128415</xdr:rowOff>
    </xdr:from>
    <xdr:to>
      <xdr:col>32</xdr:col>
      <xdr:colOff>238125</xdr:colOff>
      <xdr:row>39</xdr:row>
      <xdr:rowOff>58565</xdr:rowOff>
    </xdr:to>
    <xdr:sp macro="" textlink="">
      <xdr:nvSpPr>
        <xdr:cNvPr id="743" name="円/楕円 742"/>
        <xdr:cNvSpPr/>
      </xdr:nvSpPr>
      <xdr:spPr>
        <a:xfrm>
          <a:off x="22110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43342</xdr:rowOff>
    </xdr:from>
    <xdr:ext cx="378565" cy="259045"/>
    <xdr:sp macro="" textlink="">
      <xdr:nvSpPr>
        <xdr:cNvPr id="744" name="投資及び出資金該当値テキスト"/>
        <xdr:cNvSpPr txBox="1"/>
      </xdr:nvSpPr>
      <xdr:spPr>
        <a:xfrm>
          <a:off x="22212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101636</xdr:rowOff>
    </xdr:from>
    <xdr:to>
      <xdr:col>31</xdr:col>
      <xdr:colOff>85725</xdr:colOff>
      <xdr:row>39</xdr:row>
      <xdr:rowOff>31786</xdr:rowOff>
    </xdr:to>
    <xdr:sp macro="" textlink="">
      <xdr:nvSpPr>
        <xdr:cNvPr id="745" name="円/楕円 744"/>
        <xdr:cNvSpPr/>
      </xdr:nvSpPr>
      <xdr:spPr>
        <a:xfrm>
          <a:off x="21272500" y="66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22913</xdr:rowOff>
    </xdr:from>
    <xdr:ext cx="378565" cy="259045"/>
    <xdr:sp macro="" textlink="">
      <xdr:nvSpPr>
        <xdr:cNvPr id="746" name="テキスト ボックス 745"/>
        <xdr:cNvSpPr txBox="1"/>
      </xdr:nvSpPr>
      <xdr:spPr>
        <a:xfrm>
          <a:off x="21134017" y="670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102779</xdr:rowOff>
    </xdr:from>
    <xdr:to>
      <xdr:col>29</xdr:col>
      <xdr:colOff>568325</xdr:colOff>
      <xdr:row>39</xdr:row>
      <xdr:rowOff>32929</xdr:rowOff>
    </xdr:to>
    <xdr:sp macro="" textlink="">
      <xdr:nvSpPr>
        <xdr:cNvPr id="747" name="円/楕円 746"/>
        <xdr:cNvSpPr/>
      </xdr:nvSpPr>
      <xdr:spPr>
        <a:xfrm>
          <a:off x="20383500" y="661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24056</xdr:rowOff>
    </xdr:from>
    <xdr:ext cx="378565" cy="259045"/>
    <xdr:sp macro="" textlink="">
      <xdr:nvSpPr>
        <xdr:cNvPr id="748" name="テキスト ボックス 747"/>
        <xdr:cNvSpPr txBox="1"/>
      </xdr:nvSpPr>
      <xdr:spPr>
        <a:xfrm>
          <a:off x="20245017" y="67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100820</xdr:rowOff>
    </xdr:from>
    <xdr:to>
      <xdr:col>28</xdr:col>
      <xdr:colOff>365125</xdr:colOff>
      <xdr:row>39</xdr:row>
      <xdr:rowOff>30970</xdr:rowOff>
    </xdr:to>
    <xdr:sp macro="" textlink="">
      <xdr:nvSpPr>
        <xdr:cNvPr id="749" name="円/楕円 748"/>
        <xdr:cNvSpPr/>
      </xdr:nvSpPr>
      <xdr:spPr>
        <a:xfrm>
          <a:off x="19494500" y="66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22097</xdr:rowOff>
    </xdr:from>
    <xdr:ext cx="378565" cy="259045"/>
    <xdr:sp macro="" textlink="">
      <xdr:nvSpPr>
        <xdr:cNvPr id="750" name="テキスト ボックス 749"/>
        <xdr:cNvSpPr txBox="1"/>
      </xdr:nvSpPr>
      <xdr:spPr>
        <a:xfrm>
          <a:off x="19356017" y="6708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85471</xdr:rowOff>
    </xdr:from>
    <xdr:to>
      <xdr:col>27</xdr:col>
      <xdr:colOff>161925</xdr:colOff>
      <xdr:row>39</xdr:row>
      <xdr:rowOff>15621</xdr:rowOff>
    </xdr:to>
    <xdr:sp macro="" textlink="">
      <xdr:nvSpPr>
        <xdr:cNvPr id="751" name="円/楕円 750"/>
        <xdr:cNvSpPr/>
      </xdr:nvSpPr>
      <xdr:spPr>
        <a:xfrm>
          <a:off x="18605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6748</xdr:rowOff>
    </xdr:from>
    <xdr:ext cx="378565" cy="259045"/>
    <xdr:sp macro="" textlink="">
      <xdr:nvSpPr>
        <xdr:cNvPr id="752" name="テキスト ボックス 751"/>
        <xdr:cNvSpPr txBox="1"/>
      </xdr:nvSpPr>
      <xdr:spPr>
        <a:xfrm>
          <a:off x="18467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164226</xdr:rowOff>
    </xdr:from>
    <xdr:to>
      <xdr:col>32</xdr:col>
      <xdr:colOff>187325</xdr:colOff>
      <xdr:row>57</xdr:row>
      <xdr:rowOff>156290</xdr:rowOff>
    </xdr:to>
    <xdr:cxnSp macro="">
      <xdr:nvCxnSpPr>
        <xdr:cNvPr id="783" name="直線コネクタ 782"/>
        <xdr:cNvCxnSpPr/>
      </xdr:nvCxnSpPr>
      <xdr:spPr>
        <a:xfrm>
          <a:off x="21323300" y="9765426"/>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112002</xdr:rowOff>
    </xdr:from>
    <xdr:ext cx="469744" cy="259045"/>
    <xdr:sp macro="" textlink="">
      <xdr:nvSpPr>
        <xdr:cNvPr id="784" name="貸付金平均値テキスト"/>
        <xdr:cNvSpPr txBox="1"/>
      </xdr:nvSpPr>
      <xdr:spPr>
        <a:xfrm>
          <a:off x="22212300" y="9884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164226</xdr:rowOff>
    </xdr:from>
    <xdr:to>
      <xdr:col>31</xdr:col>
      <xdr:colOff>34925</xdr:colOff>
      <xdr:row>57</xdr:row>
      <xdr:rowOff>20665</xdr:rowOff>
    </xdr:to>
    <xdr:cxnSp macro="">
      <xdr:nvCxnSpPr>
        <xdr:cNvPr id="786" name="直線コネクタ 785"/>
        <xdr:cNvCxnSpPr/>
      </xdr:nvCxnSpPr>
      <xdr:spPr>
        <a:xfrm flipV="1">
          <a:off x="20434300" y="976542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52991</xdr:rowOff>
    </xdr:from>
    <xdr:ext cx="469744" cy="259045"/>
    <xdr:sp macro="" textlink="">
      <xdr:nvSpPr>
        <xdr:cNvPr id="788" name="テキスト ボックス 787"/>
        <xdr:cNvSpPr txBox="1"/>
      </xdr:nvSpPr>
      <xdr:spPr>
        <a:xfrm>
          <a:off x="21088427"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18052</xdr:rowOff>
    </xdr:from>
    <xdr:to>
      <xdr:col>29</xdr:col>
      <xdr:colOff>517525</xdr:colOff>
      <xdr:row>57</xdr:row>
      <xdr:rowOff>20665</xdr:rowOff>
    </xdr:to>
    <xdr:cxnSp macro="">
      <xdr:nvCxnSpPr>
        <xdr:cNvPr id="789" name="直線コネクタ 788"/>
        <xdr:cNvCxnSpPr/>
      </xdr:nvCxnSpPr>
      <xdr:spPr>
        <a:xfrm>
          <a:off x="19545300" y="9790702"/>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12528</xdr:rowOff>
    </xdr:from>
    <xdr:ext cx="469744" cy="259045"/>
    <xdr:sp macro="" textlink="">
      <xdr:nvSpPr>
        <xdr:cNvPr id="791" name="テキスト ボックス 790"/>
        <xdr:cNvSpPr txBox="1"/>
      </xdr:nvSpPr>
      <xdr:spPr>
        <a:xfrm>
          <a:off x="20199427"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154591</xdr:rowOff>
    </xdr:from>
    <xdr:to>
      <xdr:col>28</xdr:col>
      <xdr:colOff>314325</xdr:colOff>
      <xdr:row>57</xdr:row>
      <xdr:rowOff>18052</xdr:rowOff>
    </xdr:to>
    <xdr:cxnSp macro="">
      <xdr:nvCxnSpPr>
        <xdr:cNvPr id="792" name="直線コネクタ 791"/>
        <xdr:cNvCxnSpPr/>
      </xdr:nvCxnSpPr>
      <xdr:spPr>
        <a:xfrm>
          <a:off x="18656300" y="9755791"/>
          <a:ext cx="889000" cy="3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162914</xdr:rowOff>
    </xdr:from>
    <xdr:ext cx="469744" cy="259045"/>
    <xdr:sp macro="" textlink="">
      <xdr:nvSpPr>
        <xdr:cNvPr id="794" name="テキスト ボックス 793"/>
        <xdr:cNvSpPr txBox="1"/>
      </xdr:nvSpPr>
      <xdr:spPr>
        <a:xfrm>
          <a:off x="19310427" y="99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134993</xdr:rowOff>
    </xdr:from>
    <xdr:ext cx="534377" cy="259045"/>
    <xdr:sp macro="" textlink="">
      <xdr:nvSpPr>
        <xdr:cNvPr id="796" name="テキスト ボックス 795"/>
        <xdr:cNvSpPr txBox="1"/>
      </xdr:nvSpPr>
      <xdr:spPr>
        <a:xfrm>
          <a:off x="18389111" y="9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105490</xdr:rowOff>
    </xdr:from>
    <xdr:to>
      <xdr:col>32</xdr:col>
      <xdr:colOff>238125</xdr:colOff>
      <xdr:row>58</xdr:row>
      <xdr:rowOff>35640</xdr:rowOff>
    </xdr:to>
    <xdr:sp macro="" textlink="">
      <xdr:nvSpPr>
        <xdr:cNvPr id="802" name="円/楕円 801"/>
        <xdr:cNvSpPr/>
      </xdr:nvSpPr>
      <xdr:spPr>
        <a:xfrm>
          <a:off x="221107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128367</xdr:rowOff>
    </xdr:from>
    <xdr:ext cx="469744" cy="259045"/>
    <xdr:sp macro="" textlink="">
      <xdr:nvSpPr>
        <xdr:cNvPr id="803" name="貸付金該当値テキスト"/>
        <xdr:cNvSpPr txBox="1"/>
      </xdr:nvSpPr>
      <xdr:spPr>
        <a:xfrm>
          <a:off x="22212300" y="972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113426</xdr:rowOff>
    </xdr:from>
    <xdr:to>
      <xdr:col>31</xdr:col>
      <xdr:colOff>85725</xdr:colOff>
      <xdr:row>57</xdr:row>
      <xdr:rowOff>43576</xdr:rowOff>
    </xdr:to>
    <xdr:sp macro="" textlink="">
      <xdr:nvSpPr>
        <xdr:cNvPr id="804" name="円/楕円 803"/>
        <xdr:cNvSpPr/>
      </xdr:nvSpPr>
      <xdr:spPr>
        <a:xfrm>
          <a:off x="21272500" y="9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60103</xdr:rowOff>
    </xdr:from>
    <xdr:ext cx="534377" cy="259045"/>
    <xdr:sp macro="" textlink="">
      <xdr:nvSpPr>
        <xdr:cNvPr id="805" name="テキスト ボックス 804"/>
        <xdr:cNvSpPr txBox="1"/>
      </xdr:nvSpPr>
      <xdr:spPr>
        <a:xfrm>
          <a:off x="21056111" y="948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13,749</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141315</xdr:rowOff>
    </xdr:from>
    <xdr:to>
      <xdr:col>29</xdr:col>
      <xdr:colOff>568325</xdr:colOff>
      <xdr:row>57</xdr:row>
      <xdr:rowOff>71465</xdr:rowOff>
    </xdr:to>
    <xdr:sp macro="" textlink="">
      <xdr:nvSpPr>
        <xdr:cNvPr id="806" name="円/楕円 805"/>
        <xdr:cNvSpPr/>
      </xdr:nvSpPr>
      <xdr:spPr>
        <a:xfrm>
          <a:off x="20383500" y="97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87992</xdr:rowOff>
    </xdr:from>
    <xdr:ext cx="534377" cy="259045"/>
    <xdr:sp macro="" textlink="">
      <xdr:nvSpPr>
        <xdr:cNvPr id="807" name="テキスト ボックス 806"/>
        <xdr:cNvSpPr txBox="1"/>
      </xdr:nvSpPr>
      <xdr:spPr>
        <a:xfrm>
          <a:off x="20167111" y="951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138702</xdr:rowOff>
    </xdr:from>
    <xdr:to>
      <xdr:col>28</xdr:col>
      <xdr:colOff>365125</xdr:colOff>
      <xdr:row>57</xdr:row>
      <xdr:rowOff>68852</xdr:rowOff>
    </xdr:to>
    <xdr:sp macro="" textlink="">
      <xdr:nvSpPr>
        <xdr:cNvPr id="808" name="円/楕円 807"/>
        <xdr:cNvSpPr/>
      </xdr:nvSpPr>
      <xdr:spPr>
        <a:xfrm>
          <a:off x="19494500" y="97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85379</xdr:rowOff>
    </xdr:from>
    <xdr:ext cx="534377" cy="259045"/>
    <xdr:sp macro="" textlink="">
      <xdr:nvSpPr>
        <xdr:cNvPr id="809" name="テキスト ボックス 808"/>
        <xdr:cNvSpPr txBox="1"/>
      </xdr:nvSpPr>
      <xdr:spPr>
        <a:xfrm>
          <a:off x="19278111" y="95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103791</xdr:rowOff>
    </xdr:from>
    <xdr:to>
      <xdr:col>27</xdr:col>
      <xdr:colOff>161925</xdr:colOff>
      <xdr:row>57</xdr:row>
      <xdr:rowOff>33941</xdr:rowOff>
    </xdr:to>
    <xdr:sp macro="" textlink="">
      <xdr:nvSpPr>
        <xdr:cNvPr id="810" name="円/楕円 809"/>
        <xdr:cNvSpPr/>
      </xdr:nvSpPr>
      <xdr:spPr>
        <a:xfrm>
          <a:off x="18605500" y="970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50468</xdr:rowOff>
    </xdr:from>
    <xdr:ext cx="534377" cy="259045"/>
    <xdr:sp macro="" textlink="">
      <xdr:nvSpPr>
        <xdr:cNvPr id="811" name="テキスト ボックス 810"/>
        <xdr:cNvSpPr txBox="1"/>
      </xdr:nvSpPr>
      <xdr:spPr>
        <a:xfrm>
          <a:off x="18389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33466</xdr:rowOff>
    </xdr:from>
    <xdr:to>
      <xdr:col>32</xdr:col>
      <xdr:colOff>187325</xdr:colOff>
      <xdr:row>74</xdr:row>
      <xdr:rowOff>67430</xdr:rowOff>
    </xdr:to>
    <xdr:cxnSp macro="">
      <xdr:nvCxnSpPr>
        <xdr:cNvPr id="843" name="直線コネクタ 842"/>
        <xdr:cNvCxnSpPr/>
      </xdr:nvCxnSpPr>
      <xdr:spPr>
        <a:xfrm flipV="1">
          <a:off x="21323300" y="12720766"/>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9752</xdr:rowOff>
    </xdr:from>
    <xdr:ext cx="534377" cy="259045"/>
    <xdr:sp macro="" textlink="">
      <xdr:nvSpPr>
        <xdr:cNvPr id="844" name="繰出金平均値テキスト"/>
        <xdr:cNvSpPr txBox="1"/>
      </xdr:nvSpPr>
      <xdr:spPr>
        <a:xfrm>
          <a:off x="22212300" y="13039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67430</xdr:rowOff>
    </xdr:from>
    <xdr:to>
      <xdr:col>31</xdr:col>
      <xdr:colOff>34925</xdr:colOff>
      <xdr:row>74</xdr:row>
      <xdr:rowOff>93294</xdr:rowOff>
    </xdr:to>
    <xdr:cxnSp macro="">
      <xdr:nvCxnSpPr>
        <xdr:cNvPr id="846" name="直線コネクタ 845"/>
        <xdr:cNvCxnSpPr/>
      </xdr:nvCxnSpPr>
      <xdr:spPr>
        <a:xfrm flipV="1">
          <a:off x="20434300" y="12754730"/>
          <a:ext cx="889000" cy="2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128624</xdr:rowOff>
    </xdr:from>
    <xdr:ext cx="534377" cy="259045"/>
    <xdr:sp macro="" textlink="">
      <xdr:nvSpPr>
        <xdr:cNvPr id="848" name="テキスト ボックス 847"/>
        <xdr:cNvSpPr txBox="1"/>
      </xdr:nvSpPr>
      <xdr:spPr>
        <a:xfrm>
          <a:off x="21056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93294</xdr:rowOff>
    </xdr:from>
    <xdr:to>
      <xdr:col>29</xdr:col>
      <xdr:colOff>517525</xdr:colOff>
      <xdr:row>75</xdr:row>
      <xdr:rowOff>66646</xdr:rowOff>
    </xdr:to>
    <xdr:cxnSp macro="">
      <xdr:nvCxnSpPr>
        <xdr:cNvPr id="849" name="直線コネクタ 848"/>
        <xdr:cNvCxnSpPr/>
      </xdr:nvCxnSpPr>
      <xdr:spPr>
        <a:xfrm flipV="1">
          <a:off x="19545300" y="12780594"/>
          <a:ext cx="889000" cy="1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39047</xdr:rowOff>
    </xdr:from>
    <xdr:ext cx="534377" cy="259045"/>
    <xdr:sp macro="" textlink="">
      <xdr:nvSpPr>
        <xdr:cNvPr id="851" name="テキスト ボックス 850"/>
        <xdr:cNvSpPr txBox="1"/>
      </xdr:nvSpPr>
      <xdr:spPr>
        <a:xfrm>
          <a:off x="20167111" y="1324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66646</xdr:rowOff>
    </xdr:from>
    <xdr:to>
      <xdr:col>28</xdr:col>
      <xdr:colOff>314325</xdr:colOff>
      <xdr:row>75</xdr:row>
      <xdr:rowOff>85423</xdr:rowOff>
    </xdr:to>
    <xdr:cxnSp macro="">
      <xdr:nvCxnSpPr>
        <xdr:cNvPr id="852" name="直線コネクタ 851"/>
        <xdr:cNvCxnSpPr/>
      </xdr:nvCxnSpPr>
      <xdr:spPr>
        <a:xfrm flipV="1">
          <a:off x="18656300" y="12925396"/>
          <a:ext cx="889000" cy="1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70234</xdr:rowOff>
    </xdr:from>
    <xdr:ext cx="534377" cy="259045"/>
    <xdr:sp macro="" textlink="">
      <xdr:nvSpPr>
        <xdr:cNvPr id="854" name="テキスト ボックス 853"/>
        <xdr:cNvSpPr txBox="1"/>
      </xdr:nvSpPr>
      <xdr:spPr>
        <a:xfrm>
          <a:off x="19278111" y="132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83264</xdr:rowOff>
    </xdr:from>
    <xdr:ext cx="534377" cy="259045"/>
    <xdr:sp macro="" textlink="">
      <xdr:nvSpPr>
        <xdr:cNvPr id="856" name="テキスト ボックス 855"/>
        <xdr:cNvSpPr txBox="1"/>
      </xdr:nvSpPr>
      <xdr:spPr>
        <a:xfrm>
          <a:off x="18389111" y="1328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154116</xdr:rowOff>
    </xdr:from>
    <xdr:to>
      <xdr:col>32</xdr:col>
      <xdr:colOff>238125</xdr:colOff>
      <xdr:row>74</xdr:row>
      <xdr:rowOff>84266</xdr:rowOff>
    </xdr:to>
    <xdr:sp macro="" textlink="">
      <xdr:nvSpPr>
        <xdr:cNvPr id="862" name="円/楕円 861"/>
        <xdr:cNvSpPr/>
      </xdr:nvSpPr>
      <xdr:spPr>
        <a:xfrm>
          <a:off x="22110700" y="126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5543</xdr:rowOff>
    </xdr:from>
    <xdr:ext cx="534377" cy="259045"/>
    <xdr:sp macro="" textlink="">
      <xdr:nvSpPr>
        <xdr:cNvPr id="863" name="繰出金該当値テキスト"/>
        <xdr:cNvSpPr txBox="1"/>
      </xdr:nvSpPr>
      <xdr:spPr>
        <a:xfrm>
          <a:off x="22212300" y="1252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16630</xdr:rowOff>
    </xdr:from>
    <xdr:to>
      <xdr:col>31</xdr:col>
      <xdr:colOff>85725</xdr:colOff>
      <xdr:row>74</xdr:row>
      <xdr:rowOff>118230</xdr:rowOff>
    </xdr:to>
    <xdr:sp macro="" textlink="">
      <xdr:nvSpPr>
        <xdr:cNvPr id="864" name="円/楕円 863"/>
        <xdr:cNvSpPr/>
      </xdr:nvSpPr>
      <xdr:spPr>
        <a:xfrm>
          <a:off x="21272500" y="1270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134757</xdr:rowOff>
    </xdr:from>
    <xdr:ext cx="534377" cy="259045"/>
    <xdr:sp macro="" textlink="">
      <xdr:nvSpPr>
        <xdr:cNvPr id="865" name="テキスト ボックス 864"/>
        <xdr:cNvSpPr txBox="1"/>
      </xdr:nvSpPr>
      <xdr:spPr>
        <a:xfrm>
          <a:off x="21056111" y="1247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42494</xdr:rowOff>
    </xdr:from>
    <xdr:to>
      <xdr:col>29</xdr:col>
      <xdr:colOff>568325</xdr:colOff>
      <xdr:row>74</xdr:row>
      <xdr:rowOff>144094</xdr:rowOff>
    </xdr:to>
    <xdr:sp macro="" textlink="">
      <xdr:nvSpPr>
        <xdr:cNvPr id="866" name="円/楕円 865"/>
        <xdr:cNvSpPr/>
      </xdr:nvSpPr>
      <xdr:spPr>
        <a:xfrm>
          <a:off x="20383500" y="127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160621</xdr:rowOff>
    </xdr:from>
    <xdr:ext cx="534377" cy="259045"/>
    <xdr:sp macro="" textlink="">
      <xdr:nvSpPr>
        <xdr:cNvPr id="867" name="テキスト ボックス 866"/>
        <xdr:cNvSpPr txBox="1"/>
      </xdr:nvSpPr>
      <xdr:spPr>
        <a:xfrm>
          <a:off x="20167111" y="125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15846</xdr:rowOff>
    </xdr:from>
    <xdr:to>
      <xdr:col>28</xdr:col>
      <xdr:colOff>365125</xdr:colOff>
      <xdr:row>75</xdr:row>
      <xdr:rowOff>117446</xdr:rowOff>
    </xdr:to>
    <xdr:sp macro="" textlink="">
      <xdr:nvSpPr>
        <xdr:cNvPr id="868" name="円/楕円 867"/>
        <xdr:cNvSpPr/>
      </xdr:nvSpPr>
      <xdr:spPr>
        <a:xfrm>
          <a:off x="19494500" y="128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133973</xdr:rowOff>
    </xdr:from>
    <xdr:ext cx="534377" cy="259045"/>
    <xdr:sp macro="" textlink="">
      <xdr:nvSpPr>
        <xdr:cNvPr id="869" name="テキスト ボックス 868"/>
        <xdr:cNvSpPr txBox="1"/>
      </xdr:nvSpPr>
      <xdr:spPr>
        <a:xfrm>
          <a:off x="19278111" y="1264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41,987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34623</xdr:rowOff>
    </xdr:from>
    <xdr:to>
      <xdr:col>27</xdr:col>
      <xdr:colOff>161925</xdr:colOff>
      <xdr:row>75</xdr:row>
      <xdr:rowOff>136223</xdr:rowOff>
    </xdr:to>
    <xdr:sp macro="" textlink="">
      <xdr:nvSpPr>
        <xdr:cNvPr id="870" name="円/楕円 869"/>
        <xdr:cNvSpPr/>
      </xdr:nvSpPr>
      <xdr:spPr>
        <a:xfrm>
          <a:off x="18605500" y="1289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152750</xdr:rowOff>
    </xdr:from>
    <xdr:ext cx="534377" cy="259045"/>
    <xdr:sp macro="" textlink="">
      <xdr:nvSpPr>
        <xdr:cNvPr id="871" name="テキスト ボックス 870"/>
        <xdr:cNvSpPr txBox="1"/>
      </xdr:nvSpPr>
      <xdr:spPr>
        <a:xfrm>
          <a:off x="18389111" y="126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歳出決算総額は、住民一人当たり</a:t>
          </a:r>
          <a:r>
            <a:rPr kumimoji="1" lang="en-US" altLang="ja-JP" sz="1200">
              <a:solidFill>
                <a:sysClr val="windowText" lastClr="000000"/>
              </a:solidFill>
              <a:latin typeface="ＭＳ Ｐゴシック"/>
            </a:rPr>
            <a:t>439,559</a:t>
          </a:r>
          <a:r>
            <a:rPr kumimoji="1" lang="ja-JP" altLang="en-US" sz="1200">
              <a:solidFill>
                <a:sysClr val="windowText" lastClr="000000"/>
              </a:solidFill>
              <a:latin typeface="ＭＳ Ｐゴシック"/>
            </a:rPr>
            <a:t>円と</a:t>
          </a:r>
          <a:r>
            <a:rPr kumimoji="1" lang="ja-JP" altLang="en-US" sz="1200">
              <a:latin typeface="ＭＳ Ｐゴシック"/>
            </a:rPr>
            <a:t>なっている。主な構成項目である人件費では</a:t>
          </a:r>
          <a:r>
            <a:rPr kumimoji="1" lang="ja-JP" altLang="en-US" sz="1200">
              <a:solidFill>
                <a:sysClr val="windowText" lastClr="000000"/>
              </a:solidFill>
              <a:latin typeface="ＭＳ Ｐゴシック"/>
            </a:rPr>
            <a:t>、退職者数が増えたことに伴い職員退職手当が増加し、前</a:t>
          </a:r>
          <a:r>
            <a:rPr kumimoji="1" lang="ja-JP" altLang="en-US" sz="1200">
              <a:latin typeface="ＭＳ Ｐゴシック"/>
            </a:rPr>
            <a:t>年度と比較すると</a:t>
          </a:r>
          <a:r>
            <a:rPr kumimoji="1" lang="en-US" altLang="ja-JP" sz="1200">
              <a:latin typeface="ＭＳ Ｐゴシック"/>
            </a:rPr>
            <a:t>3.0</a:t>
          </a:r>
          <a:r>
            <a:rPr kumimoji="1" lang="ja-JP" altLang="en-US" sz="1200">
              <a:latin typeface="ＭＳ Ｐゴシック"/>
            </a:rPr>
            <a:t>億円増加した。また、人口は</a:t>
          </a:r>
          <a:r>
            <a:rPr kumimoji="1" lang="en-US" altLang="ja-JP" sz="1200">
              <a:solidFill>
                <a:sysClr val="windowText" lastClr="000000"/>
              </a:solidFill>
              <a:latin typeface="ＭＳ Ｐゴシック"/>
            </a:rPr>
            <a:t>2,874</a:t>
          </a:r>
          <a:r>
            <a:rPr kumimoji="1" lang="ja-JP" altLang="en-US" sz="1200">
              <a:solidFill>
                <a:sysClr val="windowText" lastClr="000000"/>
              </a:solidFill>
              <a:latin typeface="ＭＳ Ｐゴシック"/>
            </a:rPr>
            <a:t>人減</a:t>
          </a:r>
          <a:r>
            <a:rPr kumimoji="1" lang="ja-JP" altLang="en-US" sz="1200">
              <a:latin typeface="ＭＳ Ｐゴシック"/>
            </a:rPr>
            <a:t>少したことにより、人口一人当たりの</a:t>
          </a:r>
          <a:r>
            <a:rPr kumimoji="1" lang="ja-JP" altLang="en-US" sz="1200">
              <a:solidFill>
                <a:sysClr val="windowText" lastClr="000000"/>
              </a:solidFill>
              <a:latin typeface="ＭＳ Ｐゴシック"/>
            </a:rPr>
            <a:t>人件費も</a:t>
          </a:r>
          <a:r>
            <a:rPr kumimoji="1" lang="en-US" altLang="ja-JP" sz="1200">
              <a:solidFill>
                <a:sysClr val="windowText" lastClr="000000"/>
              </a:solidFill>
              <a:latin typeface="ＭＳ Ｐゴシック"/>
            </a:rPr>
            <a:t>1,946</a:t>
          </a:r>
          <a:r>
            <a:rPr kumimoji="1" lang="ja-JP" altLang="en-US" sz="1200">
              <a:solidFill>
                <a:sysClr val="windowText" lastClr="000000"/>
              </a:solidFill>
              <a:latin typeface="ＭＳ Ｐゴシック"/>
            </a:rPr>
            <a:t>円増となった</a:t>
          </a:r>
          <a:r>
            <a:rPr kumimoji="1" lang="ja-JP" altLang="en-US" sz="1200">
              <a:latin typeface="ＭＳ Ｐゴシック"/>
            </a:rPr>
            <a:t>。類似団体と比較しても人口一人当たりの人件費は</a:t>
          </a:r>
          <a:r>
            <a:rPr kumimoji="1" lang="en-US" altLang="ja-JP" sz="1200">
              <a:solidFill>
                <a:sysClr val="windowText" lastClr="000000"/>
              </a:solidFill>
              <a:latin typeface="ＭＳ Ｐゴシック"/>
            </a:rPr>
            <a:t>23,248</a:t>
          </a:r>
          <a:r>
            <a:rPr kumimoji="1" lang="ja-JP" altLang="en-US" sz="1200">
              <a:solidFill>
                <a:sysClr val="windowText" lastClr="000000"/>
              </a:solidFill>
              <a:latin typeface="ＭＳ Ｐゴシック"/>
            </a:rPr>
            <a:t>円高く</a:t>
          </a:r>
          <a:r>
            <a:rPr kumimoji="1" lang="ja-JP" altLang="en-US" sz="1200">
              <a:latin typeface="ＭＳ Ｐゴシック"/>
            </a:rPr>
            <a:t>、人口千人当たりの職員数も</a:t>
          </a:r>
          <a:r>
            <a:rPr kumimoji="1" lang="en-US" altLang="ja-JP" sz="1200">
              <a:solidFill>
                <a:sysClr val="windowText" lastClr="000000"/>
              </a:solidFill>
              <a:latin typeface="ＭＳ Ｐゴシック"/>
            </a:rPr>
            <a:t>2.12</a:t>
          </a:r>
          <a:r>
            <a:rPr kumimoji="1" lang="ja-JP" altLang="en-US" sz="1200">
              <a:solidFill>
                <a:sysClr val="windowText" lastClr="000000"/>
              </a:solidFill>
              <a:latin typeface="ＭＳ Ｐゴシック"/>
            </a:rPr>
            <a:t>人</a:t>
          </a:r>
          <a:r>
            <a:rPr kumimoji="1" lang="ja-JP" altLang="en-US" sz="1200">
              <a:latin typeface="ＭＳ Ｐゴシック"/>
            </a:rPr>
            <a:t>多くなっているため、今後も定員管理計画のもと民間委託等の推進、再任用職員などの活用、給与水準の適正化に努める。　</a:t>
          </a:r>
        </a:p>
        <a:p>
          <a:r>
            <a:rPr kumimoji="1" lang="ja-JP" altLang="en-US" sz="1200">
              <a:latin typeface="ＭＳ Ｐゴシック"/>
            </a:rPr>
            <a:t>　普通建設事業費は住民一人当たり</a:t>
          </a:r>
          <a:r>
            <a:rPr kumimoji="1" lang="en-US" altLang="ja-JP" sz="1200">
              <a:solidFill>
                <a:sysClr val="windowText" lastClr="000000"/>
              </a:solidFill>
              <a:latin typeface="ＭＳ Ｐゴシック"/>
            </a:rPr>
            <a:t>42,922</a:t>
          </a:r>
          <a:r>
            <a:rPr kumimoji="1" lang="ja-JP" altLang="en-US" sz="1200">
              <a:solidFill>
                <a:sysClr val="windowText" lastClr="000000"/>
              </a:solidFill>
              <a:latin typeface="ＭＳ Ｐゴシック"/>
            </a:rPr>
            <a:t>円と</a:t>
          </a:r>
          <a:r>
            <a:rPr kumimoji="1" lang="ja-JP" altLang="en-US" sz="1200">
              <a:latin typeface="ＭＳ Ｐゴシック"/>
            </a:rPr>
            <a:t>なっており、類似団体と比較すると一人当たり</a:t>
          </a:r>
          <a:r>
            <a:rPr kumimoji="1" lang="en-US" altLang="ja-JP" sz="1200">
              <a:solidFill>
                <a:sysClr val="windowText" lastClr="000000"/>
              </a:solidFill>
              <a:latin typeface="ＭＳ Ｐゴシック"/>
            </a:rPr>
            <a:t>3,473</a:t>
          </a:r>
          <a:r>
            <a:rPr kumimoji="1" lang="ja-JP" altLang="en-US" sz="1200">
              <a:solidFill>
                <a:sysClr val="windowText" lastClr="000000"/>
              </a:solidFill>
              <a:latin typeface="ＭＳ Ｐゴシック"/>
            </a:rPr>
            <a:t>円低くなっている</a:t>
          </a:r>
          <a:r>
            <a:rPr kumimoji="1" lang="ja-JP" altLang="en-US" sz="1200">
              <a:latin typeface="ＭＳ Ｐゴシック"/>
            </a:rPr>
            <a:t>。これは、近年の本庁舎整備や新ごみ焼却施設の建設事業が終了したことによるものであり、前年度と比較すると</a:t>
          </a:r>
          <a:r>
            <a:rPr kumimoji="1" lang="en-US" altLang="ja-JP" sz="1200">
              <a:latin typeface="ＭＳ Ｐゴシック"/>
            </a:rPr>
            <a:t>25,728</a:t>
          </a:r>
          <a:r>
            <a:rPr kumimoji="1" lang="ja-JP" altLang="en-US" sz="1200">
              <a:latin typeface="ＭＳ Ｐゴシック"/>
            </a:rPr>
            <a:t>円の減となった。</a:t>
          </a:r>
          <a:endParaRPr kumimoji="1" lang="en-US" altLang="ja-JP" sz="1200">
            <a:latin typeface="ＭＳ Ｐゴシック"/>
          </a:endParaRPr>
        </a:p>
        <a:p>
          <a:r>
            <a:rPr kumimoji="1" lang="ja-JP" altLang="en-US" sz="1200">
              <a:latin typeface="ＭＳ Ｐゴシック"/>
            </a:rPr>
            <a:t>　繰出金については、住民一人当たり</a:t>
          </a:r>
          <a:r>
            <a:rPr kumimoji="1" lang="en-US" altLang="ja-JP" sz="1200">
              <a:solidFill>
                <a:sysClr val="windowText" lastClr="000000"/>
              </a:solidFill>
              <a:latin typeface="ＭＳ Ｐゴシック"/>
            </a:rPr>
            <a:t>48,253</a:t>
          </a:r>
          <a:r>
            <a:rPr kumimoji="1" lang="ja-JP" altLang="en-US" sz="1200">
              <a:solidFill>
                <a:sysClr val="windowText" lastClr="000000"/>
              </a:solidFill>
              <a:latin typeface="ＭＳ Ｐゴシック"/>
            </a:rPr>
            <a:t>円と</a:t>
          </a:r>
          <a:r>
            <a:rPr kumimoji="1" lang="ja-JP" altLang="en-US" sz="1200">
              <a:latin typeface="ＭＳ Ｐゴシック"/>
            </a:rPr>
            <a:t>なっており、類似団体と比較しても一人</a:t>
          </a:r>
          <a:r>
            <a:rPr kumimoji="1" lang="ja-JP" altLang="en-US" sz="1200">
              <a:solidFill>
                <a:sysClr val="windowText" lastClr="000000"/>
              </a:solidFill>
              <a:latin typeface="ＭＳ Ｐゴシック"/>
            </a:rPr>
            <a:t>当たり</a:t>
          </a:r>
          <a:r>
            <a:rPr kumimoji="1" lang="en-US" altLang="ja-JP" sz="1200">
              <a:solidFill>
                <a:sysClr val="windowText" lastClr="000000"/>
              </a:solidFill>
              <a:latin typeface="ＭＳ Ｐゴシック"/>
            </a:rPr>
            <a:t>11,990</a:t>
          </a:r>
          <a:r>
            <a:rPr kumimoji="1" lang="ja-JP" altLang="en-US" sz="1200">
              <a:solidFill>
                <a:sysClr val="windowText" lastClr="000000"/>
              </a:solidFill>
              <a:latin typeface="ＭＳ Ｐゴシック"/>
            </a:rPr>
            <a:t>円高くなっている。平成</a:t>
          </a:r>
          <a:r>
            <a:rPr kumimoji="1" lang="en-US" altLang="ja-JP" sz="1200">
              <a:latin typeface="ＭＳ Ｐゴシック"/>
            </a:rPr>
            <a:t>24</a:t>
          </a:r>
          <a:r>
            <a:rPr kumimoji="1" lang="ja-JP" altLang="en-US" sz="1200">
              <a:latin typeface="ＭＳ Ｐゴシック"/>
            </a:rPr>
            <a:t>年度より上昇傾向にあり、これは主に国民健康保険特別会計、介護保険特別会計、後期高齢者医療特別会計への繰出金が増加したことによるものである。本市では、類似団体と比較しても高齢化率が高く、今後もより進展することが見込まれることから、予防事業等を通じて給付費の抑制を図るなど、繰出金の増加を抑制す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269,486
265,333
715.93
120,972,671
118,454,881
2,172,031
66,743,226
154,799,811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93.8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64589</xdr:rowOff>
    </xdr:from>
    <xdr:to>
      <xdr:col>6</xdr:col>
      <xdr:colOff>511175</xdr:colOff>
      <xdr:row>33</xdr:row>
      <xdr:rowOff>67310</xdr:rowOff>
    </xdr:to>
    <xdr:cxnSp macro="">
      <xdr:nvCxnSpPr>
        <xdr:cNvPr id="63" name="直線コネクタ 62"/>
        <xdr:cNvCxnSpPr/>
      </xdr:nvCxnSpPr>
      <xdr:spPr>
        <a:xfrm>
          <a:off x="3797300" y="5550989"/>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64589</xdr:rowOff>
    </xdr:from>
    <xdr:to>
      <xdr:col>5</xdr:col>
      <xdr:colOff>358775</xdr:colOff>
      <xdr:row>33</xdr:row>
      <xdr:rowOff>18324</xdr:rowOff>
    </xdr:to>
    <xdr:cxnSp macro="">
      <xdr:nvCxnSpPr>
        <xdr:cNvPr id="66" name="直線コネクタ 65"/>
        <xdr:cNvCxnSpPr/>
      </xdr:nvCxnSpPr>
      <xdr:spPr>
        <a:xfrm flipV="1">
          <a:off x="2908300" y="5550989"/>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18324</xdr:rowOff>
    </xdr:from>
    <xdr:to>
      <xdr:col>4</xdr:col>
      <xdr:colOff>155575</xdr:colOff>
      <xdr:row>33</xdr:row>
      <xdr:rowOff>97790</xdr:rowOff>
    </xdr:to>
    <xdr:cxnSp macro="">
      <xdr:nvCxnSpPr>
        <xdr:cNvPr id="69" name="直線コネクタ 68"/>
        <xdr:cNvCxnSpPr/>
      </xdr:nvCxnSpPr>
      <xdr:spPr>
        <a:xfrm flipV="1">
          <a:off x="2019300" y="5676174"/>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157117</xdr:rowOff>
    </xdr:from>
    <xdr:to>
      <xdr:col>2</xdr:col>
      <xdr:colOff>638175</xdr:colOff>
      <xdr:row>33</xdr:row>
      <xdr:rowOff>97790</xdr:rowOff>
    </xdr:to>
    <xdr:cxnSp macro="">
      <xdr:nvCxnSpPr>
        <xdr:cNvPr id="72" name="直線コネクタ 71"/>
        <xdr:cNvCxnSpPr/>
      </xdr:nvCxnSpPr>
      <xdr:spPr>
        <a:xfrm>
          <a:off x="1130300" y="5643517"/>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16510</xdr:rowOff>
    </xdr:from>
    <xdr:to>
      <xdr:col>6</xdr:col>
      <xdr:colOff>561975</xdr:colOff>
      <xdr:row>33</xdr:row>
      <xdr:rowOff>118110</xdr:rowOff>
    </xdr:to>
    <xdr:sp macro="" textlink="">
      <xdr:nvSpPr>
        <xdr:cNvPr id="82" name="円/楕円 81"/>
        <xdr:cNvSpPr/>
      </xdr:nvSpPr>
      <xdr:spPr>
        <a:xfrm>
          <a:off x="45847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39387</xdr:rowOff>
    </xdr:from>
    <xdr:ext cx="469744" cy="259045"/>
    <xdr:sp macro="" textlink="">
      <xdr:nvSpPr>
        <xdr:cNvPr id="83" name="議会費該当値テキスト"/>
        <xdr:cNvSpPr txBox="1"/>
      </xdr:nvSpPr>
      <xdr:spPr>
        <a:xfrm>
          <a:off x="4686300" y="552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13789</xdr:rowOff>
    </xdr:from>
    <xdr:to>
      <xdr:col>5</xdr:col>
      <xdr:colOff>409575</xdr:colOff>
      <xdr:row>32</xdr:row>
      <xdr:rowOff>115389</xdr:rowOff>
    </xdr:to>
    <xdr:sp macro="" textlink="">
      <xdr:nvSpPr>
        <xdr:cNvPr id="84" name="円/楕円 83"/>
        <xdr:cNvSpPr/>
      </xdr:nvSpPr>
      <xdr:spPr>
        <a:xfrm>
          <a:off x="3746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131916</xdr:rowOff>
    </xdr:from>
    <xdr:ext cx="469744" cy="259045"/>
    <xdr:sp macro="" textlink="">
      <xdr:nvSpPr>
        <xdr:cNvPr id="85" name="テキスト ボックス 84"/>
        <xdr:cNvSpPr txBox="1"/>
      </xdr:nvSpPr>
      <xdr:spPr>
        <a:xfrm>
          <a:off x="3562427"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138974</xdr:rowOff>
    </xdr:from>
    <xdr:to>
      <xdr:col>4</xdr:col>
      <xdr:colOff>206375</xdr:colOff>
      <xdr:row>33</xdr:row>
      <xdr:rowOff>69124</xdr:rowOff>
    </xdr:to>
    <xdr:sp macro="" textlink="">
      <xdr:nvSpPr>
        <xdr:cNvPr id="86" name="円/楕円 85"/>
        <xdr:cNvSpPr/>
      </xdr:nvSpPr>
      <xdr:spPr>
        <a:xfrm>
          <a:off x="2857500" y="5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85651</xdr:rowOff>
    </xdr:from>
    <xdr:ext cx="469744" cy="259045"/>
    <xdr:sp macro="" textlink="">
      <xdr:nvSpPr>
        <xdr:cNvPr id="87" name="テキスト ボックス 86"/>
        <xdr:cNvSpPr txBox="1"/>
      </xdr:nvSpPr>
      <xdr:spPr>
        <a:xfrm>
          <a:off x="2673427" y="5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46990</xdr:rowOff>
    </xdr:from>
    <xdr:to>
      <xdr:col>3</xdr:col>
      <xdr:colOff>3175</xdr:colOff>
      <xdr:row>33</xdr:row>
      <xdr:rowOff>148590</xdr:rowOff>
    </xdr:to>
    <xdr:sp macro="" textlink="">
      <xdr:nvSpPr>
        <xdr:cNvPr id="88" name="円/楕円 87"/>
        <xdr:cNvSpPr/>
      </xdr:nvSpPr>
      <xdr:spPr>
        <a:xfrm>
          <a:off x="1968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165117</xdr:rowOff>
    </xdr:from>
    <xdr:ext cx="469744" cy="259045"/>
    <xdr:sp macro="" textlink="">
      <xdr:nvSpPr>
        <xdr:cNvPr id="89" name="テキスト ボックス 88"/>
        <xdr:cNvSpPr txBox="1"/>
      </xdr:nvSpPr>
      <xdr:spPr>
        <a:xfrm>
          <a:off x="1784427" y="548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106317</xdr:rowOff>
    </xdr:from>
    <xdr:to>
      <xdr:col>1</xdr:col>
      <xdr:colOff>485775</xdr:colOff>
      <xdr:row>33</xdr:row>
      <xdr:rowOff>36467</xdr:rowOff>
    </xdr:to>
    <xdr:sp macro="" textlink="">
      <xdr:nvSpPr>
        <xdr:cNvPr id="90" name="円/楕円 89"/>
        <xdr:cNvSpPr/>
      </xdr:nvSpPr>
      <xdr:spPr>
        <a:xfrm>
          <a:off x="1079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52994</xdr:rowOff>
    </xdr:from>
    <xdr:ext cx="469744" cy="259045"/>
    <xdr:sp macro="" textlink="">
      <xdr:nvSpPr>
        <xdr:cNvPr id="91" name="テキスト ボックス 90"/>
        <xdr:cNvSpPr txBox="1"/>
      </xdr:nvSpPr>
      <xdr:spPr>
        <a:xfrm>
          <a:off x="895427"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16387</xdr:rowOff>
    </xdr:from>
    <xdr:to>
      <xdr:col>6</xdr:col>
      <xdr:colOff>511175</xdr:colOff>
      <xdr:row>54</xdr:row>
      <xdr:rowOff>153514</xdr:rowOff>
    </xdr:to>
    <xdr:cxnSp macro="">
      <xdr:nvCxnSpPr>
        <xdr:cNvPr id="123" name="直線コネクタ 122"/>
        <xdr:cNvCxnSpPr/>
      </xdr:nvCxnSpPr>
      <xdr:spPr>
        <a:xfrm>
          <a:off x="3797300" y="9274687"/>
          <a:ext cx="838200" cy="13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170850</xdr:rowOff>
    </xdr:from>
    <xdr:ext cx="534377" cy="259045"/>
    <xdr:sp macro="" textlink="">
      <xdr:nvSpPr>
        <xdr:cNvPr id="124" name="総務費平均値テキスト"/>
        <xdr:cNvSpPr txBox="1"/>
      </xdr:nvSpPr>
      <xdr:spPr>
        <a:xfrm>
          <a:off x="4686300" y="9600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16387</xdr:rowOff>
    </xdr:from>
    <xdr:to>
      <xdr:col>5</xdr:col>
      <xdr:colOff>358775</xdr:colOff>
      <xdr:row>55</xdr:row>
      <xdr:rowOff>43394</xdr:rowOff>
    </xdr:to>
    <xdr:cxnSp macro="">
      <xdr:nvCxnSpPr>
        <xdr:cNvPr id="126" name="直線コネクタ 125"/>
        <xdr:cNvCxnSpPr/>
      </xdr:nvCxnSpPr>
      <xdr:spPr>
        <a:xfrm flipV="1">
          <a:off x="2908300" y="9274687"/>
          <a:ext cx="889000" cy="19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89273</xdr:rowOff>
    </xdr:from>
    <xdr:ext cx="534377" cy="259045"/>
    <xdr:sp macro="" textlink="">
      <xdr:nvSpPr>
        <xdr:cNvPr id="128" name="テキスト ボックス 127"/>
        <xdr:cNvSpPr txBox="1"/>
      </xdr:nvSpPr>
      <xdr:spPr>
        <a:xfrm>
          <a:off x="3530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39835</xdr:rowOff>
    </xdr:from>
    <xdr:to>
      <xdr:col>4</xdr:col>
      <xdr:colOff>155575</xdr:colOff>
      <xdr:row>55</xdr:row>
      <xdr:rowOff>43394</xdr:rowOff>
    </xdr:to>
    <xdr:cxnSp macro="">
      <xdr:nvCxnSpPr>
        <xdr:cNvPr id="129" name="直線コネクタ 128"/>
        <xdr:cNvCxnSpPr/>
      </xdr:nvCxnSpPr>
      <xdr:spPr>
        <a:xfrm>
          <a:off x="2019300" y="8783785"/>
          <a:ext cx="889000" cy="6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83623</xdr:rowOff>
    </xdr:from>
    <xdr:ext cx="534377" cy="259045"/>
    <xdr:sp macro="" textlink="">
      <xdr:nvSpPr>
        <xdr:cNvPr id="131" name="テキスト ボックス 130"/>
        <xdr:cNvSpPr txBox="1"/>
      </xdr:nvSpPr>
      <xdr:spPr>
        <a:xfrm>
          <a:off x="2641111" y="96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39835</xdr:rowOff>
    </xdr:from>
    <xdr:to>
      <xdr:col>2</xdr:col>
      <xdr:colOff>638175</xdr:colOff>
      <xdr:row>55</xdr:row>
      <xdr:rowOff>123404</xdr:rowOff>
    </xdr:to>
    <xdr:cxnSp macro="">
      <xdr:nvCxnSpPr>
        <xdr:cNvPr id="132" name="直線コネクタ 131"/>
        <xdr:cNvCxnSpPr/>
      </xdr:nvCxnSpPr>
      <xdr:spPr>
        <a:xfrm flipV="1">
          <a:off x="1130300" y="8783785"/>
          <a:ext cx="889000" cy="76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33429</xdr:rowOff>
    </xdr:from>
    <xdr:ext cx="534377" cy="259045"/>
    <xdr:sp macro="" textlink="">
      <xdr:nvSpPr>
        <xdr:cNvPr id="134" name="テキスト ボックス 133"/>
        <xdr:cNvSpPr txBox="1"/>
      </xdr:nvSpPr>
      <xdr:spPr>
        <a:xfrm>
          <a:off x="1752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171202</xdr:rowOff>
    </xdr:from>
    <xdr:ext cx="534377" cy="259045"/>
    <xdr:sp macro="" textlink="">
      <xdr:nvSpPr>
        <xdr:cNvPr id="136" name="テキスト ボックス 135"/>
        <xdr:cNvSpPr txBox="1"/>
      </xdr:nvSpPr>
      <xdr:spPr>
        <a:xfrm>
          <a:off x="863111" y="925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102714</xdr:rowOff>
    </xdr:from>
    <xdr:to>
      <xdr:col>6</xdr:col>
      <xdr:colOff>561975</xdr:colOff>
      <xdr:row>55</xdr:row>
      <xdr:rowOff>32864</xdr:rowOff>
    </xdr:to>
    <xdr:sp macro="" textlink="">
      <xdr:nvSpPr>
        <xdr:cNvPr id="142" name="円/楕円 141"/>
        <xdr:cNvSpPr/>
      </xdr:nvSpPr>
      <xdr:spPr>
        <a:xfrm>
          <a:off x="4584700" y="936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125591</xdr:rowOff>
    </xdr:from>
    <xdr:ext cx="534377" cy="259045"/>
    <xdr:sp macro="" textlink="">
      <xdr:nvSpPr>
        <xdr:cNvPr id="143" name="総務費該当値テキスト"/>
        <xdr:cNvSpPr txBox="1"/>
      </xdr:nvSpPr>
      <xdr:spPr>
        <a:xfrm>
          <a:off x="4686300" y="92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44,577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137037</xdr:rowOff>
    </xdr:from>
    <xdr:to>
      <xdr:col>5</xdr:col>
      <xdr:colOff>409575</xdr:colOff>
      <xdr:row>54</xdr:row>
      <xdr:rowOff>67187</xdr:rowOff>
    </xdr:to>
    <xdr:sp macro="" textlink="">
      <xdr:nvSpPr>
        <xdr:cNvPr id="144" name="円/楕円 143"/>
        <xdr:cNvSpPr/>
      </xdr:nvSpPr>
      <xdr:spPr>
        <a:xfrm>
          <a:off x="3746500" y="92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83714</xdr:rowOff>
    </xdr:from>
    <xdr:ext cx="534377" cy="259045"/>
    <xdr:sp macro="" textlink="">
      <xdr:nvSpPr>
        <xdr:cNvPr id="145" name="テキスト ボックス 144"/>
        <xdr:cNvSpPr txBox="1"/>
      </xdr:nvSpPr>
      <xdr:spPr>
        <a:xfrm>
          <a:off x="3530111" y="899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48,776</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164044</xdr:rowOff>
    </xdr:from>
    <xdr:to>
      <xdr:col>4</xdr:col>
      <xdr:colOff>206375</xdr:colOff>
      <xdr:row>55</xdr:row>
      <xdr:rowOff>94194</xdr:rowOff>
    </xdr:to>
    <xdr:sp macro="" textlink="">
      <xdr:nvSpPr>
        <xdr:cNvPr id="146" name="円/楕円 145"/>
        <xdr:cNvSpPr/>
      </xdr:nvSpPr>
      <xdr:spPr>
        <a:xfrm>
          <a:off x="2857500" y="942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110721</xdr:rowOff>
    </xdr:from>
    <xdr:ext cx="534377" cy="259045"/>
    <xdr:sp macro="" textlink="">
      <xdr:nvSpPr>
        <xdr:cNvPr id="147" name="テキスト ボックス 146"/>
        <xdr:cNvSpPr txBox="1"/>
      </xdr:nvSpPr>
      <xdr:spPr>
        <a:xfrm>
          <a:off x="2641111" y="919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42,699</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160485</xdr:rowOff>
    </xdr:from>
    <xdr:to>
      <xdr:col>3</xdr:col>
      <xdr:colOff>3175</xdr:colOff>
      <xdr:row>51</xdr:row>
      <xdr:rowOff>90635</xdr:rowOff>
    </xdr:to>
    <xdr:sp macro="" textlink="">
      <xdr:nvSpPr>
        <xdr:cNvPr id="148" name="円/楕円 147"/>
        <xdr:cNvSpPr/>
      </xdr:nvSpPr>
      <xdr:spPr>
        <a:xfrm>
          <a:off x="1968500" y="8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107162</xdr:rowOff>
    </xdr:from>
    <xdr:ext cx="534377" cy="259045"/>
    <xdr:sp macro="" textlink="">
      <xdr:nvSpPr>
        <xdr:cNvPr id="149" name="テキスト ボックス 148"/>
        <xdr:cNvSpPr txBox="1"/>
      </xdr:nvSpPr>
      <xdr:spPr>
        <a:xfrm>
          <a:off x="1752111" y="85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72604</xdr:rowOff>
    </xdr:from>
    <xdr:to>
      <xdr:col>1</xdr:col>
      <xdr:colOff>485775</xdr:colOff>
      <xdr:row>56</xdr:row>
      <xdr:rowOff>2754</xdr:rowOff>
    </xdr:to>
    <xdr:sp macro="" textlink="">
      <xdr:nvSpPr>
        <xdr:cNvPr id="150" name="円/楕円 149"/>
        <xdr:cNvSpPr/>
      </xdr:nvSpPr>
      <xdr:spPr>
        <a:xfrm>
          <a:off x="1079500" y="95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165331</xdr:rowOff>
    </xdr:from>
    <xdr:ext cx="534377" cy="259045"/>
    <xdr:sp macro="" textlink="">
      <xdr:nvSpPr>
        <xdr:cNvPr id="151" name="テキスト ボックス 150"/>
        <xdr:cNvSpPr txBox="1"/>
      </xdr:nvSpPr>
      <xdr:spPr>
        <a:xfrm>
          <a:off x="863111" y="95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111861</xdr:rowOff>
    </xdr:from>
    <xdr:to>
      <xdr:col>6</xdr:col>
      <xdr:colOff>511175</xdr:colOff>
      <xdr:row>76</xdr:row>
      <xdr:rowOff>51791</xdr:rowOff>
    </xdr:to>
    <xdr:cxnSp macro="">
      <xdr:nvCxnSpPr>
        <xdr:cNvPr id="181" name="直線コネクタ 180"/>
        <xdr:cNvCxnSpPr/>
      </xdr:nvCxnSpPr>
      <xdr:spPr>
        <a:xfrm flipV="1">
          <a:off x="3797300" y="12970611"/>
          <a:ext cx="838200" cy="11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131309</xdr:rowOff>
    </xdr:from>
    <xdr:ext cx="599010" cy="259045"/>
    <xdr:sp macro="" textlink="">
      <xdr:nvSpPr>
        <xdr:cNvPr id="182" name="民生費平均値テキスト"/>
        <xdr:cNvSpPr txBox="1"/>
      </xdr:nvSpPr>
      <xdr:spPr>
        <a:xfrm>
          <a:off x="4686300" y="129900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51791</xdr:rowOff>
    </xdr:from>
    <xdr:to>
      <xdr:col>5</xdr:col>
      <xdr:colOff>358775</xdr:colOff>
      <xdr:row>76</xdr:row>
      <xdr:rowOff>69202</xdr:rowOff>
    </xdr:to>
    <xdr:cxnSp macro="">
      <xdr:nvCxnSpPr>
        <xdr:cNvPr id="184" name="直線コネクタ 183"/>
        <xdr:cNvCxnSpPr/>
      </xdr:nvCxnSpPr>
      <xdr:spPr>
        <a:xfrm flipV="1">
          <a:off x="2908300" y="1308199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155909</xdr:rowOff>
    </xdr:from>
    <xdr:ext cx="599010" cy="259045"/>
    <xdr:sp macro="" textlink="">
      <xdr:nvSpPr>
        <xdr:cNvPr id="186" name="テキスト ボックス 185"/>
        <xdr:cNvSpPr txBox="1"/>
      </xdr:nvSpPr>
      <xdr:spPr>
        <a:xfrm>
          <a:off x="3497794"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69202</xdr:rowOff>
    </xdr:from>
    <xdr:to>
      <xdr:col>4</xdr:col>
      <xdr:colOff>155575</xdr:colOff>
      <xdr:row>76</xdr:row>
      <xdr:rowOff>151358</xdr:rowOff>
    </xdr:to>
    <xdr:cxnSp macro="">
      <xdr:nvCxnSpPr>
        <xdr:cNvPr id="187" name="直線コネクタ 186"/>
        <xdr:cNvCxnSpPr/>
      </xdr:nvCxnSpPr>
      <xdr:spPr>
        <a:xfrm flipV="1">
          <a:off x="2019300" y="13099402"/>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23232</xdr:rowOff>
    </xdr:from>
    <xdr:ext cx="599010" cy="259045"/>
    <xdr:sp macro="" textlink="">
      <xdr:nvSpPr>
        <xdr:cNvPr id="189" name="テキスト ボックス 188"/>
        <xdr:cNvSpPr txBox="1"/>
      </xdr:nvSpPr>
      <xdr:spPr>
        <a:xfrm>
          <a:off x="2608794"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151358</xdr:rowOff>
    </xdr:from>
    <xdr:to>
      <xdr:col>2</xdr:col>
      <xdr:colOff>638175</xdr:colOff>
      <xdr:row>77</xdr:row>
      <xdr:rowOff>35243</xdr:rowOff>
    </xdr:to>
    <xdr:cxnSp macro="">
      <xdr:nvCxnSpPr>
        <xdr:cNvPr id="190" name="直線コネクタ 189"/>
        <xdr:cNvCxnSpPr/>
      </xdr:nvCxnSpPr>
      <xdr:spPr>
        <a:xfrm flipV="1">
          <a:off x="1130300" y="13181558"/>
          <a:ext cx="889000" cy="5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141152</xdr:rowOff>
    </xdr:from>
    <xdr:ext cx="599010" cy="259045"/>
    <xdr:sp macro="" textlink="">
      <xdr:nvSpPr>
        <xdr:cNvPr id="192" name="テキスト ボックス 191"/>
        <xdr:cNvSpPr txBox="1"/>
      </xdr:nvSpPr>
      <xdr:spPr>
        <a:xfrm>
          <a:off x="1719794" y="1334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16133</xdr:rowOff>
    </xdr:from>
    <xdr:ext cx="599010" cy="259045"/>
    <xdr:sp macro="" textlink="">
      <xdr:nvSpPr>
        <xdr:cNvPr id="194" name="テキスト ボックス 193"/>
        <xdr:cNvSpPr txBox="1"/>
      </xdr:nvSpPr>
      <xdr:spPr>
        <a:xfrm>
          <a:off x="830794" y="133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61061</xdr:rowOff>
    </xdr:from>
    <xdr:to>
      <xdr:col>6</xdr:col>
      <xdr:colOff>561975</xdr:colOff>
      <xdr:row>75</xdr:row>
      <xdr:rowOff>162661</xdr:rowOff>
    </xdr:to>
    <xdr:sp macro="" textlink="">
      <xdr:nvSpPr>
        <xdr:cNvPr id="200" name="円/楕円 199"/>
        <xdr:cNvSpPr/>
      </xdr:nvSpPr>
      <xdr:spPr>
        <a:xfrm>
          <a:off x="4584700" y="12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83938</xdr:rowOff>
    </xdr:from>
    <xdr:ext cx="599010" cy="259045"/>
    <xdr:sp macro="" textlink="">
      <xdr:nvSpPr>
        <xdr:cNvPr id="201" name="民生費該当値テキスト"/>
        <xdr:cNvSpPr txBox="1"/>
      </xdr:nvSpPr>
      <xdr:spPr>
        <a:xfrm>
          <a:off x="4686300" y="1277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168,692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991</xdr:rowOff>
    </xdr:from>
    <xdr:to>
      <xdr:col>5</xdr:col>
      <xdr:colOff>409575</xdr:colOff>
      <xdr:row>76</xdr:row>
      <xdr:rowOff>102591</xdr:rowOff>
    </xdr:to>
    <xdr:sp macro="" textlink="">
      <xdr:nvSpPr>
        <xdr:cNvPr id="202" name="円/楕円 201"/>
        <xdr:cNvSpPr/>
      </xdr:nvSpPr>
      <xdr:spPr>
        <a:xfrm>
          <a:off x="3746500" y="130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119118</xdr:rowOff>
    </xdr:from>
    <xdr:ext cx="599010" cy="259045"/>
    <xdr:sp macro="" textlink="">
      <xdr:nvSpPr>
        <xdr:cNvPr id="203" name="テキスト ボックス 202"/>
        <xdr:cNvSpPr txBox="1"/>
      </xdr:nvSpPr>
      <xdr:spPr>
        <a:xfrm>
          <a:off x="3497794" y="1280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18402</xdr:rowOff>
    </xdr:from>
    <xdr:to>
      <xdr:col>4</xdr:col>
      <xdr:colOff>206375</xdr:colOff>
      <xdr:row>76</xdr:row>
      <xdr:rowOff>120002</xdr:rowOff>
    </xdr:to>
    <xdr:sp macro="" textlink="">
      <xdr:nvSpPr>
        <xdr:cNvPr id="204" name="円/楕円 203"/>
        <xdr:cNvSpPr/>
      </xdr:nvSpPr>
      <xdr:spPr>
        <a:xfrm>
          <a:off x="2857500" y="130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136529</xdr:rowOff>
    </xdr:from>
    <xdr:ext cx="599010" cy="259045"/>
    <xdr:sp macro="" textlink="">
      <xdr:nvSpPr>
        <xdr:cNvPr id="205" name="テキスト ボックス 204"/>
        <xdr:cNvSpPr txBox="1"/>
      </xdr:nvSpPr>
      <xdr:spPr>
        <a:xfrm>
          <a:off x="2608794" y="1282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100558</xdr:rowOff>
    </xdr:from>
    <xdr:to>
      <xdr:col>3</xdr:col>
      <xdr:colOff>3175</xdr:colOff>
      <xdr:row>77</xdr:row>
      <xdr:rowOff>30708</xdr:rowOff>
    </xdr:to>
    <xdr:sp macro="" textlink="">
      <xdr:nvSpPr>
        <xdr:cNvPr id="206" name="円/楕円 205"/>
        <xdr:cNvSpPr/>
      </xdr:nvSpPr>
      <xdr:spPr>
        <a:xfrm>
          <a:off x="1968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47236</xdr:rowOff>
    </xdr:from>
    <xdr:ext cx="599010" cy="259045"/>
    <xdr:sp macro="" textlink="">
      <xdr:nvSpPr>
        <xdr:cNvPr id="207" name="テキスト ボックス 206"/>
        <xdr:cNvSpPr txBox="1"/>
      </xdr:nvSpPr>
      <xdr:spPr>
        <a:xfrm>
          <a:off x="1719794" y="1290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152,082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155893</xdr:rowOff>
    </xdr:from>
    <xdr:to>
      <xdr:col>1</xdr:col>
      <xdr:colOff>485775</xdr:colOff>
      <xdr:row>77</xdr:row>
      <xdr:rowOff>86043</xdr:rowOff>
    </xdr:to>
    <xdr:sp macro="" textlink="">
      <xdr:nvSpPr>
        <xdr:cNvPr id="208" name="円/楕円 207"/>
        <xdr:cNvSpPr/>
      </xdr:nvSpPr>
      <xdr:spPr>
        <a:xfrm>
          <a:off x="1079500" y="131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102570</xdr:rowOff>
    </xdr:from>
    <xdr:ext cx="599010" cy="259045"/>
    <xdr:sp macro="" textlink="">
      <xdr:nvSpPr>
        <xdr:cNvPr id="209" name="テキスト ボックス 208"/>
        <xdr:cNvSpPr txBox="1"/>
      </xdr:nvSpPr>
      <xdr:spPr>
        <a:xfrm>
          <a:off x="830794" y="12961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150741</xdr:rowOff>
    </xdr:from>
    <xdr:to>
      <xdr:col>6</xdr:col>
      <xdr:colOff>511175</xdr:colOff>
      <xdr:row>96</xdr:row>
      <xdr:rowOff>34886</xdr:rowOff>
    </xdr:to>
    <xdr:cxnSp macro="">
      <xdr:nvCxnSpPr>
        <xdr:cNvPr id="237" name="直線コネクタ 236"/>
        <xdr:cNvCxnSpPr/>
      </xdr:nvCxnSpPr>
      <xdr:spPr>
        <a:xfrm>
          <a:off x="3797300" y="16095591"/>
          <a:ext cx="838200" cy="39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8"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150741</xdr:rowOff>
    </xdr:from>
    <xdr:to>
      <xdr:col>5</xdr:col>
      <xdr:colOff>358775</xdr:colOff>
      <xdr:row>95</xdr:row>
      <xdr:rowOff>97797</xdr:rowOff>
    </xdr:to>
    <xdr:cxnSp macro="">
      <xdr:nvCxnSpPr>
        <xdr:cNvPr id="240" name="直線コネクタ 239"/>
        <xdr:cNvCxnSpPr/>
      </xdr:nvCxnSpPr>
      <xdr:spPr>
        <a:xfrm flipV="1">
          <a:off x="2908300" y="16095591"/>
          <a:ext cx="889000" cy="28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2" name="テキスト ボックス 241"/>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97797</xdr:rowOff>
    </xdr:from>
    <xdr:to>
      <xdr:col>4</xdr:col>
      <xdr:colOff>155575</xdr:colOff>
      <xdr:row>96</xdr:row>
      <xdr:rowOff>127995</xdr:rowOff>
    </xdr:to>
    <xdr:cxnSp macro="">
      <xdr:nvCxnSpPr>
        <xdr:cNvPr id="243" name="直線コネクタ 242"/>
        <xdr:cNvCxnSpPr/>
      </xdr:nvCxnSpPr>
      <xdr:spPr>
        <a:xfrm flipV="1">
          <a:off x="2019300" y="16385547"/>
          <a:ext cx="889000" cy="20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5" name="テキスト ボックス 244"/>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120590</xdr:rowOff>
    </xdr:from>
    <xdr:to>
      <xdr:col>2</xdr:col>
      <xdr:colOff>638175</xdr:colOff>
      <xdr:row>96</xdr:row>
      <xdr:rowOff>127995</xdr:rowOff>
    </xdr:to>
    <xdr:cxnSp macro="">
      <xdr:nvCxnSpPr>
        <xdr:cNvPr id="246" name="直線コネクタ 245"/>
        <xdr:cNvCxnSpPr/>
      </xdr:nvCxnSpPr>
      <xdr:spPr>
        <a:xfrm>
          <a:off x="1130300" y="16579790"/>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8" name="テキスト ボックス 247"/>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50" name="テキスト ボックス 249"/>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155536</xdr:rowOff>
    </xdr:from>
    <xdr:to>
      <xdr:col>6</xdr:col>
      <xdr:colOff>561975</xdr:colOff>
      <xdr:row>96</xdr:row>
      <xdr:rowOff>85686</xdr:rowOff>
    </xdr:to>
    <xdr:sp macro="" textlink="">
      <xdr:nvSpPr>
        <xdr:cNvPr id="256" name="円/楕円 255"/>
        <xdr:cNvSpPr/>
      </xdr:nvSpPr>
      <xdr:spPr>
        <a:xfrm>
          <a:off x="4584700" y="164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6963</xdr:rowOff>
    </xdr:from>
    <xdr:ext cx="534377" cy="259045"/>
    <xdr:sp macro="" textlink="">
      <xdr:nvSpPr>
        <xdr:cNvPr id="257" name="衛生費該当値テキスト"/>
        <xdr:cNvSpPr txBox="1"/>
      </xdr:nvSpPr>
      <xdr:spPr>
        <a:xfrm>
          <a:off x="4686300" y="162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39,585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99941</xdr:rowOff>
    </xdr:from>
    <xdr:to>
      <xdr:col>5</xdr:col>
      <xdr:colOff>409575</xdr:colOff>
      <xdr:row>94</xdr:row>
      <xdr:rowOff>30091</xdr:rowOff>
    </xdr:to>
    <xdr:sp macro="" textlink="">
      <xdr:nvSpPr>
        <xdr:cNvPr id="258" name="円/楕円 257"/>
        <xdr:cNvSpPr/>
      </xdr:nvSpPr>
      <xdr:spPr>
        <a:xfrm>
          <a:off x="3746500" y="1604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46618</xdr:rowOff>
    </xdr:from>
    <xdr:ext cx="534377" cy="259045"/>
    <xdr:sp macro="" textlink="">
      <xdr:nvSpPr>
        <xdr:cNvPr id="259" name="テキスト ボックス 258"/>
        <xdr:cNvSpPr txBox="1"/>
      </xdr:nvSpPr>
      <xdr:spPr>
        <a:xfrm>
          <a:off x="3530111" y="1582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46997</xdr:rowOff>
    </xdr:from>
    <xdr:to>
      <xdr:col>4</xdr:col>
      <xdr:colOff>206375</xdr:colOff>
      <xdr:row>95</xdr:row>
      <xdr:rowOff>148597</xdr:rowOff>
    </xdr:to>
    <xdr:sp macro="" textlink="">
      <xdr:nvSpPr>
        <xdr:cNvPr id="260" name="円/楕円 259"/>
        <xdr:cNvSpPr/>
      </xdr:nvSpPr>
      <xdr:spPr>
        <a:xfrm>
          <a:off x="2857500" y="163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165124</xdr:rowOff>
    </xdr:from>
    <xdr:ext cx="534377" cy="259045"/>
    <xdr:sp macro="" textlink="">
      <xdr:nvSpPr>
        <xdr:cNvPr id="261" name="テキスト ボックス 260"/>
        <xdr:cNvSpPr txBox="1"/>
      </xdr:nvSpPr>
      <xdr:spPr>
        <a:xfrm>
          <a:off x="2641111" y="161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77195</xdr:rowOff>
    </xdr:from>
    <xdr:to>
      <xdr:col>3</xdr:col>
      <xdr:colOff>3175</xdr:colOff>
      <xdr:row>97</xdr:row>
      <xdr:rowOff>7345</xdr:rowOff>
    </xdr:to>
    <xdr:sp macro="" textlink="">
      <xdr:nvSpPr>
        <xdr:cNvPr id="262" name="円/楕円 261"/>
        <xdr:cNvSpPr/>
      </xdr:nvSpPr>
      <xdr:spPr>
        <a:xfrm>
          <a:off x="1968500" y="165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23872</xdr:rowOff>
    </xdr:from>
    <xdr:ext cx="534377" cy="259045"/>
    <xdr:sp macro="" textlink="">
      <xdr:nvSpPr>
        <xdr:cNvPr id="263" name="テキスト ボックス 262"/>
        <xdr:cNvSpPr txBox="1"/>
      </xdr:nvSpPr>
      <xdr:spPr>
        <a:xfrm>
          <a:off x="1752111" y="1631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69790</xdr:rowOff>
    </xdr:from>
    <xdr:to>
      <xdr:col>1</xdr:col>
      <xdr:colOff>485775</xdr:colOff>
      <xdr:row>96</xdr:row>
      <xdr:rowOff>171390</xdr:rowOff>
    </xdr:to>
    <xdr:sp macro="" textlink="">
      <xdr:nvSpPr>
        <xdr:cNvPr id="264" name="円/楕円 263"/>
        <xdr:cNvSpPr/>
      </xdr:nvSpPr>
      <xdr:spPr>
        <a:xfrm>
          <a:off x="1079500" y="1652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16467</xdr:rowOff>
    </xdr:from>
    <xdr:ext cx="534377" cy="259045"/>
    <xdr:sp macro="" textlink="">
      <xdr:nvSpPr>
        <xdr:cNvPr id="265" name="テキスト ボックス 264"/>
        <xdr:cNvSpPr txBox="1"/>
      </xdr:nvSpPr>
      <xdr:spPr>
        <a:xfrm>
          <a:off x="863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86208</xdr:rowOff>
    </xdr:from>
    <xdr:to>
      <xdr:col>15</xdr:col>
      <xdr:colOff>180975</xdr:colOff>
      <xdr:row>36</xdr:row>
      <xdr:rowOff>110896</xdr:rowOff>
    </xdr:to>
    <xdr:cxnSp macro="">
      <xdr:nvCxnSpPr>
        <xdr:cNvPr id="292" name="直線コネクタ 291"/>
        <xdr:cNvCxnSpPr/>
      </xdr:nvCxnSpPr>
      <xdr:spPr>
        <a:xfrm>
          <a:off x="9639300" y="6258408"/>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3"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71577</xdr:rowOff>
    </xdr:from>
    <xdr:to>
      <xdr:col>14</xdr:col>
      <xdr:colOff>28575</xdr:colOff>
      <xdr:row>36</xdr:row>
      <xdr:rowOff>86208</xdr:rowOff>
    </xdr:to>
    <xdr:cxnSp macro="">
      <xdr:nvCxnSpPr>
        <xdr:cNvPr id="295" name="直線コネクタ 294"/>
        <xdr:cNvCxnSpPr/>
      </xdr:nvCxnSpPr>
      <xdr:spPr>
        <a:xfrm>
          <a:off x="8750300" y="6072327"/>
          <a:ext cx="889000" cy="1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7" name="テキスト ボックス 296"/>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71577</xdr:rowOff>
    </xdr:from>
    <xdr:to>
      <xdr:col>12</xdr:col>
      <xdr:colOff>511175</xdr:colOff>
      <xdr:row>35</xdr:row>
      <xdr:rowOff>84836</xdr:rowOff>
    </xdr:to>
    <xdr:cxnSp macro="">
      <xdr:nvCxnSpPr>
        <xdr:cNvPr id="298" name="直線コネクタ 297"/>
        <xdr:cNvCxnSpPr/>
      </xdr:nvCxnSpPr>
      <xdr:spPr>
        <a:xfrm flipV="1">
          <a:off x="7861300" y="6072327"/>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86987</xdr:rowOff>
    </xdr:from>
    <xdr:ext cx="378565" cy="259045"/>
    <xdr:sp macro="" textlink="">
      <xdr:nvSpPr>
        <xdr:cNvPr id="300" name="テキスト ボックス 299"/>
        <xdr:cNvSpPr txBox="1"/>
      </xdr:nvSpPr>
      <xdr:spPr>
        <a:xfrm>
          <a:off x="8561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57404</xdr:rowOff>
    </xdr:from>
    <xdr:to>
      <xdr:col>11</xdr:col>
      <xdr:colOff>307975</xdr:colOff>
      <xdr:row>35</xdr:row>
      <xdr:rowOff>84836</xdr:rowOff>
    </xdr:to>
    <xdr:cxnSp macro="">
      <xdr:nvCxnSpPr>
        <xdr:cNvPr id="301" name="直線コネクタ 300"/>
        <xdr:cNvCxnSpPr/>
      </xdr:nvCxnSpPr>
      <xdr:spPr>
        <a:xfrm>
          <a:off x="6972300" y="571525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3" name="テキスト ボックス 302"/>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85615</xdr:rowOff>
    </xdr:from>
    <xdr:ext cx="469744" cy="259045"/>
    <xdr:sp macro="" textlink="">
      <xdr:nvSpPr>
        <xdr:cNvPr id="305" name="テキスト ボックス 304"/>
        <xdr:cNvSpPr txBox="1"/>
      </xdr:nvSpPr>
      <xdr:spPr>
        <a:xfrm>
          <a:off x="6737427" y="608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60096</xdr:rowOff>
    </xdr:from>
    <xdr:to>
      <xdr:col>15</xdr:col>
      <xdr:colOff>231775</xdr:colOff>
      <xdr:row>36</xdr:row>
      <xdr:rowOff>161696</xdr:rowOff>
    </xdr:to>
    <xdr:sp macro="" textlink="">
      <xdr:nvSpPr>
        <xdr:cNvPr id="311" name="円/楕円 310"/>
        <xdr:cNvSpPr/>
      </xdr:nvSpPr>
      <xdr:spPr>
        <a:xfrm>
          <a:off x="104267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82973</xdr:rowOff>
    </xdr:from>
    <xdr:ext cx="378565" cy="259045"/>
    <xdr:sp macro="" textlink="">
      <xdr:nvSpPr>
        <xdr:cNvPr id="312" name="労働費該当値テキスト"/>
        <xdr:cNvSpPr txBox="1"/>
      </xdr:nvSpPr>
      <xdr:spPr>
        <a:xfrm>
          <a:off x="10528300" y="60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35408</xdr:rowOff>
    </xdr:from>
    <xdr:to>
      <xdr:col>14</xdr:col>
      <xdr:colOff>79375</xdr:colOff>
      <xdr:row>36</xdr:row>
      <xdr:rowOff>137008</xdr:rowOff>
    </xdr:to>
    <xdr:sp macro="" textlink="">
      <xdr:nvSpPr>
        <xdr:cNvPr id="313" name="円/楕円 312"/>
        <xdr:cNvSpPr/>
      </xdr:nvSpPr>
      <xdr:spPr>
        <a:xfrm>
          <a:off x="9588500" y="62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153535</xdr:rowOff>
    </xdr:from>
    <xdr:ext cx="378565" cy="259045"/>
    <xdr:sp macro="" textlink="">
      <xdr:nvSpPr>
        <xdr:cNvPr id="314" name="テキスト ボックス 313"/>
        <xdr:cNvSpPr txBox="1"/>
      </xdr:nvSpPr>
      <xdr:spPr>
        <a:xfrm>
          <a:off x="9450017" y="5982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20777</xdr:rowOff>
    </xdr:from>
    <xdr:to>
      <xdr:col>12</xdr:col>
      <xdr:colOff>561975</xdr:colOff>
      <xdr:row>35</xdr:row>
      <xdr:rowOff>122377</xdr:rowOff>
    </xdr:to>
    <xdr:sp macro="" textlink="">
      <xdr:nvSpPr>
        <xdr:cNvPr id="315" name="円/楕円 314"/>
        <xdr:cNvSpPr/>
      </xdr:nvSpPr>
      <xdr:spPr>
        <a:xfrm>
          <a:off x="8699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138904</xdr:rowOff>
    </xdr:from>
    <xdr:ext cx="469744" cy="259045"/>
    <xdr:sp macro="" textlink="">
      <xdr:nvSpPr>
        <xdr:cNvPr id="316" name="テキスト ボックス 315"/>
        <xdr:cNvSpPr txBox="1"/>
      </xdr:nvSpPr>
      <xdr:spPr>
        <a:xfrm>
          <a:off x="8515427" y="579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34036</xdr:rowOff>
    </xdr:from>
    <xdr:to>
      <xdr:col>11</xdr:col>
      <xdr:colOff>358775</xdr:colOff>
      <xdr:row>35</xdr:row>
      <xdr:rowOff>135636</xdr:rowOff>
    </xdr:to>
    <xdr:sp macro="" textlink="">
      <xdr:nvSpPr>
        <xdr:cNvPr id="317" name="円/楕円 316"/>
        <xdr:cNvSpPr/>
      </xdr:nvSpPr>
      <xdr:spPr>
        <a:xfrm>
          <a:off x="7810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152163</xdr:rowOff>
    </xdr:from>
    <xdr:ext cx="469744" cy="259045"/>
    <xdr:sp macro="" textlink="">
      <xdr:nvSpPr>
        <xdr:cNvPr id="318" name="テキスト ボックス 317"/>
        <xdr:cNvSpPr txBox="1"/>
      </xdr:nvSpPr>
      <xdr:spPr>
        <a:xfrm>
          <a:off x="7626427" y="58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6604</xdr:rowOff>
    </xdr:from>
    <xdr:to>
      <xdr:col>10</xdr:col>
      <xdr:colOff>155575</xdr:colOff>
      <xdr:row>33</xdr:row>
      <xdr:rowOff>108204</xdr:rowOff>
    </xdr:to>
    <xdr:sp macro="" textlink="">
      <xdr:nvSpPr>
        <xdr:cNvPr id="319" name="円/楕円 318"/>
        <xdr:cNvSpPr/>
      </xdr:nvSpPr>
      <xdr:spPr>
        <a:xfrm>
          <a:off x="6921500" y="56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124731</xdr:rowOff>
    </xdr:from>
    <xdr:ext cx="469744" cy="259045"/>
    <xdr:sp macro="" textlink="">
      <xdr:nvSpPr>
        <xdr:cNvPr id="320" name="テキスト ボックス 319"/>
        <xdr:cNvSpPr txBox="1"/>
      </xdr:nvSpPr>
      <xdr:spPr>
        <a:xfrm>
          <a:off x="6737427" y="543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43362</xdr:rowOff>
    </xdr:from>
    <xdr:to>
      <xdr:col>15</xdr:col>
      <xdr:colOff>180975</xdr:colOff>
      <xdr:row>50</xdr:row>
      <xdr:rowOff>166043</xdr:rowOff>
    </xdr:to>
    <xdr:cxnSp macro="">
      <xdr:nvCxnSpPr>
        <xdr:cNvPr id="351" name="直線コネクタ 350"/>
        <xdr:cNvCxnSpPr/>
      </xdr:nvCxnSpPr>
      <xdr:spPr>
        <a:xfrm flipV="1">
          <a:off x="9639300" y="8615862"/>
          <a:ext cx="838200" cy="12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2"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166043</xdr:rowOff>
    </xdr:from>
    <xdr:to>
      <xdr:col>14</xdr:col>
      <xdr:colOff>28575</xdr:colOff>
      <xdr:row>51</xdr:row>
      <xdr:rowOff>99532</xdr:rowOff>
    </xdr:to>
    <xdr:cxnSp macro="">
      <xdr:nvCxnSpPr>
        <xdr:cNvPr id="354" name="直線コネクタ 353"/>
        <xdr:cNvCxnSpPr/>
      </xdr:nvCxnSpPr>
      <xdr:spPr>
        <a:xfrm flipV="1">
          <a:off x="8750300" y="8738543"/>
          <a:ext cx="889000" cy="1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6" name="テキスト ボックス 355"/>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99532</xdr:rowOff>
    </xdr:from>
    <xdr:to>
      <xdr:col>12</xdr:col>
      <xdr:colOff>511175</xdr:colOff>
      <xdr:row>51</xdr:row>
      <xdr:rowOff>113683</xdr:rowOff>
    </xdr:to>
    <xdr:cxnSp macro="">
      <xdr:nvCxnSpPr>
        <xdr:cNvPr id="357" name="直線コネクタ 356"/>
        <xdr:cNvCxnSpPr/>
      </xdr:nvCxnSpPr>
      <xdr:spPr>
        <a:xfrm flipV="1">
          <a:off x="7861300" y="8843482"/>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9" name="テキスト ボックス 358"/>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113683</xdr:rowOff>
    </xdr:from>
    <xdr:to>
      <xdr:col>11</xdr:col>
      <xdr:colOff>307975</xdr:colOff>
      <xdr:row>52</xdr:row>
      <xdr:rowOff>21155</xdr:rowOff>
    </xdr:to>
    <xdr:cxnSp macro="">
      <xdr:nvCxnSpPr>
        <xdr:cNvPr id="360" name="直線コネクタ 359"/>
        <xdr:cNvCxnSpPr/>
      </xdr:nvCxnSpPr>
      <xdr:spPr>
        <a:xfrm flipV="1">
          <a:off x="6972300" y="8857633"/>
          <a:ext cx="88900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2" name="テキスト ボックス 361"/>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4" name="テキスト ボックス 363"/>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49</xdr:row>
      <xdr:rowOff>164012</xdr:rowOff>
    </xdr:from>
    <xdr:to>
      <xdr:col>15</xdr:col>
      <xdr:colOff>231775</xdr:colOff>
      <xdr:row>50</xdr:row>
      <xdr:rowOff>94162</xdr:rowOff>
    </xdr:to>
    <xdr:sp macro="" textlink="">
      <xdr:nvSpPr>
        <xdr:cNvPr id="370" name="円/楕円 369"/>
        <xdr:cNvSpPr/>
      </xdr:nvSpPr>
      <xdr:spPr>
        <a:xfrm>
          <a:off x="10426700" y="85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117039</xdr:rowOff>
    </xdr:from>
    <xdr:ext cx="534377" cy="259045"/>
    <xdr:sp macro="" textlink="">
      <xdr:nvSpPr>
        <xdr:cNvPr id="371" name="農林水産業費該当値テキスト"/>
        <xdr:cNvSpPr txBox="1"/>
      </xdr:nvSpPr>
      <xdr:spPr>
        <a:xfrm>
          <a:off x="10528300" y="85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14,685</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115243</xdr:rowOff>
    </xdr:from>
    <xdr:to>
      <xdr:col>14</xdr:col>
      <xdr:colOff>79375</xdr:colOff>
      <xdr:row>51</xdr:row>
      <xdr:rowOff>45393</xdr:rowOff>
    </xdr:to>
    <xdr:sp macro="" textlink="">
      <xdr:nvSpPr>
        <xdr:cNvPr id="372" name="円/楕円 371"/>
        <xdr:cNvSpPr/>
      </xdr:nvSpPr>
      <xdr:spPr>
        <a:xfrm>
          <a:off x="9588500" y="86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61920</xdr:rowOff>
    </xdr:from>
    <xdr:ext cx="534377" cy="259045"/>
    <xdr:sp macro="" textlink="">
      <xdr:nvSpPr>
        <xdr:cNvPr id="373" name="テキスト ボックス 372"/>
        <xdr:cNvSpPr txBox="1"/>
      </xdr:nvSpPr>
      <xdr:spPr>
        <a:xfrm>
          <a:off x="9372111" y="846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13,558</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48732</xdr:rowOff>
    </xdr:from>
    <xdr:to>
      <xdr:col>12</xdr:col>
      <xdr:colOff>561975</xdr:colOff>
      <xdr:row>51</xdr:row>
      <xdr:rowOff>150332</xdr:rowOff>
    </xdr:to>
    <xdr:sp macro="" textlink="">
      <xdr:nvSpPr>
        <xdr:cNvPr id="374" name="円/楕円 373"/>
        <xdr:cNvSpPr/>
      </xdr:nvSpPr>
      <xdr:spPr>
        <a:xfrm>
          <a:off x="8699500" y="87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166859</xdr:rowOff>
    </xdr:from>
    <xdr:ext cx="534377" cy="259045"/>
    <xdr:sp macro="" textlink="">
      <xdr:nvSpPr>
        <xdr:cNvPr id="375" name="テキスト ボックス 374"/>
        <xdr:cNvSpPr txBox="1"/>
      </xdr:nvSpPr>
      <xdr:spPr>
        <a:xfrm>
          <a:off x="8483111" y="85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12,594</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62883</xdr:rowOff>
    </xdr:from>
    <xdr:to>
      <xdr:col>11</xdr:col>
      <xdr:colOff>358775</xdr:colOff>
      <xdr:row>51</xdr:row>
      <xdr:rowOff>164483</xdr:rowOff>
    </xdr:to>
    <xdr:sp macro="" textlink="">
      <xdr:nvSpPr>
        <xdr:cNvPr id="376" name="円/楕円 375"/>
        <xdr:cNvSpPr/>
      </xdr:nvSpPr>
      <xdr:spPr>
        <a:xfrm>
          <a:off x="7810500" y="88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9560</xdr:rowOff>
    </xdr:from>
    <xdr:ext cx="534377" cy="259045"/>
    <xdr:sp macro="" textlink="">
      <xdr:nvSpPr>
        <xdr:cNvPr id="377" name="テキスト ボックス 376"/>
        <xdr:cNvSpPr txBox="1"/>
      </xdr:nvSpPr>
      <xdr:spPr>
        <a:xfrm>
          <a:off x="7594111" y="858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12,464</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141805</xdr:rowOff>
    </xdr:from>
    <xdr:to>
      <xdr:col>10</xdr:col>
      <xdr:colOff>155575</xdr:colOff>
      <xdr:row>52</xdr:row>
      <xdr:rowOff>71955</xdr:rowOff>
    </xdr:to>
    <xdr:sp macro="" textlink="">
      <xdr:nvSpPr>
        <xdr:cNvPr id="378" name="円/楕円 377"/>
        <xdr:cNvSpPr/>
      </xdr:nvSpPr>
      <xdr:spPr>
        <a:xfrm>
          <a:off x="6921500" y="88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88482</xdr:rowOff>
    </xdr:from>
    <xdr:ext cx="534377" cy="259045"/>
    <xdr:sp macro="" textlink="">
      <xdr:nvSpPr>
        <xdr:cNvPr id="379" name="テキスト ボックス 378"/>
        <xdr:cNvSpPr txBox="1"/>
      </xdr:nvSpPr>
      <xdr:spPr>
        <a:xfrm>
          <a:off x="6705111" y="866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159955</xdr:rowOff>
    </xdr:from>
    <xdr:to>
      <xdr:col>15</xdr:col>
      <xdr:colOff>180975</xdr:colOff>
      <xdr:row>77</xdr:row>
      <xdr:rowOff>58136</xdr:rowOff>
    </xdr:to>
    <xdr:cxnSp macro="">
      <xdr:nvCxnSpPr>
        <xdr:cNvPr id="406" name="直線コネクタ 405"/>
        <xdr:cNvCxnSpPr/>
      </xdr:nvCxnSpPr>
      <xdr:spPr>
        <a:xfrm>
          <a:off x="9639300" y="13190155"/>
          <a:ext cx="838200" cy="6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150833</xdr:rowOff>
    </xdr:from>
    <xdr:to>
      <xdr:col>14</xdr:col>
      <xdr:colOff>28575</xdr:colOff>
      <xdr:row>76</xdr:row>
      <xdr:rowOff>159955</xdr:rowOff>
    </xdr:to>
    <xdr:cxnSp macro="">
      <xdr:nvCxnSpPr>
        <xdr:cNvPr id="409" name="直線コネクタ 408"/>
        <xdr:cNvCxnSpPr/>
      </xdr:nvCxnSpPr>
      <xdr:spPr>
        <a:xfrm>
          <a:off x="8750300" y="13181033"/>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70550</xdr:rowOff>
    </xdr:from>
    <xdr:ext cx="534377" cy="259045"/>
    <xdr:sp macro="" textlink="">
      <xdr:nvSpPr>
        <xdr:cNvPr id="411" name="テキスト ボックス 410"/>
        <xdr:cNvSpPr txBox="1"/>
      </xdr:nvSpPr>
      <xdr:spPr>
        <a:xfrm>
          <a:off x="9372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140638</xdr:rowOff>
    </xdr:from>
    <xdr:to>
      <xdr:col>12</xdr:col>
      <xdr:colOff>511175</xdr:colOff>
      <xdr:row>76</xdr:row>
      <xdr:rowOff>150833</xdr:rowOff>
    </xdr:to>
    <xdr:cxnSp macro="">
      <xdr:nvCxnSpPr>
        <xdr:cNvPr id="412" name="直線コネクタ 411"/>
        <xdr:cNvCxnSpPr/>
      </xdr:nvCxnSpPr>
      <xdr:spPr>
        <a:xfrm>
          <a:off x="7861300" y="13170838"/>
          <a:ext cx="8890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74345</xdr:rowOff>
    </xdr:from>
    <xdr:ext cx="534377" cy="259045"/>
    <xdr:sp macro="" textlink="">
      <xdr:nvSpPr>
        <xdr:cNvPr id="414" name="テキスト ボックス 413"/>
        <xdr:cNvSpPr txBox="1"/>
      </xdr:nvSpPr>
      <xdr:spPr>
        <a:xfrm>
          <a:off x="8483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103581</xdr:rowOff>
    </xdr:from>
    <xdr:to>
      <xdr:col>11</xdr:col>
      <xdr:colOff>307975</xdr:colOff>
      <xdr:row>76</xdr:row>
      <xdr:rowOff>140638</xdr:rowOff>
    </xdr:to>
    <xdr:cxnSp macro="">
      <xdr:nvCxnSpPr>
        <xdr:cNvPr id="415" name="直線コネクタ 414"/>
        <xdr:cNvCxnSpPr/>
      </xdr:nvCxnSpPr>
      <xdr:spPr>
        <a:xfrm>
          <a:off x="6972300" y="13133781"/>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66367</xdr:rowOff>
    </xdr:from>
    <xdr:ext cx="534377" cy="259045"/>
    <xdr:sp macro="" textlink="">
      <xdr:nvSpPr>
        <xdr:cNvPr id="417" name="テキスト ボックス 416"/>
        <xdr:cNvSpPr txBox="1"/>
      </xdr:nvSpPr>
      <xdr:spPr>
        <a:xfrm>
          <a:off x="7594111" y="132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55005</xdr:rowOff>
    </xdr:from>
    <xdr:ext cx="534377" cy="259045"/>
    <xdr:sp macro="" textlink="">
      <xdr:nvSpPr>
        <xdr:cNvPr id="419" name="テキスト ボックス 418"/>
        <xdr:cNvSpPr txBox="1"/>
      </xdr:nvSpPr>
      <xdr:spPr>
        <a:xfrm>
          <a:off x="6705111" y="1325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7336</xdr:rowOff>
    </xdr:from>
    <xdr:to>
      <xdr:col>15</xdr:col>
      <xdr:colOff>231775</xdr:colOff>
      <xdr:row>77</xdr:row>
      <xdr:rowOff>108936</xdr:rowOff>
    </xdr:to>
    <xdr:sp macro="" textlink="">
      <xdr:nvSpPr>
        <xdr:cNvPr id="425" name="円/楕円 424"/>
        <xdr:cNvSpPr/>
      </xdr:nvSpPr>
      <xdr:spPr>
        <a:xfrm>
          <a:off x="10426700" y="1320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157213</xdr:rowOff>
    </xdr:from>
    <xdr:ext cx="534377" cy="259045"/>
    <xdr:sp macro="" textlink="">
      <xdr:nvSpPr>
        <xdr:cNvPr id="426" name="商工費該当値テキスト"/>
        <xdr:cNvSpPr txBox="1"/>
      </xdr:nvSpPr>
      <xdr:spPr>
        <a:xfrm>
          <a:off x="10528300" y="1318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109155</xdr:rowOff>
    </xdr:from>
    <xdr:to>
      <xdr:col>14</xdr:col>
      <xdr:colOff>79375</xdr:colOff>
      <xdr:row>77</xdr:row>
      <xdr:rowOff>39305</xdr:rowOff>
    </xdr:to>
    <xdr:sp macro="" textlink="">
      <xdr:nvSpPr>
        <xdr:cNvPr id="427" name="円/楕円 426"/>
        <xdr:cNvSpPr/>
      </xdr:nvSpPr>
      <xdr:spPr>
        <a:xfrm>
          <a:off x="9588500" y="131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55831</xdr:rowOff>
    </xdr:from>
    <xdr:ext cx="534377" cy="259045"/>
    <xdr:sp macro="" textlink="">
      <xdr:nvSpPr>
        <xdr:cNvPr id="428" name="テキスト ボックス 427"/>
        <xdr:cNvSpPr txBox="1"/>
      </xdr:nvSpPr>
      <xdr:spPr>
        <a:xfrm>
          <a:off x="9372111" y="1291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100033</xdr:rowOff>
    </xdr:from>
    <xdr:to>
      <xdr:col>12</xdr:col>
      <xdr:colOff>561975</xdr:colOff>
      <xdr:row>77</xdr:row>
      <xdr:rowOff>30183</xdr:rowOff>
    </xdr:to>
    <xdr:sp macro="" textlink="">
      <xdr:nvSpPr>
        <xdr:cNvPr id="429" name="円/楕円 428"/>
        <xdr:cNvSpPr/>
      </xdr:nvSpPr>
      <xdr:spPr>
        <a:xfrm>
          <a:off x="8699500" y="13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46710</xdr:rowOff>
    </xdr:from>
    <xdr:ext cx="534377" cy="259045"/>
    <xdr:sp macro="" textlink="">
      <xdr:nvSpPr>
        <xdr:cNvPr id="430" name="テキスト ボックス 429"/>
        <xdr:cNvSpPr txBox="1"/>
      </xdr:nvSpPr>
      <xdr:spPr>
        <a:xfrm>
          <a:off x="8483111" y="12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89838</xdr:rowOff>
    </xdr:from>
    <xdr:to>
      <xdr:col>11</xdr:col>
      <xdr:colOff>358775</xdr:colOff>
      <xdr:row>77</xdr:row>
      <xdr:rowOff>19988</xdr:rowOff>
    </xdr:to>
    <xdr:sp macro="" textlink="">
      <xdr:nvSpPr>
        <xdr:cNvPr id="431" name="円/楕円 430"/>
        <xdr:cNvSpPr/>
      </xdr:nvSpPr>
      <xdr:spPr>
        <a:xfrm>
          <a:off x="7810500" y="1312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36514</xdr:rowOff>
    </xdr:from>
    <xdr:ext cx="534377" cy="259045"/>
    <xdr:sp macro="" textlink="">
      <xdr:nvSpPr>
        <xdr:cNvPr id="432" name="テキスト ボックス 431"/>
        <xdr:cNvSpPr txBox="1"/>
      </xdr:nvSpPr>
      <xdr:spPr>
        <a:xfrm>
          <a:off x="7594111" y="128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52781</xdr:rowOff>
    </xdr:from>
    <xdr:to>
      <xdr:col>10</xdr:col>
      <xdr:colOff>155575</xdr:colOff>
      <xdr:row>76</xdr:row>
      <xdr:rowOff>154381</xdr:rowOff>
    </xdr:to>
    <xdr:sp macro="" textlink="">
      <xdr:nvSpPr>
        <xdr:cNvPr id="433" name="円/楕円 432"/>
        <xdr:cNvSpPr/>
      </xdr:nvSpPr>
      <xdr:spPr>
        <a:xfrm>
          <a:off x="6921500" y="130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170908</xdr:rowOff>
    </xdr:from>
    <xdr:ext cx="534377" cy="259045"/>
    <xdr:sp macro="" textlink="">
      <xdr:nvSpPr>
        <xdr:cNvPr id="434" name="テキスト ボックス 433"/>
        <xdr:cNvSpPr txBox="1"/>
      </xdr:nvSpPr>
      <xdr:spPr>
        <a:xfrm>
          <a:off x="6705111" y="128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147282</xdr:rowOff>
    </xdr:from>
    <xdr:to>
      <xdr:col>15</xdr:col>
      <xdr:colOff>180975</xdr:colOff>
      <xdr:row>96</xdr:row>
      <xdr:rowOff>161722</xdr:rowOff>
    </xdr:to>
    <xdr:cxnSp macro="">
      <xdr:nvCxnSpPr>
        <xdr:cNvPr id="464" name="直線コネクタ 463"/>
        <xdr:cNvCxnSpPr/>
      </xdr:nvCxnSpPr>
      <xdr:spPr>
        <a:xfrm flipV="1">
          <a:off x="9639300" y="16606482"/>
          <a:ext cx="8382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18847</xdr:rowOff>
    </xdr:from>
    <xdr:to>
      <xdr:col>14</xdr:col>
      <xdr:colOff>28575</xdr:colOff>
      <xdr:row>96</xdr:row>
      <xdr:rowOff>161722</xdr:rowOff>
    </xdr:to>
    <xdr:cxnSp macro="">
      <xdr:nvCxnSpPr>
        <xdr:cNvPr id="467" name="直線コネクタ 466"/>
        <xdr:cNvCxnSpPr/>
      </xdr:nvCxnSpPr>
      <xdr:spPr>
        <a:xfrm>
          <a:off x="8750300" y="16478047"/>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94056</xdr:rowOff>
    </xdr:from>
    <xdr:to>
      <xdr:col>12</xdr:col>
      <xdr:colOff>511175</xdr:colOff>
      <xdr:row>96</xdr:row>
      <xdr:rowOff>18847</xdr:rowOff>
    </xdr:to>
    <xdr:cxnSp macro="">
      <xdr:nvCxnSpPr>
        <xdr:cNvPr id="470" name="直線コネクタ 469"/>
        <xdr:cNvCxnSpPr/>
      </xdr:nvCxnSpPr>
      <xdr:spPr>
        <a:xfrm>
          <a:off x="7861300" y="16381806"/>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2" name="テキスト ボックス 471"/>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94056</xdr:rowOff>
    </xdr:from>
    <xdr:to>
      <xdr:col>11</xdr:col>
      <xdr:colOff>307975</xdr:colOff>
      <xdr:row>96</xdr:row>
      <xdr:rowOff>64</xdr:rowOff>
    </xdr:to>
    <xdr:cxnSp macro="">
      <xdr:nvCxnSpPr>
        <xdr:cNvPr id="473" name="直線コネクタ 472"/>
        <xdr:cNvCxnSpPr/>
      </xdr:nvCxnSpPr>
      <xdr:spPr>
        <a:xfrm flipV="1">
          <a:off x="6972300" y="16381806"/>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5" name="テキスト ボックス 474"/>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7" name="テキスト ボックス 476"/>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96482</xdr:rowOff>
    </xdr:from>
    <xdr:to>
      <xdr:col>15</xdr:col>
      <xdr:colOff>231775</xdr:colOff>
      <xdr:row>97</xdr:row>
      <xdr:rowOff>26632</xdr:rowOff>
    </xdr:to>
    <xdr:sp macro="" textlink="">
      <xdr:nvSpPr>
        <xdr:cNvPr id="483" name="円/楕円 482"/>
        <xdr:cNvSpPr/>
      </xdr:nvSpPr>
      <xdr:spPr>
        <a:xfrm>
          <a:off x="10426700" y="165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74909</xdr:rowOff>
    </xdr:from>
    <xdr:ext cx="534377" cy="259045"/>
    <xdr:sp macro="" textlink="">
      <xdr:nvSpPr>
        <xdr:cNvPr id="484" name="土木費該当値テキスト"/>
        <xdr:cNvSpPr txBox="1"/>
      </xdr:nvSpPr>
      <xdr:spPr>
        <a:xfrm>
          <a:off x="10528300" y="1653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110922</xdr:rowOff>
    </xdr:from>
    <xdr:to>
      <xdr:col>14</xdr:col>
      <xdr:colOff>79375</xdr:colOff>
      <xdr:row>97</xdr:row>
      <xdr:rowOff>41072</xdr:rowOff>
    </xdr:to>
    <xdr:sp macro="" textlink="">
      <xdr:nvSpPr>
        <xdr:cNvPr id="485" name="円/楕円 484"/>
        <xdr:cNvSpPr/>
      </xdr:nvSpPr>
      <xdr:spPr>
        <a:xfrm>
          <a:off x="9588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32199</xdr:rowOff>
    </xdr:from>
    <xdr:ext cx="534377" cy="259045"/>
    <xdr:sp macro="" textlink="">
      <xdr:nvSpPr>
        <xdr:cNvPr id="486" name="テキスト ボックス 485"/>
        <xdr:cNvSpPr txBox="1"/>
      </xdr:nvSpPr>
      <xdr:spPr>
        <a:xfrm>
          <a:off x="9372111" y="166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139497</xdr:rowOff>
    </xdr:from>
    <xdr:to>
      <xdr:col>12</xdr:col>
      <xdr:colOff>561975</xdr:colOff>
      <xdr:row>96</xdr:row>
      <xdr:rowOff>69647</xdr:rowOff>
    </xdr:to>
    <xdr:sp macro="" textlink="">
      <xdr:nvSpPr>
        <xdr:cNvPr id="487" name="円/楕円 486"/>
        <xdr:cNvSpPr/>
      </xdr:nvSpPr>
      <xdr:spPr>
        <a:xfrm>
          <a:off x="8699500" y="164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86174</xdr:rowOff>
    </xdr:from>
    <xdr:ext cx="534377" cy="259045"/>
    <xdr:sp macro="" textlink="">
      <xdr:nvSpPr>
        <xdr:cNvPr id="488" name="テキスト ボックス 487"/>
        <xdr:cNvSpPr txBox="1"/>
      </xdr:nvSpPr>
      <xdr:spPr>
        <a:xfrm>
          <a:off x="8483111" y="1620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48,344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43256</xdr:rowOff>
    </xdr:from>
    <xdr:to>
      <xdr:col>11</xdr:col>
      <xdr:colOff>358775</xdr:colOff>
      <xdr:row>95</xdr:row>
      <xdr:rowOff>144856</xdr:rowOff>
    </xdr:to>
    <xdr:sp macro="" textlink="">
      <xdr:nvSpPr>
        <xdr:cNvPr id="489" name="円/楕円 488"/>
        <xdr:cNvSpPr/>
      </xdr:nvSpPr>
      <xdr:spPr>
        <a:xfrm>
          <a:off x="7810500" y="163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161383</xdr:rowOff>
    </xdr:from>
    <xdr:ext cx="534377" cy="259045"/>
    <xdr:sp macro="" textlink="">
      <xdr:nvSpPr>
        <xdr:cNvPr id="490" name="テキスト ボックス 489"/>
        <xdr:cNvSpPr txBox="1"/>
      </xdr:nvSpPr>
      <xdr:spPr>
        <a:xfrm>
          <a:off x="7594111" y="1610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120714</xdr:rowOff>
    </xdr:from>
    <xdr:to>
      <xdr:col>10</xdr:col>
      <xdr:colOff>155575</xdr:colOff>
      <xdr:row>96</xdr:row>
      <xdr:rowOff>50864</xdr:rowOff>
    </xdr:to>
    <xdr:sp macro="" textlink="">
      <xdr:nvSpPr>
        <xdr:cNvPr id="491" name="円/楕円 490"/>
        <xdr:cNvSpPr/>
      </xdr:nvSpPr>
      <xdr:spPr>
        <a:xfrm>
          <a:off x="6921500" y="164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67391</xdr:rowOff>
    </xdr:from>
    <xdr:ext cx="534377" cy="259045"/>
    <xdr:sp macro="" textlink="">
      <xdr:nvSpPr>
        <xdr:cNvPr id="492" name="テキスト ボックス 491"/>
        <xdr:cNvSpPr txBox="1"/>
      </xdr:nvSpPr>
      <xdr:spPr>
        <a:xfrm>
          <a:off x="6705111" y="161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67564</xdr:rowOff>
    </xdr:from>
    <xdr:to>
      <xdr:col>23</xdr:col>
      <xdr:colOff>516889</xdr:colOff>
      <xdr:row>39</xdr:row>
      <xdr:rowOff>111125</xdr:rowOff>
    </xdr:to>
    <xdr:cxnSp macro="">
      <xdr:nvCxnSpPr>
        <xdr:cNvPr id="517" name="直線コネクタ 516"/>
        <xdr:cNvCxnSpPr/>
      </xdr:nvCxnSpPr>
      <xdr:spPr>
        <a:xfrm flipV="1">
          <a:off x="16317595" y="5553964"/>
          <a:ext cx="1269" cy="124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114952</xdr:rowOff>
    </xdr:from>
    <xdr:ext cx="469744" cy="259045"/>
    <xdr:sp macro="" textlink="">
      <xdr:nvSpPr>
        <xdr:cNvPr id="518" name="消防費最小値テキスト"/>
        <xdr:cNvSpPr txBox="1"/>
      </xdr:nvSpPr>
      <xdr:spPr>
        <a:xfrm>
          <a:off x="16370300" y="680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111125</xdr:rowOff>
    </xdr:from>
    <xdr:to>
      <xdr:col>23</xdr:col>
      <xdr:colOff>606425</xdr:colOff>
      <xdr:row>39</xdr:row>
      <xdr:rowOff>111125</xdr:rowOff>
    </xdr:to>
    <xdr:cxnSp macro="">
      <xdr:nvCxnSpPr>
        <xdr:cNvPr id="519" name="直線コネクタ 518"/>
        <xdr:cNvCxnSpPr/>
      </xdr:nvCxnSpPr>
      <xdr:spPr>
        <a:xfrm>
          <a:off x="16230600" y="679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14241</xdr:rowOff>
    </xdr:from>
    <xdr:ext cx="534377" cy="259045"/>
    <xdr:sp macro="" textlink="">
      <xdr:nvSpPr>
        <xdr:cNvPr id="520" name="消防費最大値テキスト"/>
        <xdr:cNvSpPr txBox="1"/>
      </xdr:nvSpPr>
      <xdr:spPr>
        <a:xfrm>
          <a:off x="16370300" y="532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32</xdr:row>
      <xdr:rowOff>67564</xdr:rowOff>
    </xdr:from>
    <xdr:to>
      <xdr:col>23</xdr:col>
      <xdr:colOff>606425</xdr:colOff>
      <xdr:row>32</xdr:row>
      <xdr:rowOff>67564</xdr:rowOff>
    </xdr:to>
    <xdr:cxnSp macro="">
      <xdr:nvCxnSpPr>
        <xdr:cNvPr id="521" name="直線コネクタ 520"/>
        <xdr:cNvCxnSpPr/>
      </xdr:nvCxnSpPr>
      <xdr:spPr>
        <a:xfrm>
          <a:off x="16230600" y="555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73406</xdr:rowOff>
    </xdr:from>
    <xdr:to>
      <xdr:col>23</xdr:col>
      <xdr:colOff>517525</xdr:colOff>
      <xdr:row>36</xdr:row>
      <xdr:rowOff>86360</xdr:rowOff>
    </xdr:to>
    <xdr:cxnSp macro="">
      <xdr:nvCxnSpPr>
        <xdr:cNvPr id="522" name="直線コネクタ 521"/>
        <xdr:cNvCxnSpPr/>
      </xdr:nvCxnSpPr>
      <xdr:spPr>
        <a:xfrm>
          <a:off x="15481300" y="6074156"/>
          <a:ext cx="838200" cy="18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134383</xdr:rowOff>
    </xdr:from>
    <xdr:ext cx="534377" cy="259045"/>
    <xdr:sp macro="" textlink="">
      <xdr:nvSpPr>
        <xdr:cNvPr id="523" name="消防費平均値テキスト"/>
        <xdr:cNvSpPr txBox="1"/>
      </xdr:nvSpPr>
      <xdr:spPr>
        <a:xfrm>
          <a:off x="16370300" y="630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155956</xdr:rowOff>
    </xdr:from>
    <xdr:to>
      <xdr:col>23</xdr:col>
      <xdr:colOff>568325</xdr:colOff>
      <xdr:row>37</xdr:row>
      <xdr:rowOff>86106</xdr:rowOff>
    </xdr:to>
    <xdr:sp macro="" textlink="">
      <xdr:nvSpPr>
        <xdr:cNvPr id="524" name="フローチャート : 判断 523"/>
        <xdr:cNvSpPr/>
      </xdr:nvSpPr>
      <xdr:spPr>
        <a:xfrm>
          <a:off x="16268700" y="63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70993</xdr:rowOff>
    </xdr:from>
    <xdr:to>
      <xdr:col>22</xdr:col>
      <xdr:colOff>365125</xdr:colOff>
      <xdr:row>35</xdr:row>
      <xdr:rowOff>73406</xdr:rowOff>
    </xdr:to>
    <xdr:cxnSp macro="">
      <xdr:nvCxnSpPr>
        <xdr:cNvPr id="525" name="直線コネクタ 524"/>
        <xdr:cNvCxnSpPr/>
      </xdr:nvCxnSpPr>
      <xdr:spPr>
        <a:xfrm>
          <a:off x="14592300" y="5900293"/>
          <a:ext cx="8890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131953</xdr:rowOff>
    </xdr:from>
    <xdr:to>
      <xdr:col>22</xdr:col>
      <xdr:colOff>415925</xdr:colOff>
      <xdr:row>37</xdr:row>
      <xdr:rowOff>62103</xdr:rowOff>
    </xdr:to>
    <xdr:sp macro="" textlink="">
      <xdr:nvSpPr>
        <xdr:cNvPr id="526" name="フローチャート : 判断 525"/>
        <xdr:cNvSpPr/>
      </xdr:nvSpPr>
      <xdr:spPr>
        <a:xfrm>
          <a:off x="15430500" y="63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53230</xdr:rowOff>
    </xdr:from>
    <xdr:ext cx="534377" cy="259045"/>
    <xdr:sp macro="" textlink="">
      <xdr:nvSpPr>
        <xdr:cNvPr id="527" name="テキスト ボックス 526"/>
        <xdr:cNvSpPr txBox="1"/>
      </xdr:nvSpPr>
      <xdr:spPr>
        <a:xfrm>
          <a:off x="15214111" y="639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82296</xdr:rowOff>
    </xdr:from>
    <xdr:to>
      <xdr:col>21</xdr:col>
      <xdr:colOff>161925</xdr:colOff>
      <xdr:row>34</xdr:row>
      <xdr:rowOff>70993</xdr:rowOff>
    </xdr:to>
    <xdr:cxnSp macro="">
      <xdr:nvCxnSpPr>
        <xdr:cNvPr id="528" name="直線コネクタ 527"/>
        <xdr:cNvCxnSpPr/>
      </xdr:nvCxnSpPr>
      <xdr:spPr>
        <a:xfrm>
          <a:off x="13703300" y="5225796"/>
          <a:ext cx="889000" cy="67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110998</xdr:rowOff>
    </xdr:from>
    <xdr:to>
      <xdr:col>21</xdr:col>
      <xdr:colOff>212725</xdr:colOff>
      <xdr:row>37</xdr:row>
      <xdr:rowOff>41148</xdr:rowOff>
    </xdr:to>
    <xdr:sp macro="" textlink="">
      <xdr:nvSpPr>
        <xdr:cNvPr id="529" name="フローチャート : 判断 528"/>
        <xdr:cNvSpPr/>
      </xdr:nvSpPr>
      <xdr:spPr>
        <a:xfrm>
          <a:off x="14541500" y="628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32275</xdr:rowOff>
    </xdr:from>
    <xdr:ext cx="534377" cy="259045"/>
    <xdr:sp macro="" textlink="">
      <xdr:nvSpPr>
        <xdr:cNvPr id="530" name="テキスト ボックス 529"/>
        <xdr:cNvSpPr txBox="1"/>
      </xdr:nvSpPr>
      <xdr:spPr>
        <a:xfrm>
          <a:off x="14325111" y="63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82296</xdr:rowOff>
    </xdr:from>
    <xdr:to>
      <xdr:col>19</xdr:col>
      <xdr:colOff>644525</xdr:colOff>
      <xdr:row>35</xdr:row>
      <xdr:rowOff>78486</xdr:rowOff>
    </xdr:to>
    <xdr:cxnSp macro="">
      <xdr:nvCxnSpPr>
        <xdr:cNvPr id="531" name="直線コネクタ 530"/>
        <xdr:cNvCxnSpPr/>
      </xdr:nvCxnSpPr>
      <xdr:spPr>
        <a:xfrm flipV="1">
          <a:off x="12814300" y="5225796"/>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16764</xdr:rowOff>
    </xdr:from>
    <xdr:to>
      <xdr:col>20</xdr:col>
      <xdr:colOff>9525</xdr:colOff>
      <xdr:row>37</xdr:row>
      <xdr:rowOff>118364</xdr:rowOff>
    </xdr:to>
    <xdr:sp macro="" textlink="">
      <xdr:nvSpPr>
        <xdr:cNvPr id="532" name="フローチャート : 判断 531"/>
        <xdr:cNvSpPr/>
      </xdr:nvSpPr>
      <xdr:spPr>
        <a:xfrm>
          <a:off x="13652500" y="636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109491</xdr:rowOff>
    </xdr:from>
    <xdr:ext cx="534377" cy="259045"/>
    <xdr:sp macro="" textlink="">
      <xdr:nvSpPr>
        <xdr:cNvPr id="533" name="テキスト ボックス 532"/>
        <xdr:cNvSpPr txBox="1"/>
      </xdr:nvSpPr>
      <xdr:spPr>
        <a:xfrm>
          <a:off x="13436111" y="64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157734</xdr:rowOff>
    </xdr:from>
    <xdr:to>
      <xdr:col>18</xdr:col>
      <xdr:colOff>492125</xdr:colOff>
      <xdr:row>37</xdr:row>
      <xdr:rowOff>87884</xdr:rowOff>
    </xdr:to>
    <xdr:sp macro="" textlink="">
      <xdr:nvSpPr>
        <xdr:cNvPr id="534" name="フローチャート : 判断 533"/>
        <xdr:cNvSpPr/>
      </xdr:nvSpPr>
      <xdr:spPr>
        <a:xfrm>
          <a:off x="12763500" y="63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79011</xdr:rowOff>
    </xdr:from>
    <xdr:ext cx="534377" cy="259045"/>
    <xdr:sp macro="" textlink="">
      <xdr:nvSpPr>
        <xdr:cNvPr id="535" name="テキスト ボックス 534"/>
        <xdr:cNvSpPr txBox="1"/>
      </xdr:nvSpPr>
      <xdr:spPr>
        <a:xfrm>
          <a:off x="12547111" y="64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35560</xdr:rowOff>
    </xdr:from>
    <xdr:to>
      <xdr:col>23</xdr:col>
      <xdr:colOff>568325</xdr:colOff>
      <xdr:row>36</xdr:row>
      <xdr:rowOff>137160</xdr:rowOff>
    </xdr:to>
    <xdr:sp macro="" textlink="">
      <xdr:nvSpPr>
        <xdr:cNvPr id="541" name="円/楕円 540"/>
        <xdr:cNvSpPr/>
      </xdr:nvSpPr>
      <xdr:spPr>
        <a:xfrm>
          <a:off x="162687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58437</xdr:rowOff>
    </xdr:from>
    <xdr:ext cx="534377" cy="259045"/>
    <xdr:sp macro="" textlink="">
      <xdr:nvSpPr>
        <xdr:cNvPr id="542" name="消防費該当値テキスト"/>
        <xdr:cNvSpPr txBox="1"/>
      </xdr:nvSpPr>
      <xdr:spPr>
        <a:xfrm>
          <a:off x="16370300" y="60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22606</xdr:rowOff>
    </xdr:from>
    <xdr:to>
      <xdr:col>22</xdr:col>
      <xdr:colOff>415925</xdr:colOff>
      <xdr:row>35</xdr:row>
      <xdr:rowOff>124206</xdr:rowOff>
    </xdr:to>
    <xdr:sp macro="" textlink="">
      <xdr:nvSpPr>
        <xdr:cNvPr id="543" name="円/楕円 542"/>
        <xdr:cNvSpPr/>
      </xdr:nvSpPr>
      <xdr:spPr>
        <a:xfrm>
          <a:off x="15430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140733</xdr:rowOff>
    </xdr:from>
    <xdr:ext cx="534377" cy="259045"/>
    <xdr:sp macro="" textlink="">
      <xdr:nvSpPr>
        <xdr:cNvPr id="544" name="テキスト ボックス 543"/>
        <xdr:cNvSpPr txBox="1"/>
      </xdr:nvSpPr>
      <xdr:spPr>
        <a:xfrm>
          <a:off x="15214111" y="5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20193</xdr:rowOff>
    </xdr:from>
    <xdr:to>
      <xdr:col>21</xdr:col>
      <xdr:colOff>212725</xdr:colOff>
      <xdr:row>34</xdr:row>
      <xdr:rowOff>121793</xdr:rowOff>
    </xdr:to>
    <xdr:sp macro="" textlink="">
      <xdr:nvSpPr>
        <xdr:cNvPr id="545" name="円/楕円 544"/>
        <xdr:cNvSpPr/>
      </xdr:nvSpPr>
      <xdr:spPr>
        <a:xfrm>
          <a:off x="14541500" y="584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138320</xdr:rowOff>
    </xdr:from>
    <xdr:ext cx="534377" cy="259045"/>
    <xdr:sp macro="" textlink="">
      <xdr:nvSpPr>
        <xdr:cNvPr id="546" name="テキスト ボックス 545"/>
        <xdr:cNvSpPr txBox="1"/>
      </xdr:nvSpPr>
      <xdr:spPr>
        <a:xfrm>
          <a:off x="14325111" y="562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15,541</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31496</xdr:rowOff>
    </xdr:from>
    <xdr:to>
      <xdr:col>20</xdr:col>
      <xdr:colOff>9525</xdr:colOff>
      <xdr:row>30</xdr:row>
      <xdr:rowOff>133096</xdr:rowOff>
    </xdr:to>
    <xdr:sp macro="" textlink="">
      <xdr:nvSpPr>
        <xdr:cNvPr id="547" name="円/楕円 546"/>
        <xdr:cNvSpPr/>
      </xdr:nvSpPr>
      <xdr:spPr>
        <a:xfrm>
          <a:off x="13652500" y="51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28</xdr:row>
      <xdr:rowOff>149623</xdr:rowOff>
    </xdr:from>
    <xdr:ext cx="534377" cy="259045"/>
    <xdr:sp macro="" textlink="">
      <xdr:nvSpPr>
        <xdr:cNvPr id="548" name="テキスト ボックス 547"/>
        <xdr:cNvSpPr txBox="1"/>
      </xdr:nvSpPr>
      <xdr:spPr>
        <a:xfrm>
          <a:off x="13436111" y="49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27686</xdr:rowOff>
    </xdr:from>
    <xdr:to>
      <xdr:col>18</xdr:col>
      <xdr:colOff>492125</xdr:colOff>
      <xdr:row>35</xdr:row>
      <xdr:rowOff>129286</xdr:rowOff>
    </xdr:to>
    <xdr:sp macro="" textlink="">
      <xdr:nvSpPr>
        <xdr:cNvPr id="549" name="円/楕円 548"/>
        <xdr:cNvSpPr/>
      </xdr:nvSpPr>
      <xdr:spPr>
        <a:xfrm>
          <a:off x="12763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145813</xdr:rowOff>
    </xdr:from>
    <xdr:ext cx="534377" cy="259045"/>
    <xdr:sp macro="" textlink="">
      <xdr:nvSpPr>
        <xdr:cNvPr id="550" name="テキスト ボックス 549"/>
        <xdr:cNvSpPr txBox="1"/>
      </xdr:nvSpPr>
      <xdr:spPr>
        <a:xfrm>
          <a:off x="12547111" y="580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3" name="直線コネクタ 572"/>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4"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5" name="直線コネクタ 574"/>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6"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7" name="直線コネクタ 576"/>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85568</xdr:rowOff>
    </xdr:from>
    <xdr:to>
      <xdr:col>23</xdr:col>
      <xdr:colOff>517525</xdr:colOff>
      <xdr:row>55</xdr:row>
      <xdr:rowOff>105021</xdr:rowOff>
    </xdr:to>
    <xdr:cxnSp macro="">
      <xdr:nvCxnSpPr>
        <xdr:cNvPr id="578" name="直線コネクタ 577"/>
        <xdr:cNvCxnSpPr/>
      </xdr:nvCxnSpPr>
      <xdr:spPr>
        <a:xfrm>
          <a:off x="15481300" y="9343868"/>
          <a:ext cx="838200" cy="19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79"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0" name="フローチャート : 判断 579"/>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85568</xdr:rowOff>
    </xdr:from>
    <xdr:to>
      <xdr:col>22</xdr:col>
      <xdr:colOff>365125</xdr:colOff>
      <xdr:row>55</xdr:row>
      <xdr:rowOff>4003</xdr:rowOff>
    </xdr:to>
    <xdr:cxnSp macro="">
      <xdr:nvCxnSpPr>
        <xdr:cNvPr id="581" name="直線コネクタ 580"/>
        <xdr:cNvCxnSpPr/>
      </xdr:nvCxnSpPr>
      <xdr:spPr>
        <a:xfrm flipV="1">
          <a:off x="14592300" y="9343868"/>
          <a:ext cx="889000" cy="8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2" name="フローチャート : 判断 581"/>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3" name="テキスト ボックス 582"/>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4003</xdr:rowOff>
    </xdr:from>
    <xdr:to>
      <xdr:col>21</xdr:col>
      <xdr:colOff>161925</xdr:colOff>
      <xdr:row>55</xdr:row>
      <xdr:rowOff>83785</xdr:rowOff>
    </xdr:to>
    <xdr:cxnSp macro="">
      <xdr:nvCxnSpPr>
        <xdr:cNvPr id="584" name="直線コネクタ 583"/>
        <xdr:cNvCxnSpPr/>
      </xdr:nvCxnSpPr>
      <xdr:spPr>
        <a:xfrm flipV="1">
          <a:off x="13703300" y="9433753"/>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5" name="フローチャート : 判断 584"/>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6" name="テキスト ボックス 585"/>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83785</xdr:rowOff>
    </xdr:from>
    <xdr:to>
      <xdr:col>19</xdr:col>
      <xdr:colOff>644525</xdr:colOff>
      <xdr:row>55</xdr:row>
      <xdr:rowOff>155039</xdr:rowOff>
    </xdr:to>
    <xdr:cxnSp macro="">
      <xdr:nvCxnSpPr>
        <xdr:cNvPr id="587" name="直線コネクタ 586"/>
        <xdr:cNvCxnSpPr/>
      </xdr:nvCxnSpPr>
      <xdr:spPr>
        <a:xfrm flipV="1">
          <a:off x="12814300" y="9513535"/>
          <a:ext cx="889000" cy="7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8" name="フローチャート : 判断 587"/>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89" name="テキスト ボックス 588"/>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0" name="フローチャート : 判断 589"/>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1" name="テキスト ボックス 590"/>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54221</xdr:rowOff>
    </xdr:from>
    <xdr:to>
      <xdr:col>23</xdr:col>
      <xdr:colOff>568325</xdr:colOff>
      <xdr:row>55</xdr:row>
      <xdr:rowOff>155821</xdr:rowOff>
    </xdr:to>
    <xdr:sp macro="" textlink="">
      <xdr:nvSpPr>
        <xdr:cNvPr id="597" name="円/楕円 596"/>
        <xdr:cNvSpPr/>
      </xdr:nvSpPr>
      <xdr:spPr>
        <a:xfrm>
          <a:off x="16268700" y="948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77098</xdr:rowOff>
    </xdr:from>
    <xdr:ext cx="534377" cy="259045"/>
    <xdr:sp macro="" textlink="">
      <xdr:nvSpPr>
        <xdr:cNvPr id="598" name="教育費該当値テキスト"/>
        <xdr:cNvSpPr txBox="1"/>
      </xdr:nvSpPr>
      <xdr:spPr>
        <a:xfrm>
          <a:off x="16370300" y="93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34768</xdr:rowOff>
    </xdr:from>
    <xdr:to>
      <xdr:col>22</xdr:col>
      <xdr:colOff>415925</xdr:colOff>
      <xdr:row>54</xdr:row>
      <xdr:rowOff>136368</xdr:rowOff>
    </xdr:to>
    <xdr:sp macro="" textlink="">
      <xdr:nvSpPr>
        <xdr:cNvPr id="599" name="円/楕円 598"/>
        <xdr:cNvSpPr/>
      </xdr:nvSpPr>
      <xdr:spPr>
        <a:xfrm>
          <a:off x="15430500" y="929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152895</xdr:rowOff>
    </xdr:from>
    <xdr:ext cx="534377" cy="259045"/>
    <xdr:sp macro="" textlink="">
      <xdr:nvSpPr>
        <xdr:cNvPr id="600" name="テキスト ボックス 599"/>
        <xdr:cNvSpPr txBox="1"/>
      </xdr:nvSpPr>
      <xdr:spPr>
        <a:xfrm>
          <a:off x="15214111" y="906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52,368</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124653</xdr:rowOff>
    </xdr:from>
    <xdr:to>
      <xdr:col>21</xdr:col>
      <xdr:colOff>212725</xdr:colOff>
      <xdr:row>55</xdr:row>
      <xdr:rowOff>54803</xdr:rowOff>
    </xdr:to>
    <xdr:sp macro="" textlink="">
      <xdr:nvSpPr>
        <xdr:cNvPr id="601" name="円/楕円 600"/>
        <xdr:cNvSpPr/>
      </xdr:nvSpPr>
      <xdr:spPr>
        <a:xfrm>
          <a:off x="14541500" y="93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71330</xdr:rowOff>
    </xdr:from>
    <xdr:ext cx="534377" cy="259045"/>
    <xdr:sp macro="" textlink="">
      <xdr:nvSpPr>
        <xdr:cNvPr id="602" name="テキスト ボックス 601"/>
        <xdr:cNvSpPr txBox="1"/>
      </xdr:nvSpPr>
      <xdr:spPr>
        <a:xfrm>
          <a:off x="14325111" y="915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32985</xdr:rowOff>
    </xdr:from>
    <xdr:to>
      <xdr:col>20</xdr:col>
      <xdr:colOff>9525</xdr:colOff>
      <xdr:row>55</xdr:row>
      <xdr:rowOff>134585</xdr:rowOff>
    </xdr:to>
    <xdr:sp macro="" textlink="">
      <xdr:nvSpPr>
        <xdr:cNvPr id="603" name="円/楕円 602"/>
        <xdr:cNvSpPr/>
      </xdr:nvSpPr>
      <xdr:spPr>
        <a:xfrm>
          <a:off x="13652500" y="94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151112</xdr:rowOff>
    </xdr:from>
    <xdr:ext cx="534377" cy="259045"/>
    <xdr:sp macro="" textlink="">
      <xdr:nvSpPr>
        <xdr:cNvPr id="604" name="テキスト ボックス 603"/>
        <xdr:cNvSpPr txBox="1"/>
      </xdr:nvSpPr>
      <xdr:spPr>
        <a:xfrm>
          <a:off x="13436111" y="92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104239</xdr:rowOff>
    </xdr:from>
    <xdr:to>
      <xdr:col>18</xdr:col>
      <xdr:colOff>492125</xdr:colOff>
      <xdr:row>56</xdr:row>
      <xdr:rowOff>34389</xdr:rowOff>
    </xdr:to>
    <xdr:sp macro="" textlink="">
      <xdr:nvSpPr>
        <xdr:cNvPr id="605" name="円/楕円 604"/>
        <xdr:cNvSpPr/>
      </xdr:nvSpPr>
      <xdr:spPr>
        <a:xfrm>
          <a:off x="12763500" y="95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50916</xdr:rowOff>
    </xdr:from>
    <xdr:ext cx="534377" cy="259045"/>
    <xdr:sp macro="" textlink="">
      <xdr:nvSpPr>
        <xdr:cNvPr id="606" name="テキスト ボックス 605"/>
        <xdr:cNvSpPr txBox="1"/>
      </xdr:nvSpPr>
      <xdr:spPr>
        <a:xfrm>
          <a:off x="12547111" y="93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2" name="直線コネクタ 631"/>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3"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5"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6" name="直線コネクタ 635"/>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64653</xdr:rowOff>
    </xdr:from>
    <xdr:to>
      <xdr:col>23</xdr:col>
      <xdr:colOff>517525</xdr:colOff>
      <xdr:row>79</xdr:row>
      <xdr:rowOff>87612</xdr:rowOff>
    </xdr:to>
    <xdr:cxnSp macro="">
      <xdr:nvCxnSpPr>
        <xdr:cNvPr id="637" name="直線コネクタ 636"/>
        <xdr:cNvCxnSpPr/>
      </xdr:nvCxnSpPr>
      <xdr:spPr>
        <a:xfrm flipV="1">
          <a:off x="15481300" y="13609203"/>
          <a:ext cx="838200" cy="2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8"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9" name="フローチャート : 判断 638"/>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77619</xdr:rowOff>
    </xdr:from>
    <xdr:to>
      <xdr:col>22</xdr:col>
      <xdr:colOff>365125</xdr:colOff>
      <xdr:row>79</xdr:row>
      <xdr:rowOff>87612</xdr:rowOff>
    </xdr:to>
    <xdr:cxnSp macro="">
      <xdr:nvCxnSpPr>
        <xdr:cNvPr id="640" name="直線コネクタ 639"/>
        <xdr:cNvCxnSpPr/>
      </xdr:nvCxnSpPr>
      <xdr:spPr>
        <a:xfrm>
          <a:off x="14592300" y="13622169"/>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1" name="フローチャート : 判断 640"/>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2" name="テキスト ボックス 641"/>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58449</xdr:rowOff>
    </xdr:from>
    <xdr:to>
      <xdr:col>21</xdr:col>
      <xdr:colOff>161925</xdr:colOff>
      <xdr:row>79</xdr:row>
      <xdr:rowOff>77619</xdr:rowOff>
    </xdr:to>
    <xdr:cxnSp macro="">
      <xdr:nvCxnSpPr>
        <xdr:cNvPr id="643" name="直線コネクタ 642"/>
        <xdr:cNvCxnSpPr/>
      </xdr:nvCxnSpPr>
      <xdr:spPr>
        <a:xfrm>
          <a:off x="13703300" y="13602999"/>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4" name="フローチャート : 判断 643"/>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5" name="テキスト ボックス 644"/>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58449</xdr:rowOff>
    </xdr:from>
    <xdr:to>
      <xdr:col>19</xdr:col>
      <xdr:colOff>644525</xdr:colOff>
      <xdr:row>79</xdr:row>
      <xdr:rowOff>60179</xdr:rowOff>
    </xdr:to>
    <xdr:cxnSp macro="">
      <xdr:nvCxnSpPr>
        <xdr:cNvPr id="646" name="直線コネクタ 645"/>
        <xdr:cNvCxnSpPr/>
      </xdr:nvCxnSpPr>
      <xdr:spPr>
        <a:xfrm flipV="1">
          <a:off x="12814300" y="13602999"/>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7" name="フローチャート : 判断 646"/>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48" name="テキスト ボックス 647"/>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9" name="フローチャート : 判断 648"/>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0" name="テキスト ボックス 649"/>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13853</xdr:rowOff>
    </xdr:from>
    <xdr:to>
      <xdr:col>23</xdr:col>
      <xdr:colOff>568325</xdr:colOff>
      <xdr:row>79</xdr:row>
      <xdr:rowOff>115453</xdr:rowOff>
    </xdr:to>
    <xdr:sp macro="" textlink="">
      <xdr:nvSpPr>
        <xdr:cNvPr id="656" name="円/楕円 655"/>
        <xdr:cNvSpPr/>
      </xdr:nvSpPr>
      <xdr:spPr>
        <a:xfrm>
          <a:off x="16268700" y="1355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153312</xdr:rowOff>
    </xdr:from>
    <xdr:ext cx="469744" cy="259045"/>
    <xdr:sp macro="" textlink="">
      <xdr:nvSpPr>
        <xdr:cNvPr id="657" name="災害復旧費該当値テキスト"/>
        <xdr:cNvSpPr txBox="1"/>
      </xdr:nvSpPr>
      <xdr:spPr>
        <a:xfrm>
          <a:off x="16370300" y="1352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36812</xdr:rowOff>
    </xdr:from>
    <xdr:to>
      <xdr:col>22</xdr:col>
      <xdr:colOff>415925</xdr:colOff>
      <xdr:row>79</xdr:row>
      <xdr:rowOff>138412</xdr:rowOff>
    </xdr:to>
    <xdr:sp macro="" textlink="">
      <xdr:nvSpPr>
        <xdr:cNvPr id="658" name="円/楕円 657"/>
        <xdr:cNvSpPr/>
      </xdr:nvSpPr>
      <xdr:spPr>
        <a:xfrm>
          <a:off x="15430500" y="13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129539</xdr:rowOff>
    </xdr:from>
    <xdr:ext cx="378565" cy="259045"/>
    <xdr:sp macro="" textlink="">
      <xdr:nvSpPr>
        <xdr:cNvPr id="659" name="テキスト ボックス 658"/>
        <xdr:cNvSpPr txBox="1"/>
      </xdr:nvSpPr>
      <xdr:spPr>
        <a:xfrm>
          <a:off x="15292017" y="1367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26819</xdr:rowOff>
    </xdr:from>
    <xdr:to>
      <xdr:col>21</xdr:col>
      <xdr:colOff>212725</xdr:colOff>
      <xdr:row>79</xdr:row>
      <xdr:rowOff>128419</xdr:rowOff>
    </xdr:to>
    <xdr:sp macro="" textlink="">
      <xdr:nvSpPr>
        <xdr:cNvPr id="660" name="円/楕円 659"/>
        <xdr:cNvSpPr/>
      </xdr:nvSpPr>
      <xdr:spPr>
        <a:xfrm>
          <a:off x="14541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119546</xdr:rowOff>
    </xdr:from>
    <xdr:ext cx="378565" cy="259045"/>
    <xdr:sp macro="" textlink="">
      <xdr:nvSpPr>
        <xdr:cNvPr id="661" name="テキスト ボックス 660"/>
        <xdr:cNvSpPr txBox="1"/>
      </xdr:nvSpPr>
      <xdr:spPr>
        <a:xfrm>
          <a:off x="14403017" y="1366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7649</xdr:rowOff>
    </xdr:from>
    <xdr:to>
      <xdr:col>20</xdr:col>
      <xdr:colOff>9525</xdr:colOff>
      <xdr:row>79</xdr:row>
      <xdr:rowOff>109249</xdr:rowOff>
    </xdr:to>
    <xdr:sp macro="" textlink="">
      <xdr:nvSpPr>
        <xdr:cNvPr id="662" name="円/楕円 661"/>
        <xdr:cNvSpPr/>
      </xdr:nvSpPr>
      <xdr:spPr>
        <a:xfrm>
          <a:off x="13652500" y="1355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125776</xdr:rowOff>
    </xdr:from>
    <xdr:ext cx="469744" cy="259045"/>
    <xdr:sp macro="" textlink="">
      <xdr:nvSpPr>
        <xdr:cNvPr id="663" name="テキスト ボックス 662"/>
        <xdr:cNvSpPr txBox="1"/>
      </xdr:nvSpPr>
      <xdr:spPr>
        <a:xfrm>
          <a:off x="13468427" y="1332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9379</xdr:rowOff>
    </xdr:from>
    <xdr:to>
      <xdr:col>18</xdr:col>
      <xdr:colOff>492125</xdr:colOff>
      <xdr:row>79</xdr:row>
      <xdr:rowOff>110979</xdr:rowOff>
    </xdr:to>
    <xdr:sp macro="" textlink="">
      <xdr:nvSpPr>
        <xdr:cNvPr id="664" name="円/楕円 663"/>
        <xdr:cNvSpPr/>
      </xdr:nvSpPr>
      <xdr:spPr>
        <a:xfrm>
          <a:off x="12763500" y="135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102106</xdr:rowOff>
    </xdr:from>
    <xdr:ext cx="469744" cy="259045"/>
    <xdr:sp macro="" textlink="">
      <xdr:nvSpPr>
        <xdr:cNvPr id="665" name="テキスト ボックス 664"/>
        <xdr:cNvSpPr txBox="1"/>
      </xdr:nvSpPr>
      <xdr:spPr>
        <a:xfrm>
          <a:off x="12579427" y="1364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2" name="直線コネクタ 691"/>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3"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4" name="直線コネクタ 693"/>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5"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6" name="直線コネクタ 695"/>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55542</xdr:rowOff>
    </xdr:from>
    <xdr:to>
      <xdr:col>23</xdr:col>
      <xdr:colOff>517525</xdr:colOff>
      <xdr:row>90</xdr:row>
      <xdr:rowOff>59102</xdr:rowOff>
    </xdr:to>
    <xdr:cxnSp macro="">
      <xdr:nvCxnSpPr>
        <xdr:cNvPr id="697" name="直線コネクタ 696"/>
        <xdr:cNvCxnSpPr/>
      </xdr:nvCxnSpPr>
      <xdr:spPr>
        <a:xfrm flipV="1">
          <a:off x="15481300" y="15486042"/>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698"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9" name="フローチャート : 判断 698"/>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46823</xdr:rowOff>
    </xdr:from>
    <xdr:to>
      <xdr:col>22</xdr:col>
      <xdr:colOff>365125</xdr:colOff>
      <xdr:row>90</xdr:row>
      <xdr:rowOff>59102</xdr:rowOff>
    </xdr:to>
    <xdr:cxnSp macro="">
      <xdr:nvCxnSpPr>
        <xdr:cNvPr id="700" name="直線コネクタ 699"/>
        <xdr:cNvCxnSpPr/>
      </xdr:nvCxnSpPr>
      <xdr:spPr>
        <a:xfrm>
          <a:off x="14592300" y="15477323"/>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1" name="フローチャート : 判断 700"/>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2" name="テキスト ボックス 701"/>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41729</xdr:rowOff>
    </xdr:from>
    <xdr:to>
      <xdr:col>21</xdr:col>
      <xdr:colOff>161925</xdr:colOff>
      <xdr:row>90</xdr:row>
      <xdr:rowOff>46823</xdr:rowOff>
    </xdr:to>
    <xdr:cxnSp macro="">
      <xdr:nvCxnSpPr>
        <xdr:cNvPr id="703" name="直線コネクタ 702"/>
        <xdr:cNvCxnSpPr/>
      </xdr:nvCxnSpPr>
      <xdr:spPr>
        <a:xfrm>
          <a:off x="13703300" y="15472229"/>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4" name="フローチャート : 判断 703"/>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5" name="テキスト ボックス 704"/>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32258</xdr:rowOff>
    </xdr:from>
    <xdr:to>
      <xdr:col>19</xdr:col>
      <xdr:colOff>644525</xdr:colOff>
      <xdr:row>90</xdr:row>
      <xdr:rowOff>41729</xdr:rowOff>
    </xdr:to>
    <xdr:cxnSp macro="">
      <xdr:nvCxnSpPr>
        <xdr:cNvPr id="706" name="直線コネクタ 705"/>
        <xdr:cNvCxnSpPr/>
      </xdr:nvCxnSpPr>
      <xdr:spPr>
        <a:xfrm>
          <a:off x="12814300" y="15462758"/>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7" name="フローチャート : 判断 706"/>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08" name="テキスト ボックス 707"/>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9" name="フローチャート : 判断 708"/>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0" name="テキスト ボックス 709"/>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4742</xdr:rowOff>
    </xdr:from>
    <xdr:to>
      <xdr:col>23</xdr:col>
      <xdr:colOff>568325</xdr:colOff>
      <xdr:row>90</xdr:row>
      <xdr:rowOff>106342</xdr:rowOff>
    </xdr:to>
    <xdr:sp macro="" textlink="">
      <xdr:nvSpPr>
        <xdr:cNvPr id="716" name="円/楕円 715"/>
        <xdr:cNvSpPr/>
      </xdr:nvSpPr>
      <xdr:spPr>
        <a:xfrm>
          <a:off x="16268700" y="154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91119</xdr:rowOff>
    </xdr:from>
    <xdr:ext cx="534377" cy="259045"/>
    <xdr:sp macro="" textlink="">
      <xdr:nvSpPr>
        <xdr:cNvPr id="717" name="公債費該当値テキスト"/>
        <xdr:cNvSpPr txBox="1"/>
      </xdr:nvSpPr>
      <xdr:spPr>
        <a:xfrm>
          <a:off x="16370300" y="153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8302</xdr:rowOff>
    </xdr:from>
    <xdr:to>
      <xdr:col>22</xdr:col>
      <xdr:colOff>415925</xdr:colOff>
      <xdr:row>90</xdr:row>
      <xdr:rowOff>109902</xdr:rowOff>
    </xdr:to>
    <xdr:sp macro="" textlink="">
      <xdr:nvSpPr>
        <xdr:cNvPr id="718" name="円/楕円 717"/>
        <xdr:cNvSpPr/>
      </xdr:nvSpPr>
      <xdr:spPr>
        <a:xfrm>
          <a:off x="15430500" y="154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88</xdr:row>
      <xdr:rowOff>126429</xdr:rowOff>
    </xdr:from>
    <xdr:ext cx="534377" cy="259045"/>
    <xdr:sp macro="" textlink="">
      <xdr:nvSpPr>
        <xdr:cNvPr id="719" name="テキスト ボックス 718"/>
        <xdr:cNvSpPr txBox="1"/>
      </xdr:nvSpPr>
      <xdr:spPr>
        <a:xfrm>
          <a:off x="15214111" y="152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58,468</a:t>
          </a:r>
          <a:endParaRPr kumimoji="1" lang="ja-JP" altLang="en-US" sz="1000" b="1">
            <a:solidFill>
              <a:srgbClr val="FF0000"/>
            </a:solidFill>
            <a:latin typeface="ＭＳ Ｐゴシック"/>
          </a:endParaRPr>
        </a:p>
      </xdr:txBody>
    </xdr:sp>
    <xdr:clientData/>
  </xdr:oneCellAnchor>
  <xdr:twoCellAnchor>
    <xdr:from>
      <xdr:col>21</xdr:col>
      <xdr:colOff>111125</xdr:colOff>
      <xdr:row>89</xdr:row>
      <xdr:rowOff>167473</xdr:rowOff>
    </xdr:from>
    <xdr:to>
      <xdr:col>21</xdr:col>
      <xdr:colOff>212725</xdr:colOff>
      <xdr:row>90</xdr:row>
      <xdr:rowOff>97623</xdr:rowOff>
    </xdr:to>
    <xdr:sp macro="" textlink="">
      <xdr:nvSpPr>
        <xdr:cNvPr id="720" name="円/楕円 719"/>
        <xdr:cNvSpPr/>
      </xdr:nvSpPr>
      <xdr:spPr>
        <a:xfrm>
          <a:off x="14541500" y="1542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114150</xdr:rowOff>
    </xdr:from>
    <xdr:ext cx="534377" cy="259045"/>
    <xdr:sp macro="" textlink="">
      <xdr:nvSpPr>
        <xdr:cNvPr id="721" name="テキスト ボックス 720"/>
        <xdr:cNvSpPr txBox="1"/>
      </xdr:nvSpPr>
      <xdr:spPr>
        <a:xfrm>
          <a:off x="14325111" y="1520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58,844</a:t>
          </a:r>
          <a:endParaRPr kumimoji="1" lang="ja-JP" altLang="en-US" sz="1000" b="1">
            <a:solidFill>
              <a:srgbClr val="FF0000"/>
            </a:solidFill>
            <a:latin typeface="ＭＳ Ｐゴシック"/>
          </a:endParaRPr>
        </a:p>
      </xdr:txBody>
    </xdr:sp>
    <xdr:clientData/>
  </xdr:oneCellAnchor>
  <xdr:twoCellAnchor>
    <xdr:from>
      <xdr:col>19</xdr:col>
      <xdr:colOff>593725</xdr:colOff>
      <xdr:row>89</xdr:row>
      <xdr:rowOff>162379</xdr:rowOff>
    </xdr:from>
    <xdr:to>
      <xdr:col>20</xdr:col>
      <xdr:colOff>9525</xdr:colOff>
      <xdr:row>90</xdr:row>
      <xdr:rowOff>92529</xdr:rowOff>
    </xdr:to>
    <xdr:sp macro="" textlink="">
      <xdr:nvSpPr>
        <xdr:cNvPr id="722" name="円/楕円 721"/>
        <xdr:cNvSpPr/>
      </xdr:nvSpPr>
      <xdr:spPr>
        <a:xfrm>
          <a:off x="13652500" y="154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88</xdr:row>
      <xdr:rowOff>109056</xdr:rowOff>
    </xdr:from>
    <xdr:ext cx="534377" cy="259045"/>
    <xdr:sp macro="" textlink="">
      <xdr:nvSpPr>
        <xdr:cNvPr id="723" name="テキスト ボックス 722"/>
        <xdr:cNvSpPr txBox="1"/>
      </xdr:nvSpPr>
      <xdr:spPr>
        <a:xfrm>
          <a:off x="13436111" y="15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59,000</a:t>
          </a:r>
          <a:endParaRPr kumimoji="1" lang="ja-JP" altLang="en-US" sz="1000" b="1">
            <a:solidFill>
              <a:srgbClr val="FF0000"/>
            </a:solidFill>
            <a:latin typeface="ＭＳ Ｐゴシック"/>
          </a:endParaRPr>
        </a:p>
      </xdr:txBody>
    </xdr:sp>
    <xdr:clientData/>
  </xdr:oneCellAnchor>
  <xdr:twoCellAnchor>
    <xdr:from>
      <xdr:col>18</xdr:col>
      <xdr:colOff>390525</xdr:colOff>
      <xdr:row>89</xdr:row>
      <xdr:rowOff>152908</xdr:rowOff>
    </xdr:from>
    <xdr:to>
      <xdr:col>18</xdr:col>
      <xdr:colOff>492125</xdr:colOff>
      <xdr:row>90</xdr:row>
      <xdr:rowOff>83058</xdr:rowOff>
    </xdr:to>
    <xdr:sp macro="" textlink="">
      <xdr:nvSpPr>
        <xdr:cNvPr id="724" name="円/楕円 723"/>
        <xdr:cNvSpPr/>
      </xdr:nvSpPr>
      <xdr:spPr>
        <a:xfrm>
          <a:off x="12763500" y="1541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99585</xdr:rowOff>
    </xdr:from>
    <xdr:ext cx="534377" cy="259045"/>
    <xdr:sp macro="" textlink="">
      <xdr:nvSpPr>
        <xdr:cNvPr id="725" name="テキスト ボックス 724"/>
        <xdr:cNvSpPr txBox="1"/>
      </xdr:nvSpPr>
      <xdr:spPr>
        <a:xfrm>
          <a:off x="12547111" y="151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1" name="直線コネクタ 750"/>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4"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5" name="直線コネクタ 754"/>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83530</xdr:rowOff>
    </xdr:from>
    <xdr:to>
      <xdr:col>32</xdr:col>
      <xdr:colOff>187325</xdr:colOff>
      <xdr:row>39</xdr:row>
      <xdr:rowOff>98226</xdr:rowOff>
    </xdr:to>
    <xdr:cxnSp macro="">
      <xdr:nvCxnSpPr>
        <xdr:cNvPr id="756" name="直線コネクタ 755"/>
        <xdr:cNvCxnSpPr/>
      </xdr:nvCxnSpPr>
      <xdr:spPr>
        <a:xfrm>
          <a:off x="21323300" y="67700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7"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8" name="フローチャート : 判断 75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70467</xdr:rowOff>
    </xdr:from>
    <xdr:to>
      <xdr:col>31</xdr:col>
      <xdr:colOff>34925</xdr:colOff>
      <xdr:row>39</xdr:row>
      <xdr:rowOff>83530</xdr:rowOff>
    </xdr:to>
    <xdr:cxnSp macro="">
      <xdr:nvCxnSpPr>
        <xdr:cNvPr id="759" name="直線コネクタ 758"/>
        <xdr:cNvCxnSpPr/>
      </xdr:nvCxnSpPr>
      <xdr:spPr>
        <a:xfrm>
          <a:off x="20434300" y="67570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0" name="フローチャート : 判断 759"/>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1" name="テキスト ボックス 760"/>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70467</xdr:rowOff>
    </xdr:from>
    <xdr:to>
      <xdr:col>29</xdr:col>
      <xdr:colOff>517525</xdr:colOff>
      <xdr:row>39</xdr:row>
      <xdr:rowOff>87775</xdr:rowOff>
    </xdr:to>
    <xdr:cxnSp macro="">
      <xdr:nvCxnSpPr>
        <xdr:cNvPr id="762" name="直線コネクタ 761"/>
        <xdr:cNvCxnSpPr/>
      </xdr:nvCxnSpPr>
      <xdr:spPr>
        <a:xfrm flipV="1">
          <a:off x="19545300" y="6757017"/>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3" name="フローチャート : 判断 762"/>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4" name="テキスト ボックス 763"/>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74059</xdr:rowOff>
    </xdr:from>
    <xdr:to>
      <xdr:col>28</xdr:col>
      <xdr:colOff>314325</xdr:colOff>
      <xdr:row>39</xdr:row>
      <xdr:rowOff>87775</xdr:rowOff>
    </xdr:to>
    <xdr:cxnSp macro="">
      <xdr:nvCxnSpPr>
        <xdr:cNvPr id="765" name="直線コネクタ 764"/>
        <xdr:cNvCxnSpPr/>
      </xdr:nvCxnSpPr>
      <xdr:spPr>
        <a:xfrm>
          <a:off x="18656300" y="676060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6" name="フローチャート : 判断 765"/>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7" name="テキスト ボックス 766"/>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8" name="フローチャート : 判断 767"/>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9" name="テキスト ボックス 768"/>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47426</xdr:rowOff>
    </xdr:from>
    <xdr:to>
      <xdr:col>32</xdr:col>
      <xdr:colOff>238125</xdr:colOff>
      <xdr:row>39</xdr:row>
      <xdr:rowOff>149026</xdr:rowOff>
    </xdr:to>
    <xdr:sp macro="" textlink="">
      <xdr:nvSpPr>
        <xdr:cNvPr id="775" name="円/楕円 774"/>
        <xdr:cNvSpPr/>
      </xdr:nvSpPr>
      <xdr:spPr>
        <a:xfrm>
          <a:off x="221107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133803</xdr:rowOff>
    </xdr:from>
    <xdr:ext cx="249299" cy="259045"/>
    <xdr:sp macro="" textlink="">
      <xdr:nvSpPr>
        <xdr:cNvPr id="776" name="諸支出金該当値テキスト"/>
        <xdr:cNvSpPr txBox="1"/>
      </xdr:nvSpPr>
      <xdr:spPr>
        <a:xfrm>
          <a:off x="22212300" y="66489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32730</xdr:rowOff>
    </xdr:from>
    <xdr:to>
      <xdr:col>31</xdr:col>
      <xdr:colOff>85725</xdr:colOff>
      <xdr:row>39</xdr:row>
      <xdr:rowOff>134330</xdr:rowOff>
    </xdr:to>
    <xdr:sp macro="" textlink="">
      <xdr:nvSpPr>
        <xdr:cNvPr id="777" name="円/楕円 776"/>
        <xdr:cNvSpPr/>
      </xdr:nvSpPr>
      <xdr:spPr>
        <a:xfrm>
          <a:off x="21272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125457</xdr:rowOff>
    </xdr:from>
    <xdr:ext cx="313932" cy="259045"/>
    <xdr:sp macro="" textlink="">
      <xdr:nvSpPr>
        <xdr:cNvPr id="778" name="テキスト ボックス 777"/>
        <xdr:cNvSpPr txBox="1"/>
      </xdr:nvSpPr>
      <xdr:spPr>
        <a:xfrm>
          <a:off x="21166333" y="6812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19667</xdr:rowOff>
    </xdr:from>
    <xdr:to>
      <xdr:col>29</xdr:col>
      <xdr:colOff>568325</xdr:colOff>
      <xdr:row>39</xdr:row>
      <xdr:rowOff>121267</xdr:rowOff>
    </xdr:to>
    <xdr:sp macro="" textlink="">
      <xdr:nvSpPr>
        <xdr:cNvPr id="779" name="円/楕円 778"/>
        <xdr:cNvSpPr/>
      </xdr:nvSpPr>
      <xdr:spPr>
        <a:xfrm>
          <a:off x="20383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112394</xdr:rowOff>
    </xdr:from>
    <xdr:ext cx="313932" cy="259045"/>
    <xdr:sp macro="" textlink="">
      <xdr:nvSpPr>
        <xdr:cNvPr id="780" name="テキスト ボックス 779"/>
        <xdr:cNvSpPr txBox="1"/>
      </xdr:nvSpPr>
      <xdr:spPr>
        <a:xfrm>
          <a:off x="20277333" y="6798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36975</xdr:rowOff>
    </xdr:from>
    <xdr:to>
      <xdr:col>28</xdr:col>
      <xdr:colOff>365125</xdr:colOff>
      <xdr:row>39</xdr:row>
      <xdr:rowOff>138575</xdr:rowOff>
    </xdr:to>
    <xdr:sp macro="" textlink="">
      <xdr:nvSpPr>
        <xdr:cNvPr id="781" name="円/楕円 780"/>
        <xdr:cNvSpPr/>
      </xdr:nvSpPr>
      <xdr:spPr>
        <a:xfrm>
          <a:off x="19494500" y="67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129702</xdr:rowOff>
    </xdr:from>
    <xdr:ext cx="313932" cy="259045"/>
    <xdr:sp macro="" textlink="">
      <xdr:nvSpPr>
        <xdr:cNvPr id="782" name="テキスト ボックス 781"/>
        <xdr:cNvSpPr txBox="1"/>
      </xdr:nvSpPr>
      <xdr:spPr>
        <a:xfrm>
          <a:off x="19388333" y="68162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23259</xdr:rowOff>
    </xdr:from>
    <xdr:to>
      <xdr:col>27</xdr:col>
      <xdr:colOff>161925</xdr:colOff>
      <xdr:row>39</xdr:row>
      <xdr:rowOff>124859</xdr:rowOff>
    </xdr:to>
    <xdr:sp macro="" textlink="">
      <xdr:nvSpPr>
        <xdr:cNvPr id="783" name="円/楕円 782"/>
        <xdr:cNvSpPr/>
      </xdr:nvSpPr>
      <xdr:spPr>
        <a:xfrm>
          <a:off x="18605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115986</xdr:rowOff>
    </xdr:from>
    <xdr:ext cx="313932" cy="259045"/>
    <xdr:sp macro="" textlink="">
      <xdr:nvSpPr>
        <xdr:cNvPr id="784" name="テキスト ボックス 783"/>
        <xdr:cNvSpPr txBox="1"/>
      </xdr:nvSpPr>
      <xdr:spPr>
        <a:xfrm>
          <a:off x="18499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総務費は、住民一人あたり</a:t>
          </a:r>
          <a:r>
            <a:rPr kumimoji="1" lang="en-US" altLang="ja-JP" sz="1300">
              <a:latin typeface="ＭＳ Ｐゴシック"/>
            </a:rPr>
            <a:t>44,577</a:t>
          </a:r>
          <a:r>
            <a:rPr kumimoji="1" lang="ja-JP" altLang="en-US" sz="1300">
              <a:latin typeface="ＭＳ Ｐゴシック"/>
            </a:rPr>
            <a:t>円となっており、類似団体と比較すると</a:t>
          </a:r>
          <a:r>
            <a:rPr kumimoji="1" lang="en-US" altLang="ja-JP" sz="1300">
              <a:latin typeface="ＭＳ Ｐゴシック"/>
            </a:rPr>
            <a:t>7,997</a:t>
          </a:r>
          <a:r>
            <a:rPr kumimoji="1" lang="ja-JP" altLang="en-US" sz="1300">
              <a:latin typeface="ＭＳ Ｐゴシック"/>
            </a:rPr>
            <a:t>円高くなっている。前年度対比でみると、主に総務管理費及び統計調査費が減少しており、庁舎整備事業や国勢調査に伴う人件費が減少したことが主な要因となっている。</a:t>
          </a:r>
        </a:p>
        <a:p>
          <a:r>
            <a:rPr kumimoji="1" lang="ja-JP" altLang="en-US" sz="1300">
              <a:latin typeface="ＭＳ Ｐゴシック"/>
            </a:rPr>
            <a:t>　衛生費は、住民一人当たり</a:t>
          </a:r>
          <a:r>
            <a:rPr kumimoji="1" lang="en-US" altLang="ja-JP" sz="1300">
              <a:latin typeface="ＭＳ Ｐゴシック"/>
            </a:rPr>
            <a:t>39,585</a:t>
          </a:r>
          <a:r>
            <a:rPr kumimoji="1" lang="ja-JP" altLang="en-US" sz="1300">
              <a:latin typeface="ＭＳ Ｐゴシック"/>
            </a:rPr>
            <a:t>円となっており、類似団体と比較すると</a:t>
          </a:r>
          <a:r>
            <a:rPr kumimoji="1" lang="en-US" altLang="ja-JP" sz="1300">
              <a:latin typeface="ＭＳ Ｐゴシック"/>
            </a:rPr>
            <a:t>7,101</a:t>
          </a:r>
          <a:r>
            <a:rPr kumimoji="1" lang="ja-JP" altLang="en-US" sz="1300">
              <a:latin typeface="ＭＳ Ｐゴシック"/>
            </a:rPr>
            <a:t>円高くなっている。前年度対比でみると、主に清掃費及び保健衛生費が減少しており、新ごみ焼却施設建設事業や病院整備資金貸付金が減少したことが主な要因となっている。</a:t>
          </a:r>
        </a:p>
        <a:p>
          <a:r>
            <a:rPr kumimoji="1" lang="ja-JP" altLang="en-US" sz="1300">
              <a:latin typeface="ＭＳ Ｐゴシック"/>
            </a:rPr>
            <a:t>　農林水産業費は、住民一人当たり</a:t>
          </a:r>
          <a:r>
            <a:rPr kumimoji="1" lang="en-US" altLang="ja-JP" sz="1300">
              <a:latin typeface="ＭＳ Ｐゴシック"/>
            </a:rPr>
            <a:t>14,685</a:t>
          </a:r>
          <a:r>
            <a:rPr kumimoji="1" lang="ja-JP" altLang="en-US" sz="1300">
              <a:latin typeface="ＭＳ Ｐゴシック"/>
            </a:rPr>
            <a:t>円となっており、類似団体と比較すると</a:t>
          </a:r>
          <a:r>
            <a:rPr kumimoji="1" lang="en-US" altLang="ja-JP" sz="1300">
              <a:latin typeface="ＭＳ Ｐゴシック"/>
            </a:rPr>
            <a:t>9,677</a:t>
          </a:r>
          <a:r>
            <a:rPr kumimoji="1" lang="ja-JP" altLang="en-US" sz="1300">
              <a:latin typeface="ＭＳ Ｐゴシック"/>
            </a:rPr>
            <a:t>円高くなっている。前年度対比でみると、主に水産業費が増加しており、下関漁港整備事業や海岸保全施設整備事業が増加していることが主な要因となっている。</a:t>
          </a:r>
        </a:p>
        <a:p>
          <a:r>
            <a:rPr kumimoji="1" lang="ja-JP" altLang="en-US" sz="1300">
              <a:latin typeface="ＭＳ Ｐゴシック"/>
            </a:rPr>
            <a:t>　教育費は、住民一人当たり</a:t>
          </a:r>
          <a:r>
            <a:rPr kumimoji="1" lang="en-US" altLang="ja-JP" sz="1300">
              <a:latin typeface="ＭＳ Ｐゴシック"/>
            </a:rPr>
            <a:t>44,017</a:t>
          </a:r>
          <a:r>
            <a:rPr kumimoji="1" lang="ja-JP" altLang="en-US" sz="1300">
              <a:latin typeface="ＭＳ Ｐゴシック"/>
            </a:rPr>
            <a:t>円となっており、類似団体と比較すると</a:t>
          </a:r>
          <a:r>
            <a:rPr kumimoji="1" lang="en-US" altLang="ja-JP" sz="1300">
              <a:latin typeface="ＭＳ Ｐゴシック"/>
            </a:rPr>
            <a:t>3,746</a:t>
          </a:r>
          <a:r>
            <a:rPr kumimoji="1" lang="ja-JP" altLang="en-US" sz="1300">
              <a:latin typeface="ＭＳ Ｐゴシック"/>
            </a:rPr>
            <a:t>円高くなっている。前年度対比でみると、主に教育総務費と社会教育費が減少しており、教育センター整備事業、歴史博物館整備事業の事業終了に伴う減少が主な要因となっている。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財政調整基金残高の標準財政規模に対する割合は、前年度と比較すると、</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ポイント悪化した。これは、主に普通交付税及び地方消費税交付金等の歳入の減少に伴い、財政調整基金の取崩額が前年度対比で</a:t>
          </a:r>
          <a:r>
            <a:rPr kumimoji="1" lang="en-US" altLang="ja-JP" sz="1100">
              <a:latin typeface="ＭＳ ゴシック" pitchFamily="49" charset="-128"/>
              <a:ea typeface="ＭＳ ゴシック" pitchFamily="49" charset="-128"/>
            </a:rPr>
            <a:t>13</a:t>
          </a:r>
          <a:r>
            <a:rPr kumimoji="1" lang="ja-JP" altLang="en-US" sz="1100">
              <a:latin typeface="ＭＳ ゴシック" pitchFamily="49" charset="-128"/>
              <a:ea typeface="ＭＳ ゴシック" pitchFamily="49" charset="-128"/>
            </a:rPr>
            <a:t>億円の増となったためである。</a:t>
          </a:r>
        </a:p>
        <a:p>
          <a:r>
            <a:rPr kumimoji="1" lang="ja-JP" altLang="en-US" sz="1100">
              <a:latin typeface="ＭＳ ゴシック" pitchFamily="49" charset="-128"/>
              <a:ea typeface="ＭＳ ゴシック" pitchFamily="49" charset="-128"/>
            </a:rPr>
            <a:t>　実質収支は前年度と比較すると</a:t>
          </a:r>
          <a:r>
            <a:rPr kumimoji="1" lang="en-US" altLang="ja-JP" sz="1100">
              <a:latin typeface="ＭＳ ゴシック" pitchFamily="49" charset="-128"/>
              <a:ea typeface="ＭＳ ゴシック" pitchFamily="49" charset="-128"/>
            </a:rPr>
            <a:t>6.6</a:t>
          </a:r>
          <a:r>
            <a:rPr kumimoji="1" lang="ja-JP" altLang="en-US" sz="1100">
              <a:latin typeface="ＭＳ ゴシック" pitchFamily="49" charset="-128"/>
              <a:ea typeface="ＭＳ ゴシック" pitchFamily="49" charset="-128"/>
            </a:rPr>
            <a:t>億円の減少となったため、平成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年度の実質収支額の標準財政規模に対する割合は、</a:t>
          </a:r>
          <a:r>
            <a:rPr kumimoji="1" lang="en-US" altLang="ja-JP" sz="1100">
              <a:latin typeface="ＭＳ ゴシック" pitchFamily="49" charset="-128"/>
              <a:ea typeface="ＭＳ ゴシック" pitchFamily="49" charset="-128"/>
            </a:rPr>
            <a:t>0.92</a:t>
          </a:r>
          <a:r>
            <a:rPr kumimoji="1" lang="ja-JP" altLang="en-US" sz="1100">
              <a:latin typeface="ＭＳ ゴシック" pitchFamily="49" charset="-128"/>
              <a:ea typeface="ＭＳ ゴシック" pitchFamily="49" charset="-128"/>
            </a:rPr>
            <a:t>ポイント悪化した。</a:t>
          </a:r>
        </a:p>
        <a:p>
          <a:r>
            <a:rPr kumimoji="1" lang="ja-JP" altLang="en-US" sz="1100">
              <a:latin typeface="ＭＳ ゴシック" pitchFamily="49" charset="-128"/>
              <a:ea typeface="ＭＳ ゴシック" pitchFamily="49" charset="-128"/>
            </a:rPr>
            <a:t>　単年度収支は前年度と比較すると</a:t>
          </a:r>
          <a:r>
            <a:rPr kumimoji="1" lang="en-US" altLang="ja-JP" sz="1100">
              <a:latin typeface="ＭＳ ゴシック" pitchFamily="49" charset="-128"/>
              <a:ea typeface="ＭＳ ゴシック" pitchFamily="49" charset="-128"/>
            </a:rPr>
            <a:t>21.0</a:t>
          </a:r>
          <a:r>
            <a:rPr kumimoji="1" lang="ja-JP" altLang="en-US" sz="1100">
              <a:latin typeface="ＭＳ ゴシック" pitchFamily="49" charset="-128"/>
              <a:ea typeface="ＭＳ ゴシック" pitchFamily="49" charset="-128"/>
            </a:rPr>
            <a:t>億円の減少となったため、平成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年度の実質単年度収支の標準財政規模に対する割合は、</a:t>
          </a:r>
          <a:r>
            <a:rPr kumimoji="1" lang="en-US" altLang="ja-JP" sz="1100">
              <a:latin typeface="ＭＳ ゴシック" pitchFamily="49" charset="-128"/>
              <a:ea typeface="ＭＳ ゴシック" pitchFamily="49" charset="-128"/>
            </a:rPr>
            <a:t>3.14</a:t>
          </a:r>
          <a:r>
            <a:rPr kumimoji="1" lang="ja-JP" altLang="en-US" sz="1100">
              <a:latin typeface="ＭＳ ゴシック" pitchFamily="49" charset="-128"/>
              <a:ea typeface="ＭＳ ゴシック" pitchFamily="49" charset="-128"/>
            </a:rPr>
            <a:t>ポイント悪化した。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17.30%</a:t>
          </a:r>
          <a:r>
            <a:rPr kumimoji="1" lang="ja-JP" altLang="en-US" sz="1400">
              <a:latin typeface="ＭＳ ゴシック" pitchFamily="49" charset="-128"/>
              <a:ea typeface="ＭＳ ゴシック" pitchFamily="49" charset="-128"/>
            </a:rPr>
            <a:t>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15.40%</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好転している。赤字となった会計は、港湾特別会計及び臨海土地造成事業特別会計の</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会計で、赤字額はそれぞれ</a:t>
          </a:r>
          <a:r>
            <a:rPr kumimoji="1" lang="en-US" altLang="ja-JP" sz="1400">
              <a:latin typeface="ＭＳ ゴシック" pitchFamily="49" charset="-128"/>
              <a:ea typeface="ＭＳ ゴシック" pitchFamily="49" charset="-128"/>
            </a:rPr>
            <a:t>471,310</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113,407</a:t>
          </a:r>
          <a:r>
            <a:rPr kumimoji="1" lang="ja-JP" altLang="en-US" sz="1400">
              <a:latin typeface="ＭＳ ゴシック" pitchFamily="49" charset="-128"/>
              <a:ea typeface="ＭＳ ゴシック" pitchFamily="49" charset="-128"/>
            </a:rPr>
            <a:t>千円増）及び</a:t>
          </a:r>
          <a:r>
            <a:rPr kumimoji="1" lang="en-US" altLang="ja-JP" sz="1400">
              <a:latin typeface="ＭＳ ゴシック" pitchFamily="49" charset="-128"/>
              <a:ea typeface="ＭＳ ゴシック" pitchFamily="49" charset="-128"/>
            </a:rPr>
            <a:t>1,966,444</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56,241</a:t>
          </a:r>
          <a:r>
            <a:rPr kumimoji="1" lang="ja-JP" altLang="en-US" sz="1400">
              <a:latin typeface="ＭＳ ゴシック" pitchFamily="49" charset="-128"/>
              <a:ea typeface="ＭＳ ゴシック" pitchFamily="49" charset="-128"/>
            </a:rPr>
            <a:t>千円減）であった。</a:t>
          </a:r>
        </a:p>
        <a:p>
          <a:r>
            <a:rPr kumimoji="1" lang="ja-JP" altLang="en-US" sz="1400">
              <a:latin typeface="ＭＳ ゴシック" pitchFamily="49" charset="-128"/>
              <a:ea typeface="ＭＳ ゴシック" pitchFamily="49" charset="-128"/>
            </a:rPr>
            <a:t>　港湾特別会計の単年度収支は赤字となっている。また、過去の大規模事業や高潮災害の復旧事業等の影響により、依然として赤字額が発生している状況である。</a:t>
          </a:r>
        </a:p>
        <a:p>
          <a:r>
            <a:rPr kumimoji="1" lang="ja-JP" altLang="en-US" sz="1400">
              <a:latin typeface="ＭＳ ゴシック" pitchFamily="49" charset="-128"/>
              <a:ea typeface="ＭＳ ゴシック" pitchFamily="49" charset="-128"/>
            </a:rPr>
            <a:t>　赤字額の大部分を占める臨海土地造成事業特別会計の単年度収支は黒字となったものの、売却が進んでおらず、依然として赤字額が発生している状況である。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年度に策定した経営健全化計画に基づき、土地開発基金からの資金借入等により、赤字額は減少しており、今後もこの計画に沿って赤字の解消を図っていく。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120972671</v>
      </c>
      <c r="BO4" s="381"/>
      <c r="BP4" s="381"/>
      <c r="BQ4" s="381"/>
      <c r="BR4" s="381"/>
      <c r="BS4" s="381"/>
      <c r="BT4" s="381"/>
      <c r="BU4" s="382"/>
      <c r="BV4" s="380">
        <v>129104625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3.3</v>
      </c>
      <c r="CU4" s="387"/>
      <c r="CV4" s="387"/>
      <c r="CW4" s="387"/>
      <c r="CX4" s="387"/>
      <c r="CY4" s="387"/>
      <c r="CZ4" s="387"/>
      <c r="DA4" s="388"/>
      <c r="DB4" s="386">
        <v>4.2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118454881</v>
      </c>
      <c r="BO5" s="418"/>
      <c r="BP5" s="418"/>
      <c r="BQ5" s="418"/>
      <c r="BR5" s="418"/>
      <c r="BS5" s="418"/>
      <c r="BT5" s="418"/>
      <c r="BU5" s="419"/>
      <c r="BV5" s="417">
        <v>126056801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98.7</v>
      </c>
      <c r="CU5" s="415"/>
      <c r="CV5" s="415"/>
      <c r="CW5" s="415"/>
      <c r="CX5" s="415"/>
      <c r="CY5" s="415"/>
      <c r="CZ5" s="415"/>
      <c r="DA5" s="416"/>
      <c r="DB5" s="414">
        <v>95.2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2517790</v>
      </c>
      <c r="BO6" s="418"/>
      <c r="BP6" s="418"/>
      <c r="BQ6" s="418"/>
      <c r="BR6" s="418"/>
      <c r="BS6" s="418"/>
      <c r="BT6" s="418"/>
      <c r="BU6" s="419"/>
      <c r="BV6" s="417">
        <v>3047824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105.2</v>
      </c>
      <c r="CU6" s="455"/>
      <c r="CV6" s="455"/>
      <c r="CW6" s="455"/>
      <c r="CX6" s="455"/>
      <c r="CY6" s="455"/>
      <c r="CZ6" s="455"/>
      <c r="DA6" s="456"/>
      <c r="DB6" s="454">
        <v>102.7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345759</v>
      </c>
      <c r="BO7" s="418"/>
      <c r="BP7" s="418"/>
      <c r="BQ7" s="418"/>
      <c r="BR7" s="418"/>
      <c r="BS7" s="418"/>
      <c r="BT7" s="418"/>
      <c r="BU7" s="419"/>
      <c r="BV7" s="417">
        <v>217073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66743226</v>
      </c>
      <c r="CU7" s="418"/>
      <c r="CV7" s="418"/>
      <c r="CW7" s="418"/>
      <c r="CX7" s="418"/>
      <c r="CY7" s="418"/>
      <c r="CZ7" s="418"/>
      <c r="DA7" s="419"/>
      <c r="DB7" s="417">
        <v>67905571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2172031</v>
      </c>
      <c r="BO8" s="418"/>
      <c r="BP8" s="418"/>
      <c r="BQ8" s="418"/>
      <c r="BR8" s="418"/>
      <c r="BS8" s="418"/>
      <c r="BT8" s="418"/>
      <c r="BU8" s="419"/>
      <c r="BV8" s="417">
        <v>2830751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268517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-658720</v>
      </c>
      <c r="BO9" s="418"/>
      <c r="BP9" s="418"/>
      <c r="BQ9" s="418"/>
      <c r="BR9" s="418"/>
      <c r="BS9" s="418"/>
      <c r="BT9" s="418"/>
      <c r="BU9" s="419"/>
      <c r="BV9" s="417">
        <v>88519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19.2</v>
      </c>
      <c r="CU9" s="415"/>
      <c r="CV9" s="415"/>
      <c r="CW9" s="415"/>
      <c r="CX9" s="415"/>
      <c r="CY9" s="415"/>
      <c r="CZ9" s="415"/>
      <c r="DA9" s="416"/>
      <c r="DB9" s="414">
        <v>19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280947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1133798</v>
      </c>
      <c r="BO10" s="418"/>
      <c r="BP10" s="418"/>
      <c r="BQ10" s="418"/>
      <c r="BR10" s="418"/>
      <c r="BS10" s="418"/>
      <c r="BT10" s="418"/>
      <c r="BU10" s="419"/>
      <c r="BV10" s="417">
        <v>1184205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2000</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269486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2500000</v>
      </c>
      <c r="BO12" s="418"/>
      <c r="BP12" s="418"/>
      <c r="BQ12" s="418"/>
      <c r="BR12" s="418"/>
      <c r="BS12" s="418"/>
      <c r="BT12" s="418"/>
      <c r="BU12" s="419"/>
      <c r="BV12" s="417">
        <v>1200000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265333</v>
      </c>
      <c r="S13" s="499"/>
      <c r="T13" s="499"/>
      <c r="U13" s="499"/>
      <c r="V13" s="500"/>
      <c r="W13" s="433" t="s">
        <v>124</v>
      </c>
      <c r="X13" s="434"/>
      <c r="Y13" s="434"/>
      <c r="Z13" s="434"/>
      <c r="AA13" s="434"/>
      <c r="AB13" s="424"/>
      <c r="AC13" s="468">
        <v>5584</v>
      </c>
      <c r="AD13" s="469"/>
      <c r="AE13" s="469"/>
      <c r="AF13" s="469"/>
      <c r="AG13" s="508"/>
      <c r="AH13" s="468">
        <v>6415</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-2022922</v>
      </c>
      <c r="BO13" s="418"/>
      <c r="BP13" s="418"/>
      <c r="BQ13" s="418"/>
      <c r="BR13" s="418"/>
      <c r="BS13" s="418"/>
      <c r="BT13" s="418"/>
      <c r="BU13" s="419"/>
      <c r="BV13" s="417">
        <v>72724</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9.9</v>
      </c>
      <c r="CU13" s="415"/>
      <c r="CV13" s="415"/>
      <c r="CW13" s="415"/>
      <c r="CX13" s="415"/>
      <c r="CY13" s="415"/>
      <c r="CZ13" s="415"/>
      <c r="DA13" s="416"/>
      <c r="DB13" s="414">
        <v>10.199999999999999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272360</v>
      </c>
      <c r="S14" s="499"/>
      <c r="T14" s="499"/>
      <c r="U14" s="499"/>
      <c r="V14" s="500"/>
      <c r="W14" s="407"/>
      <c r="X14" s="408"/>
      <c r="Y14" s="408"/>
      <c r="Z14" s="408"/>
      <c r="AA14" s="408"/>
      <c r="AB14" s="397"/>
      <c r="AC14" s="501">
        <v>4.5999999999999996</v>
      </c>
      <c r="AD14" s="502"/>
      <c r="AE14" s="502"/>
      <c r="AF14" s="502"/>
      <c r="AG14" s="503"/>
      <c r="AH14" s="501">
        <v>5.0999999999999996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93.8</v>
      </c>
      <c r="CU14" s="513"/>
      <c r="CV14" s="513"/>
      <c r="CW14" s="513"/>
      <c r="CX14" s="513"/>
      <c r="CY14" s="513"/>
      <c r="CZ14" s="513"/>
      <c r="DA14" s="514"/>
      <c r="DB14" s="512">
        <v>100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268309</v>
      </c>
      <c r="S15" s="499"/>
      <c r="T15" s="499"/>
      <c r="U15" s="499"/>
      <c r="V15" s="500"/>
      <c r="W15" s="433" t="s">
        <v>131</v>
      </c>
      <c r="X15" s="434"/>
      <c r="Y15" s="434"/>
      <c r="Z15" s="434"/>
      <c r="AA15" s="434"/>
      <c r="AB15" s="424"/>
      <c r="AC15" s="468">
        <v>28991</v>
      </c>
      <c r="AD15" s="469"/>
      <c r="AE15" s="469"/>
      <c r="AF15" s="469"/>
      <c r="AG15" s="508"/>
      <c r="AH15" s="468">
        <v>30764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29372028</v>
      </c>
      <c r="BO15" s="381"/>
      <c r="BP15" s="381"/>
      <c r="BQ15" s="381"/>
      <c r="BR15" s="381"/>
      <c r="BS15" s="381"/>
      <c r="BT15" s="381"/>
      <c r="BU15" s="382"/>
      <c r="BV15" s="380">
        <v>29013520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24</v>
      </c>
      <c r="AD16" s="502"/>
      <c r="AE16" s="502"/>
      <c r="AF16" s="502"/>
      <c r="AG16" s="503"/>
      <c r="AH16" s="501">
        <v>24.5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53252234</v>
      </c>
      <c r="BO16" s="418"/>
      <c r="BP16" s="418"/>
      <c r="BQ16" s="418"/>
      <c r="BR16" s="418"/>
      <c r="BS16" s="418"/>
      <c r="BT16" s="418"/>
      <c r="BU16" s="419"/>
      <c r="BV16" s="417">
        <v>52845759</v>
      </c>
      <c r="BW16" s="418"/>
      <c r="BX16" s="418"/>
      <c r="BY16" s="418"/>
      <c r="BZ16" s="418"/>
      <c r="CA16" s="418"/>
      <c r="CB16" s="418"/>
      <c r="CC16" s="419"/>
      <c r="CD16" s="154"/>
      <c r="CE16" s="524" t="s">
        <v>137</v>
      </c>
      <c r="CF16" s="524"/>
      <c r="CG16" s="524"/>
      <c r="CH16" s="524"/>
      <c r="CI16" s="524"/>
      <c r="CJ16" s="524"/>
      <c r="CK16" s="524"/>
      <c r="CL16" s="524"/>
      <c r="CM16" s="524"/>
      <c r="CN16" s="524"/>
      <c r="CO16" s="524"/>
      <c r="CP16" s="524"/>
      <c r="CQ16" s="524"/>
      <c r="CR16" s="524"/>
      <c r="CS16" s="525"/>
      <c r="CT16" s="414">
        <v>38.299999999999997</v>
      </c>
      <c r="CU16" s="415"/>
      <c r="CV16" s="415"/>
      <c r="CW16" s="415"/>
      <c r="CX16" s="415"/>
      <c r="CY16" s="415"/>
      <c r="CZ16" s="415"/>
      <c r="DA16" s="416"/>
      <c r="DB16" s="414">
        <v>47.3</v>
      </c>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135</v>
      </c>
      <c r="S17" s="519"/>
      <c r="T17" s="519"/>
      <c r="U17" s="519"/>
      <c r="V17" s="520"/>
      <c r="W17" s="433" t="s">
        <v>139</v>
      </c>
      <c r="X17" s="434"/>
      <c r="Y17" s="434"/>
      <c r="Z17" s="434"/>
      <c r="AA17" s="434"/>
      <c r="AB17" s="424"/>
      <c r="AC17" s="468">
        <v>86318</v>
      </c>
      <c r="AD17" s="469"/>
      <c r="AE17" s="469"/>
      <c r="AF17" s="469"/>
      <c r="AG17" s="508"/>
      <c r="AH17" s="468">
        <v>88270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37436423</v>
      </c>
      <c r="BO17" s="418"/>
      <c r="BP17" s="418"/>
      <c r="BQ17" s="418"/>
      <c r="BR17" s="418"/>
      <c r="BS17" s="418"/>
      <c r="BT17" s="418"/>
      <c r="BU17" s="419"/>
      <c r="BV17" s="417">
        <v>36883299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715.93</v>
      </c>
      <c r="M18" s="530"/>
      <c r="N18" s="530"/>
      <c r="O18" s="530"/>
      <c r="P18" s="530"/>
      <c r="Q18" s="530"/>
      <c r="R18" s="531"/>
      <c r="S18" s="531"/>
      <c r="T18" s="531"/>
      <c r="U18" s="531"/>
      <c r="V18" s="532"/>
      <c r="W18" s="435"/>
      <c r="X18" s="436"/>
      <c r="Y18" s="436"/>
      <c r="Z18" s="436"/>
      <c r="AA18" s="436"/>
      <c r="AB18" s="427"/>
      <c r="AC18" s="533">
        <v>71.400000000000006</v>
      </c>
      <c r="AD18" s="534"/>
      <c r="AE18" s="534"/>
      <c r="AF18" s="534"/>
      <c r="AG18" s="535"/>
      <c r="AH18" s="533">
        <v>70.400000000000006</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67120670</v>
      </c>
      <c r="BO18" s="418"/>
      <c r="BP18" s="418"/>
      <c r="BQ18" s="418"/>
      <c r="BR18" s="418"/>
      <c r="BS18" s="418"/>
      <c r="BT18" s="418"/>
      <c r="BU18" s="419"/>
      <c r="BV18" s="417">
        <v>66806155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375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78662764</v>
      </c>
      <c r="BO19" s="418"/>
      <c r="BP19" s="418"/>
      <c r="BQ19" s="418"/>
      <c r="BR19" s="418"/>
      <c r="BS19" s="418"/>
      <c r="BT19" s="418"/>
      <c r="BU19" s="419"/>
      <c r="BV19" s="417">
        <v>80500789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116298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154799811</v>
      </c>
      <c r="BO23" s="418"/>
      <c r="BP23" s="418"/>
      <c r="BQ23" s="418"/>
      <c r="BR23" s="418"/>
      <c r="BS23" s="418"/>
      <c r="BT23" s="418"/>
      <c r="BU23" s="419"/>
      <c r="BV23" s="417">
        <v>157981220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10600</v>
      </c>
      <c r="R24" s="469"/>
      <c r="S24" s="469"/>
      <c r="T24" s="469"/>
      <c r="U24" s="469"/>
      <c r="V24" s="508"/>
      <c r="W24" s="563"/>
      <c r="X24" s="551"/>
      <c r="Y24" s="552"/>
      <c r="Z24" s="467" t="s">
        <v>155</v>
      </c>
      <c r="AA24" s="447"/>
      <c r="AB24" s="447"/>
      <c r="AC24" s="447"/>
      <c r="AD24" s="447"/>
      <c r="AE24" s="447"/>
      <c r="AF24" s="447"/>
      <c r="AG24" s="448"/>
      <c r="AH24" s="468">
        <v>2155</v>
      </c>
      <c r="AI24" s="469"/>
      <c r="AJ24" s="469"/>
      <c r="AK24" s="469"/>
      <c r="AL24" s="508"/>
      <c r="AM24" s="468">
        <v>6943410</v>
      </c>
      <c r="AN24" s="469"/>
      <c r="AO24" s="469"/>
      <c r="AP24" s="469"/>
      <c r="AQ24" s="469"/>
      <c r="AR24" s="508"/>
      <c r="AS24" s="468">
        <v>3222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116479599</v>
      </c>
      <c r="BO24" s="418"/>
      <c r="BP24" s="418"/>
      <c r="BQ24" s="418"/>
      <c r="BR24" s="418"/>
      <c r="BS24" s="418"/>
      <c r="BT24" s="418"/>
      <c r="BU24" s="419"/>
      <c r="BV24" s="417">
        <v>116190827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8600</v>
      </c>
      <c r="R25" s="469"/>
      <c r="S25" s="469"/>
      <c r="T25" s="469"/>
      <c r="U25" s="469"/>
      <c r="V25" s="508"/>
      <c r="W25" s="563"/>
      <c r="X25" s="551"/>
      <c r="Y25" s="552"/>
      <c r="Z25" s="467" t="s">
        <v>158</v>
      </c>
      <c r="AA25" s="447"/>
      <c r="AB25" s="447"/>
      <c r="AC25" s="447"/>
      <c r="AD25" s="447"/>
      <c r="AE25" s="447"/>
      <c r="AF25" s="447"/>
      <c r="AG25" s="448"/>
      <c r="AH25" s="468">
        <v>321</v>
      </c>
      <c r="AI25" s="469"/>
      <c r="AJ25" s="469"/>
      <c r="AK25" s="469"/>
      <c r="AL25" s="508"/>
      <c r="AM25" s="468">
        <v>936036</v>
      </c>
      <c r="AN25" s="469"/>
      <c r="AO25" s="469"/>
      <c r="AP25" s="469"/>
      <c r="AQ25" s="469"/>
      <c r="AR25" s="508"/>
      <c r="AS25" s="468">
        <v>2916</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22559103</v>
      </c>
      <c r="BO25" s="381"/>
      <c r="BP25" s="381"/>
      <c r="BQ25" s="381"/>
      <c r="BR25" s="381"/>
      <c r="BS25" s="381"/>
      <c r="BT25" s="381"/>
      <c r="BU25" s="382"/>
      <c r="BV25" s="380">
        <v>18889331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7250</v>
      </c>
      <c r="R26" s="469"/>
      <c r="S26" s="469"/>
      <c r="T26" s="469"/>
      <c r="U26" s="469"/>
      <c r="V26" s="508"/>
      <c r="W26" s="563"/>
      <c r="X26" s="551"/>
      <c r="Y26" s="552"/>
      <c r="Z26" s="467" t="s">
        <v>161</v>
      </c>
      <c r="AA26" s="573"/>
      <c r="AB26" s="573"/>
      <c r="AC26" s="573"/>
      <c r="AD26" s="573"/>
      <c r="AE26" s="573"/>
      <c r="AF26" s="573"/>
      <c r="AG26" s="574"/>
      <c r="AH26" s="468">
        <v>255</v>
      </c>
      <c r="AI26" s="469"/>
      <c r="AJ26" s="469"/>
      <c r="AK26" s="469"/>
      <c r="AL26" s="508"/>
      <c r="AM26" s="468">
        <v>881790</v>
      </c>
      <c r="AN26" s="469"/>
      <c r="AO26" s="469"/>
      <c r="AP26" s="469"/>
      <c r="AQ26" s="469"/>
      <c r="AR26" s="508"/>
      <c r="AS26" s="468">
        <v>3458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v>20000</v>
      </c>
      <c r="BO26" s="418"/>
      <c r="BP26" s="418"/>
      <c r="BQ26" s="418"/>
      <c r="BR26" s="418"/>
      <c r="BS26" s="418"/>
      <c r="BT26" s="418"/>
      <c r="BU26" s="419"/>
      <c r="BV26" s="417">
        <v>10000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6550</v>
      </c>
      <c r="R27" s="469"/>
      <c r="S27" s="469"/>
      <c r="T27" s="469"/>
      <c r="U27" s="469"/>
      <c r="V27" s="508"/>
      <c r="W27" s="563"/>
      <c r="X27" s="551"/>
      <c r="Y27" s="552"/>
      <c r="Z27" s="467" t="s">
        <v>164</v>
      </c>
      <c r="AA27" s="447"/>
      <c r="AB27" s="447"/>
      <c r="AC27" s="447"/>
      <c r="AD27" s="447"/>
      <c r="AE27" s="447"/>
      <c r="AF27" s="447"/>
      <c r="AG27" s="448"/>
      <c r="AH27" s="468">
        <v>84</v>
      </c>
      <c r="AI27" s="469"/>
      <c r="AJ27" s="469"/>
      <c r="AK27" s="469"/>
      <c r="AL27" s="508"/>
      <c r="AM27" s="468">
        <v>309654</v>
      </c>
      <c r="AN27" s="469"/>
      <c r="AO27" s="469"/>
      <c r="AP27" s="469"/>
      <c r="AQ27" s="469"/>
      <c r="AR27" s="508"/>
      <c r="AS27" s="468">
        <v>3686</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5800026</v>
      </c>
      <c r="BO27" s="587"/>
      <c r="BP27" s="587"/>
      <c r="BQ27" s="587"/>
      <c r="BR27" s="587"/>
      <c r="BS27" s="587"/>
      <c r="BT27" s="587"/>
      <c r="BU27" s="588"/>
      <c r="BV27" s="586">
        <v>5800026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5900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8878894</v>
      </c>
      <c r="BO28" s="381"/>
      <c r="BP28" s="381"/>
      <c r="BQ28" s="381"/>
      <c r="BR28" s="381"/>
      <c r="BS28" s="381"/>
      <c r="BT28" s="381"/>
      <c r="BU28" s="382"/>
      <c r="BV28" s="380">
        <v>10245096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32</v>
      </c>
      <c r="M29" s="469"/>
      <c r="N29" s="469"/>
      <c r="O29" s="469"/>
      <c r="P29" s="508"/>
      <c r="Q29" s="468">
        <v>5450</v>
      </c>
      <c r="R29" s="469"/>
      <c r="S29" s="469"/>
      <c r="T29" s="469"/>
      <c r="U29" s="469"/>
      <c r="V29" s="508"/>
      <c r="W29" s="564"/>
      <c r="X29" s="565"/>
      <c r="Y29" s="566"/>
      <c r="Z29" s="467" t="s">
        <v>171</v>
      </c>
      <c r="AA29" s="447"/>
      <c r="AB29" s="447"/>
      <c r="AC29" s="447"/>
      <c r="AD29" s="447"/>
      <c r="AE29" s="447"/>
      <c r="AF29" s="447"/>
      <c r="AG29" s="448"/>
      <c r="AH29" s="468">
        <v>2239</v>
      </c>
      <c r="AI29" s="469"/>
      <c r="AJ29" s="469"/>
      <c r="AK29" s="469"/>
      <c r="AL29" s="508"/>
      <c r="AM29" s="468">
        <v>7253064</v>
      </c>
      <c r="AN29" s="469"/>
      <c r="AO29" s="469"/>
      <c r="AP29" s="469"/>
      <c r="AQ29" s="469"/>
      <c r="AR29" s="508"/>
      <c r="AS29" s="468">
        <v>3239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195465</v>
      </c>
      <c r="BO29" s="418"/>
      <c r="BP29" s="418"/>
      <c r="BQ29" s="418"/>
      <c r="BR29" s="418"/>
      <c r="BS29" s="418"/>
      <c r="BT29" s="418"/>
      <c r="BU29" s="419"/>
      <c r="BV29" s="417">
        <v>278845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7736482</v>
      </c>
      <c r="BO30" s="587"/>
      <c r="BP30" s="587"/>
      <c r="BQ30" s="587"/>
      <c r="BR30" s="587"/>
      <c r="BS30" s="587"/>
      <c r="BT30" s="587"/>
      <c r="BU30" s="588"/>
      <c r="BV30" s="586">
        <v>8820296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7</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11</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16</v>
      </c>
      <c r="BF34" s="598"/>
      <c r="BG34" s="599" t="str">
        <f>IF('各会計、関係団体の財政状況及び健全化判断比率'!B37="","",'各会計、関係団体の財政状況及び健全化判断比率'!B37)</f>
        <v>渡船特別会計</v>
      </c>
      <c r="BH34" s="599"/>
      <c r="BI34" s="599"/>
      <c r="BJ34" s="599"/>
      <c r="BK34" s="599"/>
      <c r="BL34" s="599"/>
      <c r="BM34" s="599"/>
      <c r="BN34" s="599"/>
      <c r="BO34" s="599"/>
      <c r="BP34" s="599"/>
      <c r="BQ34" s="599"/>
      <c r="BR34" s="599"/>
      <c r="BS34" s="599"/>
      <c r="BT34" s="599"/>
      <c r="BU34" s="599"/>
      <c r="BV34" s="167"/>
      <c r="BW34" s="598">
        <f>IF(BY34="","",MAX(C34:D43,U34:V43,AM34:AN43,BE34:BF43)+1)</f>
        <v>22</v>
      </c>
      <c r="BX34" s="598"/>
      <c r="BY34" s="599" t="str">
        <f>IF('各会計、関係団体の財政状況及び健全化判断比率'!B68="","",'各会計、関係団体の財政状況及び健全化判断比率'!B68)</f>
        <v>豊浦大津環境浄化組合（一般会計）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27</v>
      </c>
      <c r="CP34" s="598"/>
      <c r="CQ34" s="599" t="str">
        <f>IF('各会計、関係団体の財政状況及び健全化判断比率'!BS7="","",'各会計、関係団体の財政状況及び健全化判断比率'!BS7)</f>
        <v>下関市公営施設管理公社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8</v>
      </c>
      <c r="V35" s="598"/>
      <c r="W35" s="599" t="str">
        <f>IF('各会計、関係団体の財政状況及び健全化判断比率'!B29="","",'各会計、関係団体の財政状況及び健全化判断比率'!B29)</f>
        <v>介護保険特別会計介護保険事業勘定</v>
      </c>
      <c r="X35" s="599"/>
      <c r="Y35" s="599"/>
      <c r="Z35" s="599"/>
      <c r="AA35" s="599"/>
      <c r="AB35" s="599"/>
      <c r="AC35" s="599"/>
      <c r="AD35" s="599"/>
      <c r="AE35" s="599"/>
      <c r="AF35" s="599"/>
      <c r="AG35" s="599"/>
      <c r="AH35" s="599"/>
      <c r="AI35" s="599"/>
      <c r="AJ35" s="599"/>
      <c r="AK35" s="599"/>
      <c r="AL35" s="167"/>
      <c r="AM35" s="598">
        <f t="shared" ref="AM35:AM43" si="0">IF(AO35="","",AM34+1)</f>
        <v>12</v>
      </c>
      <c r="AN35" s="598"/>
      <c r="AO35" s="599" t="str">
        <f>IF('各会計、関係団体の財政状況及び健全化判断比率'!B33="","",'各会計、関係団体の財政状況及び健全化判断比率'!B33)</f>
        <v>工業用水道事業会計</v>
      </c>
      <c r="AP35" s="599"/>
      <c r="AQ35" s="599"/>
      <c r="AR35" s="599"/>
      <c r="AS35" s="599"/>
      <c r="AT35" s="599"/>
      <c r="AU35" s="599"/>
      <c r="AV35" s="599"/>
      <c r="AW35" s="599"/>
      <c r="AX35" s="599"/>
      <c r="AY35" s="599"/>
      <c r="AZ35" s="599"/>
      <c r="BA35" s="599"/>
      <c r="BB35" s="599"/>
      <c r="BC35" s="599"/>
      <c r="BD35" s="167"/>
      <c r="BE35" s="598">
        <f t="shared" ref="BE35:BE43" si="1">IF(BG35="","",BE34+1)</f>
        <v>17</v>
      </c>
      <c r="BF35" s="598"/>
      <c r="BG35" s="599" t="str">
        <f>IF('各会計、関係団体の財政状況及び健全化判断比率'!B38="","",'各会計、関係団体の財政状況及び健全化判断比率'!B38)</f>
        <v>市場特別会計</v>
      </c>
      <c r="BH35" s="599"/>
      <c r="BI35" s="599"/>
      <c r="BJ35" s="599"/>
      <c r="BK35" s="599"/>
      <c r="BL35" s="599"/>
      <c r="BM35" s="599"/>
      <c r="BN35" s="599"/>
      <c r="BO35" s="599"/>
      <c r="BP35" s="599"/>
      <c r="BQ35" s="599"/>
      <c r="BR35" s="599"/>
      <c r="BS35" s="599"/>
      <c r="BT35" s="599"/>
      <c r="BU35" s="599"/>
      <c r="BV35" s="167"/>
      <c r="BW35" s="598">
        <f t="shared" ref="BW35:BW43" si="2">IF(BY35="","",BW34+1)</f>
        <v>23</v>
      </c>
      <c r="BX35" s="598"/>
      <c r="BY35" s="599" t="str">
        <f>IF('各会計、関係団体の財政状況及び健全化判断比率'!B69="","",'各会計、関係団体の財政状況及び健全化判断比率'!B69)</f>
        <v>山口県市町総合事務組合（一般会計）</v>
      </c>
      <c r="BZ35" s="599"/>
      <c r="CA35" s="599"/>
      <c r="CB35" s="599"/>
      <c r="CC35" s="599"/>
      <c r="CD35" s="599"/>
      <c r="CE35" s="599"/>
      <c r="CF35" s="599"/>
      <c r="CG35" s="599"/>
      <c r="CH35" s="599"/>
      <c r="CI35" s="599"/>
      <c r="CJ35" s="599"/>
      <c r="CK35" s="599"/>
      <c r="CL35" s="599"/>
      <c r="CM35" s="599"/>
      <c r="CN35" s="167"/>
      <c r="CO35" s="598">
        <f t="shared" ref="CO35:CO43" si="3">IF(CQ35="","",CO34+1)</f>
        <v>28</v>
      </c>
      <c r="CP35" s="598"/>
      <c r="CQ35" s="599" t="str">
        <f>IF('各会計、関係団体の財政状況及び健全化判断比率'!BS8="","",'各会計、関係団体の財政状況及び健全化判断比率'!BS8)</f>
        <v>下関市文化振興財団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母子父子寡婦福祉資金貸付事業特別会計</v>
      </c>
      <c r="F36" s="599"/>
      <c r="G36" s="599"/>
      <c r="H36" s="599"/>
      <c r="I36" s="599"/>
      <c r="J36" s="599"/>
      <c r="K36" s="599"/>
      <c r="L36" s="599"/>
      <c r="M36" s="599"/>
      <c r="N36" s="599"/>
      <c r="O36" s="599"/>
      <c r="P36" s="599"/>
      <c r="Q36" s="599"/>
      <c r="R36" s="599"/>
      <c r="S36" s="599"/>
      <c r="T36" s="167"/>
      <c r="U36" s="598">
        <f t="shared" ref="U36:U43" si="4">IF(W36="","",U35+1)</f>
        <v>9</v>
      </c>
      <c r="V36" s="598"/>
      <c r="W36" s="599" t="str">
        <f>IF('各会計、関係団体の財政状況及び健全化判断比率'!B30="","",'各会計、関係団体の財政状況及び健全化判断比率'!B30)</f>
        <v>介護保険特別会計介護サービス事業勘定</v>
      </c>
      <c r="X36" s="599"/>
      <c r="Y36" s="599"/>
      <c r="Z36" s="599"/>
      <c r="AA36" s="599"/>
      <c r="AB36" s="599"/>
      <c r="AC36" s="599"/>
      <c r="AD36" s="599"/>
      <c r="AE36" s="599"/>
      <c r="AF36" s="599"/>
      <c r="AG36" s="599"/>
      <c r="AH36" s="599"/>
      <c r="AI36" s="599"/>
      <c r="AJ36" s="599"/>
      <c r="AK36" s="599"/>
      <c r="AL36" s="167"/>
      <c r="AM36" s="598">
        <f t="shared" si="0"/>
        <v>13</v>
      </c>
      <c r="AN36" s="598"/>
      <c r="AO36" s="599" t="str">
        <f>IF('各会計、関係団体の財政状況及び健全化判断比率'!B34="","",'各会計、関係団体の財政状況及び健全化判断比率'!B34)</f>
        <v>公共下水道事業会計</v>
      </c>
      <c r="AP36" s="599"/>
      <c r="AQ36" s="599"/>
      <c r="AR36" s="599"/>
      <c r="AS36" s="599"/>
      <c r="AT36" s="599"/>
      <c r="AU36" s="599"/>
      <c r="AV36" s="599"/>
      <c r="AW36" s="599"/>
      <c r="AX36" s="599"/>
      <c r="AY36" s="599"/>
      <c r="AZ36" s="599"/>
      <c r="BA36" s="599"/>
      <c r="BB36" s="599"/>
      <c r="BC36" s="599"/>
      <c r="BD36" s="167"/>
      <c r="BE36" s="598">
        <f t="shared" si="1"/>
        <v>18</v>
      </c>
      <c r="BF36" s="598"/>
      <c r="BG36" s="599" t="str">
        <f>IF('各会計、関係団体の財政状況及び健全化判断比率'!B39="","",'各会計、関係団体の財政状況及び健全化判断比率'!B39)</f>
        <v>観光施設事業特別会計</v>
      </c>
      <c r="BH36" s="599"/>
      <c r="BI36" s="599"/>
      <c r="BJ36" s="599"/>
      <c r="BK36" s="599"/>
      <c r="BL36" s="599"/>
      <c r="BM36" s="599"/>
      <c r="BN36" s="599"/>
      <c r="BO36" s="599"/>
      <c r="BP36" s="599"/>
      <c r="BQ36" s="599"/>
      <c r="BR36" s="599"/>
      <c r="BS36" s="599"/>
      <c r="BT36" s="599"/>
      <c r="BU36" s="599"/>
      <c r="BV36" s="167"/>
      <c r="BW36" s="598">
        <f t="shared" si="2"/>
        <v>24</v>
      </c>
      <c r="BX36" s="598"/>
      <c r="BY36" s="599" t="str">
        <f>IF('各会計、関係団体の財政状況及び健全化判断比率'!B70="","",'各会計、関係団体の財政状況及び健全化判断比率'!B70)</f>
        <v>山口県市町総合事務組合（山口県自治会館管理特別会計）</v>
      </c>
      <c r="BZ36" s="599"/>
      <c r="CA36" s="599"/>
      <c r="CB36" s="599"/>
      <c r="CC36" s="599"/>
      <c r="CD36" s="599"/>
      <c r="CE36" s="599"/>
      <c r="CF36" s="599"/>
      <c r="CG36" s="599"/>
      <c r="CH36" s="599"/>
      <c r="CI36" s="599"/>
      <c r="CJ36" s="599"/>
      <c r="CK36" s="599"/>
      <c r="CL36" s="599"/>
      <c r="CM36" s="599"/>
      <c r="CN36" s="167"/>
      <c r="CO36" s="598">
        <f t="shared" si="3"/>
        <v>29</v>
      </c>
      <c r="CP36" s="598"/>
      <c r="CQ36" s="599" t="str">
        <f>IF('各会計、関係団体の財政状況及び健全化判断比率'!BS9="","",'各会計、関係団体の財政状況及び健全化判断比率'!BS9)</f>
        <v>下関海洋少年団育成会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港湾特別会計</v>
      </c>
      <c r="F37" s="599"/>
      <c r="G37" s="599"/>
      <c r="H37" s="599"/>
      <c r="I37" s="599"/>
      <c r="J37" s="599"/>
      <c r="K37" s="599"/>
      <c r="L37" s="599"/>
      <c r="M37" s="599"/>
      <c r="N37" s="599"/>
      <c r="O37" s="599"/>
      <c r="P37" s="599"/>
      <c r="Q37" s="599"/>
      <c r="R37" s="599"/>
      <c r="S37" s="599"/>
      <c r="T37" s="167"/>
      <c r="U37" s="598">
        <f t="shared" si="4"/>
        <v>10</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f t="shared" si="0"/>
        <v>14</v>
      </c>
      <c r="AN37" s="598"/>
      <c r="AO37" s="599" t="str">
        <f>IF('各会計、関係団体の財政状況及び健全化判断比率'!B35="","",'各会計、関係団体の財政状況及び健全化判断比率'!B35)</f>
        <v>病院事業会計</v>
      </c>
      <c r="AP37" s="599"/>
      <c r="AQ37" s="599"/>
      <c r="AR37" s="599"/>
      <c r="AS37" s="599"/>
      <c r="AT37" s="599"/>
      <c r="AU37" s="599"/>
      <c r="AV37" s="599"/>
      <c r="AW37" s="599"/>
      <c r="AX37" s="599"/>
      <c r="AY37" s="599"/>
      <c r="AZ37" s="599"/>
      <c r="BA37" s="599"/>
      <c r="BB37" s="599"/>
      <c r="BC37" s="599"/>
      <c r="BD37" s="167"/>
      <c r="BE37" s="598">
        <f t="shared" si="1"/>
        <v>19</v>
      </c>
      <c r="BF37" s="598"/>
      <c r="BG37" s="599" t="str">
        <f>IF('各会計、関係団体の財政状況及び健全化判断比率'!B40="","",'各会計、関係団体の財政状況及び健全化判断比率'!B40)</f>
        <v>漁業集落環境整備事業特別会計</v>
      </c>
      <c r="BH37" s="599"/>
      <c r="BI37" s="599"/>
      <c r="BJ37" s="599"/>
      <c r="BK37" s="599"/>
      <c r="BL37" s="599"/>
      <c r="BM37" s="599"/>
      <c r="BN37" s="599"/>
      <c r="BO37" s="599"/>
      <c r="BP37" s="599"/>
      <c r="BQ37" s="599"/>
      <c r="BR37" s="599"/>
      <c r="BS37" s="599"/>
      <c r="BT37" s="599"/>
      <c r="BU37" s="599"/>
      <c r="BV37" s="167"/>
      <c r="BW37" s="598">
        <f t="shared" si="2"/>
        <v>25</v>
      </c>
      <c r="BX37" s="598"/>
      <c r="BY37" s="599" t="str">
        <f>IF('各会計、関係団体の財政状況及び健全化判断比率'!B71="","",'各会計、関係団体の財政状況及び健全化判断比率'!B71)</f>
        <v>山口県後期高齢者医療広域連合（一般会計）</v>
      </c>
      <c r="BZ37" s="599"/>
      <c r="CA37" s="599"/>
      <c r="CB37" s="599"/>
      <c r="CC37" s="599"/>
      <c r="CD37" s="599"/>
      <c r="CE37" s="599"/>
      <c r="CF37" s="599"/>
      <c r="CG37" s="599"/>
      <c r="CH37" s="599"/>
      <c r="CI37" s="599"/>
      <c r="CJ37" s="599"/>
      <c r="CK37" s="599"/>
      <c r="CL37" s="599"/>
      <c r="CM37" s="599"/>
      <c r="CN37" s="167"/>
      <c r="CO37" s="598">
        <f t="shared" si="3"/>
        <v>30</v>
      </c>
      <c r="CP37" s="598"/>
      <c r="CQ37" s="599" t="str">
        <f>IF('各会計、関係団体の財政状況及び健全化判断比率'!BS10="","",'各会計、関係団体の財政状況及び健全化判断比率'!BS10)</f>
        <v>下関海洋科学アカデミー</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f t="shared" ref="C38:C43" si="5">IF(E38="","",C37+1)</f>
        <v>5</v>
      </c>
      <c r="D38" s="598"/>
      <c r="E38" s="599" t="str">
        <f>IF('各会計、関係団体の財政状況及び健全化判断比率'!B11="","",'各会計、関係団体の財政状況及び健全化判断比率'!B11)</f>
        <v>市立市民病院債管理特別会計</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15</v>
      </c>
      <c r="AN38" s="598"/>
      <c r="AO38" s="599" t="str">
        <f>IF('各会計、関係団体の財政状況及び健全化判断比率'!B36="","",'各会計、関係団体の財政状況及び健全化判断比率'!B36)</f>
        <v>ボートレース事業会計</v>
      </c>
      <c r="AP38" s="599"/>
      <c r="AQ38" s="599"/>
      <c r="AR38" s="599"/>
      <c r="AS38" s="599"/>
      <c r="AT38" s="599"/>
      <c r="AU38" s="599"/>
      <c r="AV38" s="599"/>
      <c r="AW38" s="599"/>
      <c r="AX38" s="599"/>
      <c r="AY38" s="599"/>
      <c r="AZ38" s="599"/>
      <c r="BA38" s="599"/>
      <c r="BB38" s="599"/>
      <c r="BC38" s="599"/>
      <c r="BD38" s="167"/>
      <c r="BE38" s="598">
        <f t="shared" si="1"/>
        <v>20</v>
      </c>
      <c r="BF38" s="598"/>
      <c r="BG38" s="599" t="str">
        <f>IF('各会計、関係団体の財政状況及び健全化判断比率'!B41="","",'各会計、関係団体の財政状況及び健全化判断比率'!B41)</f>
        <v>農業集落排水事業特別会計</v>
      </c>
      <c r="BH38" s="599"/>
      <c r="BI38" s="599"/>
      <c r="BJ38" s="599"/>
      <c r="BK38" s="599"/>
      <c r="BL38" s="599"/>
      <c r="BM38" s="599"/>
      <c r="BN38" s="599"/>
      <c r="BO38" s="599"/>
      <c r="BP38" s="599"/>
      <c r="BQ38" s="599"/>
      <c r="BR38" s="599"/>
      <c r="BS38" s="599"/>
      <c r="BT38" s="599"/>
      <c r="BU38" s="599"/>
      <c r="BV38" s="167"/>
      <c r="BW38" s="598">
        <f t="shared" si="2"/>
        <v>26</v>
      </c>
      <c r="BX38" s="598"/>
      <c r="BY38" s="599" t="str">
        <f>IF('各会計、関係団体の財政状況及び健全化判断比率'!B72="","",'各会計、関係団体の財政状況及び健全化判断比率'!B72)</f>
        <v>山口県後期高齢者医療広域連合（後期高齢者医療特別会計）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f t="shared" si="3"/>
        <v>31</v>
      </c>
      <c r="CP38" s="598"/>
      <c r="CQ38" s="599" t="str">
        <f>IF('各会計、関係団体の財政状況及び健全化判断比率'!BS11="","",'各会計、関係団体の財政状況及び健全化判断比率'!BS11)</f>
        <v>下関市土地開発公社</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v>
      </c>
      <c r="DH38" s="600"/>
      <c r="DI38" s="171"/>
      <c r="DJ38" s="139"/>
      <c r="DK38" s="139"/>
      <c r="DL38" s="139"/>
      <c r="DM38" s="139"/>
      <c r="DN38" s="139"/>
      <c r="DO38" s="139"/>
    </row>
    <row r="39" spans="1:119" ht="32.25" customHeight="1" x14ac:dyDescent="0.15">
      <c r="A39" s="140"/>
      <c r="B39" s="166"/>
      <c r="C39" s="598">
        <f t="shared" si="5"/>
        <v>6</v>
      </c>
      <c r="D39" s="598"/>
      <c r="E39" s="599" t="str">
        <f>IF('各会計、関係団体の財政状況及び健全化判断比率'!B12="","",'各会計、関係団体の財政状況及び健全化判断比率'!B12)</f>
        <v>公債管理特別会計</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21</v>
      </c>
      <c r="BF39" s="598"/>
      <c r="BG39" s="599" t="str">
        <f>IF('各会計、関係団体の財政状況及び健全化判断比率'!B42="","",'各会計、関係団体の財政状況及び健全化判断比率'!B42)</f>
        <v>臨海土地造成事業特別会計</v>
      </c>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32</v>
      </c>
      <c r="CP39" s="598"/>
      <c r="CQ39" s="599" t="str">
        <f>IF('各会計、関係団体の財政状況及び健全化判断比率'!BS12="","",'各会計、関係団体の財政状況及び健全化判断比率'!BS12)</f>
        <v>菊川町まちづくり</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33</v>
      </c>
      <c r="CP40" s="598"/>
      <c r="CQ40" s="599" t="str">
        <f>IF('各会計、関係団体の財政状況及び健全化判断比率'!BS13="","",'各会計、関係団体の財政状況及び健全化判断比率'!BS13)</f>
        <v>豊田ふるさとセンター</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f t="shared" si="3"/>
        <v>34</v>
      </c>
      <c r="CP41" s="598"/>
      <c r="CQ41" s="599" t="str">
        <f>IF('各会計、関係団体の財政状況及び健全化判断比率'!BS14="","",'各会計、関係団体の財政状況及び健全化判断比率'!BS14)</f>
        <v>豊田あぐりサービス</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f t="shared" si="3"/>
        <v>35</v>
      </c>
      <c r="CP42" s="598"/>
      <c r="CQ42" s="599" t="str">
        <f>IF('各会計、関係団体の財政状況及び健全化判断比率'!BS15="","",'各会計、関係団体の財政状況及び健全化判断比率'!BS15)</f>
        <v>豊田湖畔公園管理財団</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f t="shared" si="3"/>
        <v>36</v>
      </c>
      <c r="CP43" s="598"/>
      <c r="CQ43" s="599" t="str">
        <f>IF('各会計、関係団体の財政状況及び健全化判断比率'!BS16="","",'各会計、関係団体の財政状況及び健全化判断比率'!BS16)</f>
        <v>豊浦産業振興事業団</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83" t="s">
        <v>518</v>
      </c>
      <c r="D34" s="1183"/>
      <c r="E34" s="1184"/>
      <c r="F34" s="32" t="s">
        <v>519</v>
      </c>
      <c r="G34" s="33" t="s">
        <v>520</v>
      </c>
      <c r="H34" s="33" t="s">
        <v>521</v>
      </c>
      <c r="I34" s="33" t="s">
        <v>522</v>
      </c>
      <c r="J34" s="34" t="s">
        <v>523</v>
      </c>
      <c r="K34" s="22"/>
      <c r="L34" s="22"/>
      <c r="M34" s="22"/>
      <c r="N34" s="22"/>
      <c r="O34" s="22"/>
      <c r="P34" s="22"/>
    </row>
    <row r="35" spans="1:16" ht="39" customHeight="1" x14ac:dyDescent="0.15">
      <c r="A35" s="22"/>
      <c r="B35" s="35"/>
      <c r="C35" s="1177" t="s">
        <v>524</v>
      </c>
      <c r="D35" s="1178"/>
      <c r="E35" s="1179"/>
      <c r="F35" s="36" t="s">
        <v>525</v>
      </c>
      <c r="G35" s="37" t="s">
        <v>526</v>
      </c>
      <c r="H35" s="37" t="s">
        <v>527</v>
      </c>
      <c r="I35" s="37" t="s">
        <v>528</v>
      </c>
      <c r="J35" s="38" t="s">
        <v>529</v>
      </c>
      <c r="K35" s="22"/>
      <c r="L35" s="22"/>
      <c r="M35" s="22"/>
      <c r="N35" s="22"/>
      <c r="O35" s="22"/>
      <c r="P35" s="22"/>
    </row>
    <row r="36" spans="1:16" ht="39" customHeight="1" x14ac:dyDescent="0.15">
      <c r="A36" s="22"/>
      <c r="B36" s="35"/>
      <c r="C36" s="1177" t="s">
        <v>530</v>
      </c>
      <c r="D36" s="1178"/>
      <c r="E36" s="1179"/>
      <c r="F36" s="36">
        <v>5.0599999999999996</v>
      </c>
      <c r="G36" s="37">
        <v>5.9</v>
      </c>
      <c r="H36" s="37">
        <v>6.22</v>
      </c>
      <c r="I36" s="37">
        <v>6.2</v>
      </c>
      <c r="J36" s="38">
        <v>6.73</v>
      </c>
      <c r="K36" s="22"/>
      <c r="L36" s="22"/>
      <c r="M36" s="22"/>
      <c r="N36" s="22"/>
      <c r="O36" s="22"/>
      <c r="P36" s="22"/>
    </row>
    <row r="37" spans="1:16" ht="39" customHeight="1" x14ac:dyDescent="0.15">
      <c r="A37" s="22"/>
      <c r="B37" s="35"/>
      <c r="C37" s="1177" t="s">
        <v>531</v>
      </c>
      <c r="D37" s="1178"/>
      <c r="E37" s="1179"/>
      <c r="F37" s="36">
        <v>1</v>
      </c>
      <c r="G37" s="37">
        <v>2.0499999999999998</v>
      </c>
      <c r="H37" s="37">
        <v>2.85</v>
      </c>
      <c r="I37" s="37">
        <v>2.1800000000000002</v>
      </c>
      <c r="J37" s="38">
        <v>4.22</v>
      </c>
      <c r="K37" s="22"/>
      <c r="L37" s="22"/>
      <c r="M37" s="22"/>
      <c r="N37" s="22"/>
      <c r="O37" s="22"/>
      <c r="P37" s="22"/>
    </row>
    <row r="38" spans="1:16" ht="39" customHeight="1" x14ac:dyDescent="0.15">
      <c r="A38" s="22"/>
      <c r="B38" s="35"/>
      <c r="C38" s="1177" t="s">
        <v>532</v>
      </c>
      <c r="D38" s="1178"/>
      <c r="E38" s="1179"/>
      <c r="F38" s="36">
        <v>4.38</v>
      </c>
      <c r="G38" s="37">
        <v>4.71</v>
      </c>
      <c r="H38" s="37">
        <v>3.91</v>
      </c>
      <c r="I38" s="37">
        <v>4.07</v>
      </c>
      <c r="J38" s="38">
        <v>3.21</v>
      </c>
      <c r="K38" s="22"/>
      <c r="L38" s="22"/>
      <c r="M38" s="22"/>
      <c r="N38" s="22"/>
      <c r="O38" s="22"/>
      <c r="P38" s="22"/>
    </row>
    <row r="39" spans="1:16" ht="39" customHeight="1" x14ac:dyDescent="0.15">
      <c r="A39" s="22"/>
      <c r="B39" s="35"/>
      <c r="C39" s="1177" t="s">
        <v>533</v>
      </c>
      <c r="D39" s="1178"/>
      <c r="E39" s="1179"/>
      <c r="F39" s="36">
        <v>2.81</v>
      </c>
      <c r="G39" s="37">
        <v>2.74</v>
      </c>
      <c r="H39" s="37">
        <v>2.46</v>
      </c>
      <c r="I39" s="37">
        <v>2.6</v>
      </c>
      <c r="J39" s="38">
        <v>2.66</v>
      </c>
      <c r="K39" s="22"/>
      <c r="L39" s="22"/>
      <c r="M39" s="22"/>
      <c r="N39" s="22"/>
      <c r="O39" s="22"/>
      <c r="P39" s="22"/>
    </row>
    <row r="40" spans="1:16" ht="39" customHeight="1" x14ac:dyDescent="0.15">
      <c r="A40" s="22"/>
      <c r="B40" s="35"/>
      <c r="C40" s="1177" t="s">
        <v>534</v>
      </c>
      <c r="D40" s="1178"/>
      <c r="E40" s="1179"/>
      <c r="F40" s="36">
        <v>2.52</v>
      </c>
      <c r="G40" s="37">
        <v>2.2400000000000002</v>
      </c>
      <c r="H40" s="37">
        <v>1.71</v>
      </c>
      <c r="I40" s="37">
        <v>0.77</v>
      </c>
      <c r="J40" s="38">
        <v>1.32</v>
      </c>
      <c r="K40" s="22"/>
      <c r="L40" s="22"/>
      <c r="M40" s="22"/>
      <c r="N40" s="22"/>
      <c r="O40" s="22"/>
      <c r="P40" s="22"/>
    </row>
    <row r="41" spans="1:16" ht="39" customHeight="1" x14ac:dyDescent="0.15">
      <c r="A41" s="22"/>
      <c r="B41" s="35"/>
      <c r="C41" s="1177" t="s">
        <v>535</v>
      </c>
      <c r="D41" s="1178"/>
      <c r="E41" s="1179"/>
      <c r="F41" s="36">
        <v>0.7</v>
      </c>
      <c r="G41" s="37">
        <v>0.63</v>
      </c>
      <c r="H41" s="37">
        <v>0.53</v>
      </c>
      <c r="I41" s="37">
        <v>0.79</v>
      </c>
      <c r="J41" s="38">
        <v>0.87</v>
      </c>
      <c r="K41" s="22"/>
      <c r="L41" s="22"/>
      <c r="M41" s="22"/>
      <c r="N41" s="22"/>
      <c r="O41" s="22"/>
      <c r="P41" s="22"/>
    </row>
    <row r="42" spans="1:16" ht="39" customHeight="1" x14ac:dyDescent="0.15">
      <c r="A42" s="22"/>
      <c r="B42" s="39"/>
      <c r="C42" s="1177" t="s">
        <v>536</v>
      </c>
      <c r="D42" s="1178"/>
      <c r="E42" s="1179"/>
      <c r="F42" s="36" t="s">
        <v>537</v>
      </c>
      <c r="G42" s="37" t="s">
        <v>472</v>
      </c>
      <c r="H42" s="37" t="s">
        <v>472</v>
      </c>
      <c r="I42" s="37" t="s">
        <v>472</v>
      </c>
      <c r="J42" s="38" t="s">
        <v>472</v>
      </c>
      <c r="K42" s="22"/>
      <c r="L42" s="22"/>
      <c r="M42" s="22"/>
      <c r="N42" s="22"/>
      <c r="O42" s="22"/>
      <c r="P42" s="22"/>
    </row>
    <row r="43" spans="1:16" ht="39" customHeight="1" thickBot="1" x14ac:dyDescent="0.2">
      <c r="A43" s="22"/>
      <c r="B43" s="40"/>
      <c r="C43" s="1180" t="s">
        <v>538</v>
      </c>
      <c r="D43" s="1181"/>
      <c r="E43" s="1182"/>
      <c r="F43" s="41">
        <v>2.83</v>
      </c>
      <c r="G43" s="42">
        <v>2.61</v>
      </c>
      <c r="H43" s="42">
        <v>2.68</v>
      </c>
      <c r="I43" s="42">
        <v>2.27</v>
      </c>
      <c r="J43" s="43">
        <v>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17756</v>
      </c>
      <c r="L45" s="60">
        <v>17850</v>
      </c>
      <c r="M45" s="60">
        <v>17796</v>
      </c>
      <c r="N45" s="60">
        <v>17425</v>
      </c>
      <c r="O45" s="61">
        <v>17058</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472</v>
      </c>
      <c r="L46" s="64" t="s">
        <v>472</v>
      </c>
      <c r="M46" s="64" t="s">
        <v>472</v>
      </c>
      <c r="N46" s="64" t="s">
        <v>472</v>
      </c>
      <c r="O46" s="65" t="s">
        <v>472</v>
      </c>
      <c r="P46" s="48"/>
      <c r="Q46" s="48"/>
      <c r="R46" s="48"/>
      <c r="S46" s="48"/>
      <c r="T46" s="48"/>
      <c r="U46" s="48"/>
    </row>
    <row r="47" spans="1:21" ht="30.75" customHeight="1" x14ac:dyDescent="0.15">
      <c r="A47" s="48"/>
      <c r="B47" s="1195"/>
      <c r="C47" s="1196"/>
      <c r="D47" s="62"/>
      <c r="E47" s="1187" t="s">
        <v>13</v>
      </c>
      <c r="F47" s="1187"/>
      <c r="G47" s="1187"/>
      <c r="H47" s="1187"/>
      <c r="I47" s="1187"/>
      <c r="J47" s="1188"/>
      <c r="K47" s="63" t="s">
        <v>472</v>
      </c>
      <c r="L47" s="64" t="s">
        <v>472</v>
      </c>
      <c r="M47" s="64" t="s">
        <v>472</v>
      </c>
      <c r="N47" s="64" t="s">
        <v>472</v>
      </c>
      <c r="O47" s="65" t="s">
        <v>472</v>
      </c>
      <c r="P47" s="48"/>
      <c r="Q47" s="48"/>
      <c r="R47" s="48"/>
      <c r="S47" s="48"/>
      <c r="T47" s="48"/>
      <c r="U47" s="48"/>
    </row>
    <row r="48" spans="1:21" ht="30.75" customHeight="1" x14ac:dyDescent="0.15">
      <c r="A48" s="48"/>
      <c r="B48" s="1195"/>
      <c r="C48" s="1196"/>
      <c r="D48" s="62"/>
      <c r="E48" s="1187" t="s">
        <v>14</v>
      </c>
      <c r="F48" s="1187"/>
      <c r="G48" s="1187"/>
      <c r="H48" s="1187"/>
      <c r="I48" s="1187"/>
      <c r="J48" s="1188"/>
      <c r="K48" s="63">
        <v>3389</v>
      </c>
      <c r="L48" s="64">
        <v>3409</v>
      </c>
      <c r="M48" s="64">
        <v>3262</v>
      </c>
      <c r="N48" s="64">
        <v>3333</v>
      </c>
      <c r="O48" s="65">
        <v>3313</v>
      </c>
      <c r="P48" s="48"/>
      <c r="Q48" s="48"/>
      <c r="R48" s="48"/>
      <c r="S48" s="48"/>
      <c r="T48" s="48"/>
      <c r="U48" s="48"/>
    </row>
    <row r="49" spans="1:21" ht="30.75" customHeight="1" x14ac:dyDescent="0.15">
      <c r="A49" s="48"/>
      <c r="B49" s="1195"/>
      <c r="C49" s="1196"/>
      <c r="D49" s="62"/>
      <c r="E49" s="1187" t="s">
        <v>15</v>
      </c>
      <c r="F49" s="1187"/>
      <c r="G49" s="1187"/>
      <c r="H49" s="1187"/>
      <c r="I49" s="1187"/>
      <c r="J49" s="1188"/>
      <c r="K49" s="63">
        <v>114</v>
      </c>
      <c r="L49" s="64">
        <v>114</v>
      </c>
      <c r="M49" s="64">
        <v>115</v>
      </c>
      <c r="N49" s="64">
        <v>130</v>
      </c>
      <c r="O49" s="65">
        <v>71</v>
      </c>
      <c r="P49" s="48"/>
      <c r="Q49" s="48"/>
      <c r="R49" s="48"/>
      <c r="S49" s="48"/>
      <c r="T49" s="48"/>
      <c r="U49" s="48"/>
    </row>
    <row r="50" spans="1:21" ht="30.75" customHeight="1" x14ac:dyDescent="0.15">
      <c r="A50" s="48"/>
      <c r="B50" s="1195"/>
      <c r="C50" s="1196"/>
      <c r="D50" s="62"/>
      <c r="E50" s="1187" t="s">
        <v>16</v>
      </c>
      <c r="F50" s="1187"/>
      <c r="G50" s="1187"/>
      <c r="H50" s="1187"/>
      <c r="I50" s="1187"/>
      <c r="J50" s="1188"/>
      <c r="K50" s="63">
        <v>126</v>
      </c>
      <c r="L50" s="64">
        <v>119</v>
      </c>
      <c r="M50" s="64">
        <v>107</v>
      </c>
      <c r="N50" s="64">
        <v>97</v>
      </c>
      <c r="O50" s="65">
        <v>70</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472</v>
      </c>
      <c r="L51" s="64" t="s">
        <v>472</v>
      </c>
      <c r="M51" s="64" t="s">
        <v>472</v>
      </c>
      <c r="N51" s="64" t="s">
        <v>472</v>
      </c>
      <c r="O51" s="65" t="s">
        <v>472</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14991</v>
      </c>
      <c r="L52" s="64">
        <v>15333</v>
      </c>
      <c r="M52" s="64">
        <v>15786</v>
      </c>
      <c r="N52" s="64">
        <v>15563</v>
      </c>
      <c r="O52" s="65">
        <v>15065</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6394</v>
      </c>
      <c r="L53" s="69">
        <v>6159</v>
      </c>
      <c r="M53" s="69">
        <v>5494</v>
      </c>
      <c r="N53" s="69">
        <v>5422</v>
      </c>
      <c r="O53" s="70">
        <v>5447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511</v>
      </c>
      <c r="J40" s="79" t="s">
        <v>512</v>
      </c>
      <c r="K40" s="79" t="s">
        <v>513</v>
      </c>
      <c r="L40" s="79" t="s">
        <v>514</v>
      </c>
      <c r="M40" s="80" t="s">
        <v>515</v>
      </c>
    </row>
    <row r="41" spans="2:13" ht="27.75" customHeight="1" x14ac:dyDescent="0.15">
      <c r="B41" s="1201" t="s">
        <v>23</v>
      </c>
      <c r="C41" s="1202"/>
      <c r="D41" s="81"/>
      <c r="E41" s="1207" t="s">
        <v>24</v>
      </c>
      <c r="F41" s="1207"/>
      <c r="G41" s="1207"/>
      <c r="H41" s="1208"/>
      <c r="I41" s="82">
        <v>158242</v>
      </c>
      <c r="J41" s="83">
        <v>164569</v>
      </c>
      <c r="K41" s="83">
        <v>163881</v>
      </c>
      <c r="L41" s="83">
        <v>166807</v>
      </c>
      <c r="M41" s="84">
        <v>162758</v>
      </c>
    </row>
    <row r="42" spans="2:13" ht="27.75" customHeight="1" x14ac:dyDescent="0.15">
      <c r="B42" s="1203"/>
      <c r="C42" s="1204"/>
      <c r="D42" s="85"/>
      <c r="E42" s="1209" t="s">
        <v>25</v>
      </c>
      <c r="F42" s="1209"/>
      <c r="G42" s="1209"/>
      <c r="H42" s="1210"/>
      <c r="I42" s="86">
        <v>291</v>
      </c>
      <c r="J42" s="87">
        <v>212</v>
      </c>
      <c r="K42" s="87">
        <v>142</v>
      </c>
      <c r="L42" s="87">
        <v>80</v>
      </c>
      <c r="M42" s="88">
        <v>43</v>
      </c>
    </row>
    <row r="43" spans="2:13" ht="27.75" customHeight="1" x14ac:dyDescent="0.15">
      <c r="B43" s="1203"/>
      <c r="C43" s="1204"/>
      <c r="D43" s="85"/>
      <c r="E43" s="1209" t="s">
        <v>26</v>
      </c>
      <c r="F43" s="1209"/>
      <c r="G43" s="1209"/>
      <c r="H43" s="1210"/>
      <c r="I43" s="86">
        <v>40096</v>
      </c>
      <c r="J43" s="87">
        <v>38487</v>
      </c>
      <c r="K43" s="87">
        <v>36979</v>
      </c>
      <c r="L43" s="87">
        <v>35505</v>
      </c>
      <c r="M43" s="88">
        <v>34437</v>
      </c>
    </row>
    <row r="44" spans="2:13" ht="27.75" customHeight="1" x14ac:dyDescent="0.15">
      <c r="B44" s="1203"/>
      <c r="C44" s="1204"/>
      <c r="D44" s="85"/>
      <c r="E44" s="1209" t="s">
        <v>27</v>
      </c>
      <c r="F44" s="1209"/>
      <c r="G44" s="1209"/>
      <c r="H44" s="1210"/>
      <c r="I44" s="86">
        <v>397</v>
      </c>
      <c r="J44" s="87">
        <v>296</v>
      </c>
      <c r="K44" s="87">
        <v>191</v>
      </c>
      <c r="L44" s="87">
        <v>83</v>
      </c>
      <c r="M44" s="88" t="s">
        <v>472</v>
      </c>
    </row>
    <row r="45" spans="2:13" ht="27.75" customHeight="1" x14ac:dyDescent="0.15">
      <c r="B45" s="1203"/>
      <c r="C45" s="1204"/>
      <c r="D45" s="85"/>
      <c r="E45" s="1209" t="s">
        <v>28</v>
      </c>
      <c r="F45" s="1209"/>
      <c r="G45" s="1209"/>
      <c r="H45" s="1210"/>
      <c r="I45" s="86">
        <v>20408</v>
      </c>
      <c r="J45" s="87">
        <v>19730</v>
      </c>
      <c r="K45" s="87">
        <v>18802</v>
      </c>
      <c r="L45" s="87">
        <v>17776</v>
      </c>
      <c r="M45" s="88">
        <v>18481</v>
      </c>
    </row>
    <row r="46" spans="2:13" ht="27.75" customHeight="1" x14ac:dyDescent="0.15">
      <c r="B46" s="1203"/>
      <c r="C46" s="1204"/>
      <c r="D46" s="89"/>
      <c r="E46" s="1209" t="s">
        <v>29</v>
      </c>
      <c r="F46" s="1209"/>
      <c r="G46" s="1209"/>
      <c r="H46" s="1210"/>
      <c r="I46" s="86">
        <v>2913</v>
      </c>
      <c r="J46" s="87">
        <v>2722</v>
      </c>
      <c r="K46" s="87">
        <v>2018</v>
      </c>
      <c r="L46" s="87">
        <v>2073</v>
      </c>
      <c r="M46" s="88">
        <v>1786</v>
      </c>
    </row>
    <row r="47" spans="2:13" ht="27.75" customHeight="1" x14ac:dyDescent="0.15">
      <c r="B47" s="1203"/>
      <c r="C47" s="1204"/>
      <c r="D47" s="90"/>
      <c r="E47" s="1211" t="s">
        <v>30</v>
      </c>
      <c r="F47" s="1212"/>
      <c r="G47" s="1212"/>
      <c r="H47" s="1213"/>
      <c r="I47" s="86" t="s">
        <v>472</v>
      </c>
      <c r="J47" s="87" t="s">
        <v>472</v>
      </c>
      <c r="K47" s="87" t="s">
        <v>472</v>
      </c>
      <c r="L47" s="87" t="s">
        <v>472</v>
      </c>
      <c r="M47" s="88" t="s">
        <v>472</v>
      </c>
    </row>
    <row r="48" spans="2:13" ht="27.75" customHeight="1" x14ac:dyDescent="0.15">
      <c r="B48" s="1203"/>
      <c r="C48" s="1204"/>
      <c r="D48" s="85"/>
      <c r="E48" s="1209" t="s">
        <v>31</v>
      </c>
      <c r="F48" s="1209"/>
      <c r="G48" s="1209"/>
      <c r="H48" s="1210"/>
      <c r="I48" s="86" t="s">
        <v>472</v>
      </c>
      <c r="J48" s="87" t="s">
        <v>472</v>
      </c>
      <c r="K48" s="87" t="s">
        <v>472</v>
      </c>
      <c r="L48" s="87" t="s">
        <v>472</v>
      </c>
      <c r="M48" s="88" t="s">
        <v>472</v>
      </c>
    </row>
    <row r="49" spans="2:13" ht="27.75" customHeight="1" x14ac:dyDescent="0.15">
      <c r="B49" s="1205"/>
      <c r="C49" s="1206"/>
      <c r="D49" s="85"/>
      <c r="E49" s="1209" t="s">
        <v>32</v>
      </c>
      <c r="F49" s="1209"/>
      <c r="G49" s="1209"/>
      <c r="H49" s="1210"/>
      <c r="I49" s="86" t="s">
        <v>472</v>
      </c>
      <c r="J49" s="87" t="s">
        <v>472</v>
      </c>
      <c r="K49" s="87" t="s">
        <v>472</v>
      </c>
      <c r="L49" s="87" t="s">
        <v>472</v>
      </c>
      <c r="M49" s="88" t="s">
        <v>472</v>
      </c>
    </row>
    <row r="50" spans="2:13" ht="27.75" customHeight="1" x14ac:dyDescent="0.15">
      <c r="B50" s="1214" t="s">
        <v>33</v>
      </c>
      <c r="C50" s="1215"/>
      <c r="D50" s="91"/>
      <c r="E50" s="1209" t="s">
        <v>34</v>
      </c>
      <c r="F50" s="1209"/>
      <c r="G50" s="1209"/>
      <c r="H50" s="1210"/>
      <c r="I50" s="86">
        <v>15236</v>
      </c>
      <c r="J50" s="87">
        <v>16229</v>
      </c>
      <c r="K50" s="87">
        <v>15654</v>
      </c>
      <c r="L50" s="87">
        <v>14609</v>
      </c>
      <c r="M50" s="88">
        <v>16290</v>
      </c>
    </row>
    <row r="51" spans="2:13" ht="27.75" customHeight="1" x14ac:dyDescent="0.15">
      <c r="B51" s="1203"/>
      <c r="C51" s="1204"/>
      <c r="D51" s="85"/>
      <c r="E51" s="1209" t="s">
        <v>35</v>
      </c>
      <c r="F51" s="1209"/>
      <c r="G51" s="1209"/>
      <c r="H51" s="1210"/>
      <c r="I51" s="86">
        <v>20659</v>
      </c>
      <c r="J51" s="87">
        <v>19724</v>
      </c>
      <c r="K51" s="87">
        <v>18436</v>
      </c>
      <c r="L51" s="87">
        <v>18012</v>
      </c>
      <c r="M51" s="88">
        <v>17695</v>
      </c>
    </row>
    <row r="52" spans="2:13" ht="27.75" customHeight="1" x14ac:dyDescent="0.15">
      <c r="B52" s="1205"/>
      <c r="C52" s="1206"/>
      <c r="D52" s="85"/>
      <c r="E52" s="1209" t="s">
        <v>36</v>
      </c>
      <c r="F52" s="1209"/>
      <c r="G52" s="1209"/>
      <c r="H52" s="1210"/>
      <c r="I52" s="86">
        <v>130287</v>
      </c>
      <c r="J52" s="87">
        <v>135646</v>
      </c>
      <c r="K52" s="87">
        <v>133968</v>
      </c>
      <c r="L52" s="87">
        <v>134832</v>
      </c>
      <c r="M52" s="88">
        <v>132671</v>
      </c>
    </row>
    <row r="53" spans="2:13" ht="27.75" customHeight="1" thickBot="1" x14ac:dyDescent="0.2">
      <c r="B53" s="1216" t="s">
        <v>37</v>
      </c>
      <c r="C53" s="1217"/>
      <c r="D53" s="92"/>
      <c r="E53" s="1218" t="s">
        <v>38</v>
      </c>
      <c r="F53" s="1218"/>
      <c r="G53" s="1218"/>
      <c r="H53" s="1219"/>
      <c r="I53" s="93">
        <v>56167</v>
      </c>
      <c r="J53" s="94">
        <v>54418</v>
      </c>
      <c r="K53" s="94">
        <v>53954</v>
      </c>
      <c r="L53" s="94">
        <v>54870</v>
      </c>
      <c r="M53" s="95">
        <v>50849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580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581</v>
      </c>
      <c r="I42" s="354"/>
      <c r="J42" s="354"/>
      <c r="K42" s="354"/>
      <c r="L42" s="246"/>
      <c r="M42" s="246"/>
      <c r="N42" s="246"/>
      <c r="O42" s="246"/>
    </row>
    <row r="43" spans="2:17" x14ac:dyDescent="0.15">
      <c r="B43" s="250"/>
      <c r="C43" s="246"/>
      <c r="D43" s="246"/>
      <c r="E43" s="246"/>
      <c r="F43" s="246"/>
      <c r="G43" s="1232"/>
      <c r="H43" s="1233"/>
      <c r="I43" s="1233"/>
      <c r="J43" s="1233"/>
      <c r="K43" s="1233"/>
      <c r="L43" s="1233"/>
      <c r="M43" s="1233"/>
      <c r="N43" s="1233"/>
      <c r="O43" s="1234"/>
    </row>
    <row r="44" spans="2:17" x14ac:dyDescent="0.15">
      <c r="B44" s="250"/>
      <c r="C44" s="246"/>
      <c r="D44" s="246"/>
      <c r="E44" s="246"/>
      <c r="F44" s="246"/>
      <c r="G44" s="1235"/>
      <c r="H44" s="1236"/>
      <c r="I44" s="1236"/>
      <c r="J44" s="1236"/>
      <c r="K44" s="1236"/>
      <c r="L44" s="1236"/>
      <c r="M44" s="1236"/>
      <c r="N44" s="1236"/>
      <c r="O44" s="1237"/>
    </row>
    <row r="45" spans="2:17" x14ac:dyDescent="0.15">
      <c r="B45" s="250"/>
      <c r="C45" s="246"/>
      <c r="D45" s="246"/>
      <c r="E45" s="246"/>
      <c r="F45" s="246"/>
      <c r="G45" s="1235"/>
      <c r="H45" s="1236"/>
      <c r="I45" s="1236"/>
      <c r="J45" s="1236"/>
      <c r="K45" s="1236"/>
      <c r="L45" s="1236"/>
      <c r="M45" s="1236"/>
      <c r="N45" s="1236"/>
      <c r="O45" s="1237"/>
    </row>
    <row r="46" spans="2:17" x14ac:dyDescent="0.15">
      <c r="B46" s="250"/>
      <c r="C46" s="246"/>
      <c r="D46" s="246"/>
      <c r="E46" s="246"/>
      <c r="F46" s="246"/>
      <c r="G46" s="1235"/>
      <c r="H46" s="1236"/>
      <c r="I46" s="1236"/>
      <c r="J46" s="1236"/>
      <c r="K46" s="1236"/>
      <c r="L46" s="1236"/>
      <c r="M46" s="1236"/>
      <c r="N46" s="1236"/>
      <c r="O46" s="1237"/>
    </row>
    <row r="47" spans="2:17" x14ac:dyDescent="0.15">
      <c r="B47" s="250"/>
      <c r="C47" s="246"/>
      <c r="D47" s="246"/>
      <c r="E47" s="246"/>
      <c r="F47" s="246"/>
      <c r="G47" s="1238"/>
      <c r="H47" s="1239"/>
      <c r="I47" s="1239"/>
      <c r="J47" s="1239"/>
      <c r="K47" s="1239"/>
      <c r="L47" s="1239"/>
      <c r="M47" s="1239"/>
      <c r="N47" s="1239"/>
      <c r="O47" s="1240"/>
    </row>
    <row r="48" spans="2:17" x14ac:dyDescent="0.15">
      <c r="B48" s="250"/>
      <c r="C48" s="246"/>
      <c r="D48" s="246"/>
      <c r="E48" s="246"/>
      <c r="F48" s="246"/>
      <c r="G48" s="246"/>
      <c r="H48" s="355"/>
      <c r="I48" s="355"/>
      <c r="J48" s="355"/>
    </row>
    <row r="49" spans="1:17" x14ac:dyDescent="0.15">
      <c r="B49" s="250"/>
      <c r="C49" s="246"/>
      <c r="D49" s="246"/>
      <c r="E49" s="246"/>
      <c r="F49" s="246"/>
      <c r="G49" s="245" t="s">
        <v>582</v>
      </c>
    </row>
    <row r="50" spans="1:17" x14ac:dyDescent="0.15">
      <c r="B50" s="250"/>
      <c r="C50" s="246"/>
      <c r="D50" s="246"/>
      <c r="E50" s="246"/>
      <c r="F50" s="246"/>
      <c r="G50" s="1241"/>
      <c r="H50" s="1242"/>
      <c r="I50" s="1242"/>
      <c r="J50" s="1243"/>
      <c r="K50" s="356" t="s">
        <v>511</v>
      </c>
      <c r="L50" s="356" t="s">
        <v>512</v>
      </c>
      <c r="M50" s="356" t="s">
        <v>513</v>
      </c>
      <c r="N50" s="356" t="s">
        <v>514</v>
      </c>
      <c r="O50" s="356" t="s">
        <v>515</v>
      </c>
    </row>
    <row r="51" spans="1:17" x14ac:dyDescent="0.15">
      <c r="B51" s="250"/>
      <c r="C51" s="246"/>
      <c r="D51" s="246"/>
      <c r="E51" s="246"/>
      <c r="F51" s="246"/>
      <c r="G51" s="1244" t="s">
        <v>583</v>
      </c>
      <c r="H51" s="1245"/>
      <c r="I51" s="1250" t="s">
        <v>584</v>
      </c>
      <c r="J51" s="1250"/>
      <c r="K51" s="1254"/>
      <c r="L51" s="1254"/>
      <c r="M51" s="1254"/>
      <c r="N51" s="1254"/>
      <c r="O51" s="1254"/>
    </row>
    <row r="52" spans="1:17" x14ac:dyDescent="0.15">
      <c r="B52" s="250"/>
      <c r="C52" s="246"/>
      <c r="D52" s="246"/>
      <c r="E52" s="246"/>
      <c r="F52" s="246"/>
      <c r="G52" s="1246"/>
      <c r="H52" s="1247"/>
      <c r="I52" s="1251"/>
      <c r="J52" s="1251"/>
      <c r="K52" s="1220"/>
      <c r="L52" s="1220"/>
      <c r="M52" s="1220"/>
      <c r="N52" s="1220"/>
      <c r="O52" s="1220"/>
    </row>
    <row r="53" spans="1:17" x14ac:dyDescent="0.15">
      <c r="A53" s="357"/>
      <c r="B53" s="250"/>
      <c r="C53" s="246"/>
      <c r="D53" s="246"/>
      <c r="E53" s="246"/>
      <c r="F53" s="246"/>
      <c r="G53" s="1246"/>
      <c r="H53" s="1247"/>
      <c r="I53" s="1230" t="s">
        <v>589</v>
      </c>
      <c r="J53" s="1230"/>
      <c r="K53" s="1255"/>
      <c r="L53" s="1255"/>
      <c r="M53" s="1255"/>
      <c r="N53" s="1255"/>
      <c r="O53" s="1255"/>
    </row>
    <row r="54" spans="1:17" x14ac:dyDescent="0.15">
      <c r="A54" s="357"/>
      <c r="B54" s="250"/>
      <c r="C54" s="246"/>
      <c r="D54" s="246"/>
      <c r="E54" s="246"/>
      <c r="F54" s="246"/>
      <c r="G54" s="1248"/>
      <c r="H54" s="1249"/>
      <c r="I54" s="1230"/>
      <c r="J54" s="1230"/>
      <c r="K54" s="1253"/>
      <c r="L54" s="1253"/>
      <c r="M54" s="1253"/>
      <c r="N54" s="1253"/>
      <c r="O54" s="1253"/>
    </row>
    <row r="55" spans="1:17" x14ac:dyDescent="0.15">
      <c r="A55" s="357"/>
      <c r="B55" s="250"/>
      <c r="C55" s="246"/>
      <c r="D55" s="246"/>
      <c r="E55" s="246"/>
      <c r="F55" s="246"/>
      <c r="G55" s="1224" t="s">
        <v>585</v>
      </c>
      <c r="H55" s="1225"/>
      <c r="I55" s="1230" t="s">
        <v>584</v>
      </c>
      <c r="J55" s="1230"/>
      <c r="K55" s="1254"/>
      <c r="L55" s="1254"/>
      <c r="M55" s="1254"/>
      <c r="N55" s="1254"/>
      <c r="O55" s="1254"/>
    </row>
    <row r="56" spans="1:17" x14ac:dyDescent="0.15">
      <c r="A56" s="357"/>
      <c r="B56" s="250"/>
      <c r="C56" s="246"/>
      <c r="D56" s="246"/>
      <c r="E56" s="246"/>
      <c r="F56" s="246"/>
      <c r="G56" s="1226"/>
      <c r="H56" s="1227"/>
      <c r="I56" s="1230"/>
      <c r="J56" s="1230"/>
      <c r="K56" s="1220"/>
      <c r="L56" s="1220"/>
      <c r="M56" s="1220"/>
      <c r="N56" s="1220"/>
      <c r="O56" s="1220"/>
    </row>
    <row r="57" spans="1:17" s="357" customFormat="1" x14ac:dyDescent="0.15">
      <c r="B57" s="358"/>
      <c r="C57" s="354"/>
      <c r="D57" s="354"/>
      <c r="E57" s="354"/>
      <c r="F57" s="354"/>
      <c r="G57" s="1226"/>
      <c r="H57" s="1227"/>
      <c r="I57" s="1222" t="s">
        <v>589</v>
      </c>
      <c r="J57" s="1222"/>
      <c r="K57" s="1255"/>
      <c r="L57" s="1255"/>
      <c r="M57" s="1255"/>
      <c r="N57" s="1255"/>
      <c r="O57" s="1255"/>
      <c r="P57" s="359"/>
      <c r="Q57" s="358"/>
    </row>
    <row r="58" spans="1:17" s="357" customFormat="1" x14ac:dyDescent="0.15">
      <c r="A58" s="245"/>
      <c r="B58" s="358"/>
      <c r="C58" s="354"/>
      <c r="D58" s="354"/>
      <c r="E58" s="354"/>
      <c r="F58" s="354"/>
      <c r="G58" s="1228"/>
      <c r="H58" s="1229"/>
      <c r="I58" s="1222"/>
      <c r="J58" s="1222"/>
      <c r="K58" s="1253"/>
      <c r="L58" s="1253"/>
      <c r="M58" s="1253"/>
      <c r="N58" s="1253"/>
      <c r="O58" s="1253"/>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586</v>
      </c>
      <c r="C63" s="246"/>
      <c r="D63" s="246"/>
      <c r="E63" s="246"/>
      <c r="F63" s="246"/>
      <c r="G63" s="246"/>
      <c r="H63" s="246"/>
      <c r="I63" s="246"/>
      <c r="J63" s="246"/>
      <c r="K63" s="246"/>
      <c r="L63" s="246"/>
      <c r="M63" s="246"/>
      <c r="N63" s="246"/>
      <c r="O63" s="246"/>
    </row>
    <row r="64" spans="1:17" x14ac:dyDescent="0.15">
      <c r="B64" s="250"/>
      <c r="C64" s="246"/>
      <c r="D64" s="246"/>
      <c r="E64" s="246"/>
      <c r="F64" s="246"/>
      <c r="G64" s="353" t="s">
        <v>581</v>
      </c>
      <c r="I64" s="354"/>
      <c r="J64" s="354"/>
      <c r="K64" s="354"/>
      <c r="L64" s="246"/>
      <c r="M64" s="246"/>
      <c r="N64" s="246"/>
      <c r="O64" s="246"/>
    </row>
    <row r="65" spans="2:30" x14ac:dyDescent="0.15">
      <c r="B65" s="250"/>
      <c r="C65" s="246"/>
      <c r="D65" s="246"/>
      <c r="E65" s="246"/>
      <c r="F65" s="246"/>
      <c r="G65" s="1232" t="s">
        <v>590</v>
      </c>
      <c r="H65" s="1233"/>
      <c r="I65" s="1233"/>
      <c r="J65" s="1233"/>
      <c r="K65" s="1233"/>
      <c r="L65" s="1233"/>
      <c r="M65" s="1233"/>
      <c r="N65" s="1233"/>
      <c r="O65" s="1234"/>
    </row>
    <row r="66" spans="2:30" x14ac:dyDescent="0.15">
      <c r="B66" s="250"/>
      <c r="C66" s="246"/>
      <c r="D66" s="246"/>
      <c r="E66" s="246"/>
      <c r="F66" s="246"/>
      <c r="G66" s="1235"/>
      <c r="H66" s="1236"/>
      <c r="I66" s="1236"/>
      <c r="J66" s="1236"/>
      <c r="K66" s="1236"/>
      <c r="L66" s="1236"/>
      <c r="M66" s="1236"/>
      <c r="N66" s="1236"/>
      <c r="O66" s="1237"/>
    </row>
    <row r="67" spans="2:30" x14ac:dyDescent="0.15">
      <c r="B67" s="250"/>
      <c r="C67" s="246"/>
      <c r="D67" s="246"/>
      <c r="E67" s="246"/>
      <c r="F67" s="246"/>
      <c r="G67" s="1235"/>
      <c r="H67" s="1236"/>
      <c r="I67" s="1236"/>
      <c r="J67" s="1236"/>
      <c r="K67" s="1236"/>
      <c r="L67" s="1236"/>
      <c r="M67" s="1236"/>
      <c r="N67" s="1236"/>
      <c r="O67" s="1237"/>
    </row>
    <row r="68" spans="2:30" x14ac:dyDescent="0.15">
      <c r="B68" s="250"/>
      <c r="C68" s="246"/>
      <c r="D68" s="246"/>
      <c r="E68" s="246"/>
      <c r="F68" s="246"/>
      <c r="G68" s="1235"/>
      <c r="H68" s="1236"/>
      <c r="I68" s="1236"/>
      <c r="J68" s="1236"/>
      <c r="K68" s="1236"/>
      <c r="L68" s="1236"/>
      <c r="M68" s="1236"/>
      <c r="N68" s="1236"/>
      <c r="O68" s="1237"/>
    </row>
    <row r="69" spans="2:30" x14ac:dyDescent="0.15">
      <c r="B69" s="250"/>
      <c r="C69" s="246"/>
      <c r="D69" s="246"/>
      <c r="E69" s="246"/>
      <c r="F69" s="246"/>
      <c r="G69" s="1238"/>
      <c r="H69" s="1239"/>
      <c r="I69" s="1239"/>
      <c r="J69" s="1239"/>
      <c r="K69" s="1239"/>
      <c r="L69" s="1239"/>
      <c r="M69" s="1239"/>
      <c r="N69" s="1239"/>
      <c r="O69" s="1240"/>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587</v>
      </c>
      <c r="I71" s="370"/>
      <c r="J71" s="366"/>
      <c r="K71" s="366"/>
      <c r="L71" s="367"/>
      <c r="M71" s="366"/>
      <c r="N71" s="367"/>
      <c r="O71" s="368"/>
    </row>
    <row r="72" spans="2:30" x14ac:dyDescent="0.15">
      <c r="B72" s="250"/>
      <c r="C72" s="246"/>
      <c r="D72" s="246"/>
      <c r="E72" s="246"/>
      <c r="F72" s="246"/>
      <c r="G72" s="1241"/>
      <c r="H72" s="1242"/>
      <c r="I72" s="1242"/>
      <c r="J72" s="1243"/>
      <c r="K72" s="356" t="s">
        <v>511</v>
      </c>
      <c r="L72" s="356" t="s">
        <v>512</v>
      </c>
      <c r="M72" s="356" t="s">
        <v>513</v>
      </c>
      <c r="N72" s="356" t="s">
        <v>514</v>
      </c>
      <c r="O72" s="356" t="s">
        <v>515</v>
      </c>
    </row>
    <row r="73" spans="2:30" x14ac:dyDescent="0.15">
      <c r="B73" s="250"/>
      <c r="C73" s="246"/>
      <c r="D73" s="246"/>
      <c r="E73" s="246"/>
      <c r="F73" s="246"/>
      <c r="G73" s="1244" t="s">
        <v>583</v>
      </c>
      <c r="H73" s="1245"/>
      <c r="I73" s="1250" t="s">
        <v>584</v>
      </c>
      <c r="J73" s="1250"/>
      <c r="K73" s="1231">
        <v>100.5</v>
      </c>
      <c r="L73" s="1231">
        <v>97.5</v>
      </c>
      <c r="M73" s="1220">
        <v>98</v>
      </c>
      <c r="N73" s="1220">
        <v>100</v>
      </c>
      <c r="O73" s="1220">
        <v>93.8</v>
      </c>
      <c r="S73" s="245">
        <v>9.9</v>
      </c>
    </row>
    <row r="74" spans="2:30" x14ac:dyDescent="0.15">
      <c r="B74" s="250"/>
      <c r="C74" s="246"/>
      <c r="D74" s="246"/>
      <c r="E74" s="246"/>
      <c r="F74" s="246"/>
      <c r="G74" s="1246"/>
      <c r="H74" s="1247"/>
      <c r="I74" s="1251"/>
      <c r="J74" s="1251"/>
      <c r="K74" s="1231"/>
      <c r="L74" s="1231"/>
      <c r="M74" s="1220"/>
      <c r="N74" s="1220"/>
      <c r="O74" s="1220"/>
    </row>
    <row r="75" spans="2:30" x14ac:dyDescent="0.15">
      <c r="B75" s="250"/>
      <c r="C75" s="246"/>
      <c r="D75" s="246"/>
      <c r="E75" s="246"/>
      <c r="F75" s="246"/>
      <c r="G75" s="1246"/>
      <c r="H75" s="1247"/>
      <c r="I75" s="1230" t="s">
        <v>588</v>
      </c>
      <c r="J75" s="1230"/>
      <c r="K75" s="1252">
        <v>11.7</v>
      </c>
      <c r="L75" s="1252">
        <v>11.5</v>
      </c>
      <c r="M75" s="1252">
        <v>10.8</v>
      </c>
      <c r="N75" s="1252">
        <v>10.199999999999999</v>
      </c>
      <c r="O75" s="1252">
        <v>9.9</v>
      </c>
      <c r="U75" s="245">
        <v>81.2</v>
      </c>
      <c r="W75" s="245">
        <v>87.2</v>
      </c>
      <c r="Y75" s="245">
        <v>99.8</v>
      </c>
      <c r="AA75" s="245">
        <v>109.5</v>
      </c>
      <c r="AC75" s="245">
        <v>115.2</v>
      </c>
    </row>
    <row r="76" spans="2:30" x14ac:dyDescent="0.15">
      <c r="B76" s="250"/>
      <c r="C76" s="246"/>
      <c r="D76" s="246"/>
      <c r="E76" s="246"/>
      <c r="F76" s="246"/>
      <c r="G76" s="1248"/>
      <c r="H76" s="1249"/>
      <c r="I76" s="1230"/>
      <c r="J76" s="1230"/>
      <c r="K76" s="1253"/>
      <c r="L76" s="1253"/>
      <c r="M76" s="1253"/>
      <c r="N76" s="1253"/>
      <c r="O76" s="1253"/>
    </row>
    <row r="77" spans="2:30" x14ac:dyDescent="0.15">
      <c r="B77" s="250"/>
      <c r="C77" s="246"/>
      <c r="D77" s="246"/>
      <c r="E77" s="246"/>
      <c r="F77" s="246"/>
      <c r="G77" s="1224" t="s">
        <v>585</v>
      </c>
      <c r="H77" s="1225"/>
      <c r="I77" s="1230" t="s">
        <v>584</v>
      </c>
      <c r="J77" s="1230"/>
      <c r="K77" s="1231">
        <v>62.7</v>
      </c>
      <c r="L77" s="1231">
        <v>54.4</v>
      </c>
      <c r="M77" s="1220">
        <v>47</v>
      </c>
      <c r="N77" s="1220">
        <v>41.4</v>
      </c>
      <c r="O77" s="1220">
        <v>38.9</v>
      </c>
      <c r="R77" s="245">
        <v>12.3</v>
      </c>
      <c r="T77" s="245">
        <v>11.1</v>
      </c>
    </row>
    <row r="78" spans="2:30" x14ac:dyDescent="0.15">
      <c r="B78" s="250"/>
      <c r="C78" s="246"/>
      <c r="D78" s="246"/>
      <c r="E78" s="246"/>
      <c r="F78" s="246"/>
      <c r="G78" s="1226"/>
      <c r="H78" s="1227"/>
      <c r="I78" s="1230"/>
      <c r="J78" s="1230"/>
      <c r="K78" s="1231"/>
      <c r="L78" s="1231"/>
      <c r="M78" s="1220"/>
      <c r="N78" s="1220"/>
      <c r="O78" s="1220"/>
    </row>
    <row r="79" spans="2:30" x14ac:dyDescent="0.15">
      <c r="B79" s="250"/>
      <c r="C79" s="246"/>
      <c r="D79" s="246"/>
      <c r="E79" s="246"/>
      <c r="F79" s="246"/>
      <c r="G79" s="1226"/>
      <c r="H79" s="1227"/>
      <c r="I79" s="1221" t="s">
        <v>588</v>
      </c>
      <c r="J79" s="1222"/>
      <c r="K79" s="1223">
        <v>8.6</v>
      </c>
      <c r="L79" s="1223">
        <v>8.1</v>
      </c>
      <c r="M79" s="1223">
        <v>7.3</v>
      </c>
      <c r="N79" s="1223">
        <v>6.7</v>
      </c>
      <c r="O79" s="1223">
        <v>6.4</v>
      </c>
      <c r="V79" s="245">
        <v>53.5</v>
      </c>
      <c r="X79" s="245">
        <v>48.2</v>
      </c>
      <c r="Z79" s="245">
        <v>34.200000000000003</v>
      </c>
      <c r="AB79" s="245">
        <v>30.3</v>
      </c>
      <c r="AD79" s="245">
        <v>28.9</v>
      </c>
    </row>
    <row r="80" spans="2:30" x14ac:dyDescent="0.15">
      <c r="B80" s="250"/>
      <c r="C80" s="246"/>
      <c r="D80" s="246"/>
      <c r="E80" s="246"/>
      <c r="F80" s="246"/>
      <c r="G80" s="1228"/>
      <c r="H80" s="1229"/>
      <c r="I80" s="1222"/>
      <c r="J80" s="1222"/>
      <c r="K80" s="1223"/>
      <c r="L80" s="1223"/>
      <c r="M80" s="1223"/>
      <c r="N80" s="1223"/>
      <c r="O80" s="122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510</v>
      </c>
      <c r="G2" s="113"/>
      <c r="H2" s="114"/>
    </row>
    <row r="3" spans="1:8" x14ac:dyDescent="0.15">
      <c r="A3" s="110" t="s">
        <v>503</v>
      </c>
      <c r="B3" s="115"/>
      <c r="C3" s="116"/>
      <c r="D3" s="117">
        <v>46257</v>
      </c>
      <c r="E3" s="118"/>
      <c r="F3" s="119">
        <v>41705</v>
      </c>
      <c r="G3" s="120"/>
      <c r="H3" s="121"/>
    </row>
    <row r="4" spans="1:8" x14ac:dyDescent="0.15">
      <c r="A4" s="122"/>
      <c r="B4" s="123"/>
      <c r="C4" s="124"/>
      <c r="D4" s="125">
        <v>22802</v>
      </c>
      <c r="E4" s="126"/>
      <c r="F4" s="127">
        <v>22742</v>
      </c>
      <c r="G4" s="128"/>
      <c r="H4" s="129"/>
    </row>
    <row r="5" spans="1:8" x14ac:dyDescent="0.15">
      <c r="A5" s="110" t="s">
        <v>505</v>
      </c>
      <c r="B5" s="115"/>
      <c r="C5" s="116"/>
      <c r="D5" s="117">
        <v>83685</v>
      </c>
      <c r="E5" s="118"/>
      <c r="F5" s="119">
        <v>47677</v>
      </c>
      <c r="G5" s="120"/>
      <c r="H5" s="121"/>
    </row>
    <row r="6" spans="1:8" x14ac:dyDescent="0.15">
      <c r="A6" s="122"/>
      <c r="B6" s="123"/>
      <c r="C6" s="124"/>
      <c r="D6" s="125">
        <v>47570</v>
      </c>
      <c r="E6" s="126"/>
      <c r="F6" s="127">
        <v>23360</v>
      </c>
      <c r="G6" s="128"/>
      <c r="H6" s="129"/>
    </row>
    <row r="7" spans="1:8" x14ac:dyDescent="0.15">
      <c r="A7" s="110" t="s">
        <v>506</v>
      </c>
      <c r="B7" s="115"/>
      <c r="C7" s="116"/>
      <c r="D7" s="117">
        <v>62315</v>
      </c>
      <c r="E7" s="118"/>
      <c r="F7" s="119">
        <v>51613</v>
      </c>
      <c r="G7" s="120"/>
      <c r="H7" s="121"/>
    </row>
    <row r="8" spans="1:8" x14ac:dyDescent="0.15">
      <c r="A8" s="122"/>
      <c r="B8" s="123"/>
      <c r="C8" s="124"/>
      <c r="D8" s="125">
        <v>29129</v>
      </c>
      <c r="E8" s="126"/>
      <c r="F8" s="127">
        <v>25872</v>
      </c>
      <c r="G8" s="128"/>
      <c r="H8" s="129"/>
    </row>
    <row r="9" spans="1:8" x14ac:dyDescent="0.15">
      <c r="A9" s="110" t="s">
        <v>507</v>
      </c>
      <c r="B9" s="115"/>
      <c r="C9" s="116"/>
      <c r="D9" s="117">
        <v>68650</v>
      </c>
      <c r="E9" s="118"/>
      <c r="F9" s="119">
        <v>50880</v>
      </c>
      <c r="G9" s="120"/>
      <c r="H9" s="121"/>
    </row>
    <row r="10" spans="1:8" x14ac:dyDescent="0.15">
      <c r="A10" s="122"/>
      <c r="B10" s="123"/>
      <c r="C10" s="124"/>
      <c r="D10" s="125">
        <v>37786</v>
      </c>
      <c r="E10" s="126"/>
      <c r="F10" s="127">
        <v>27819</v>
      </c>
      <c r="G10" s="128"/>
      <c r="H10" s="129"/>
    </row>
    <row r="11" spans="1:8" x14ac:dyDescent="0.15">
      <c r="A11" s="110" t="s">
        <v>508</v>
      </c>
      <c r="B11" s="115"/>
      <c r="C11" s="116"/>
      <c r="D11" s="117">
        <v>42922</v>
      </c>
      <c r="E11" s="118"/>
      <c r="F11" s="119">
        <v>46395</v>
      </c>
      <c r="G11" s="120"/>
      <c r="H11" s="121"/>
    </row>
    <row r="12" spans="1:8" x14ac:dyDescent="0.15">
      <c r="A12" s="122"/>
      <c r="B12" s="123"/>
      <c r="C12" s="130"/>
      <c r="D12" s="125">
        <v>21004</v>
      </c>
      <c r="E12" s="126"/>
      <c r="F12" s="127">
        <v>26304</v>
      </c>
      <c r="G12" s="128"/>
      <c r="H12" s="129"/>
    </row>
    <row r="13" spans="1:8" x14ac:dyDescent="0.15">
      <c r="A13" s="110"/>
      <c r="B13" s="115"/>
      <c r="C13" s="131"/>
      <c r="D13" s="132">
        <v>60766</v>
      </c>
      <c r="E13" s="133"/>
      <c r="F13" s="134">
        <v>47654</v>
      </c>
      <c r="G13" s="135"/>
      <c r="H13" s="121"/>
    </row>
    <row r="14" spans="1:8" x14ac:dyDescent="0.15">
      <c r="A14" s="122"/>
      <c r="B14" s="123"/>
      <c r="C14" s="124"/>
      <c r="D14" s="125">
        <v>31658</v>
      </c>
      <c r="E14" s="126"/>
      <c r="F14" s="127">
        <v>25219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4.75</v>
      </c>
      <c r="C19" s="136">
        <f>ROUND(VALUE(SUBSTITUTE(実質収支比率等に係る経年分析!G$48,"▲","-")),2)</f>
        <v>4.93</v>
      </c>
      <c r="D19" s="136">
        <f>ROUND(VALUE(SUBSTITUTE(実質収支比率等に係る経年分析!H$48,"▲","-")),2)</f>
        <v>4.0199999999999996</v>
      </c>
      <c r="E19" s="136">
        <f>ROUND(VALUE(SUBSTITUTE(実質収支比率等に係る経年分析!I$48,"▲","-")),2)</f>
        <v>4.17</v>
      </c>
      <c r="F19" s="136">
        <f>ROUND(VALUE(SUBSTITUTE(実質収支比率等に係る経年分析!J$48,"▲","-")),2)</f>
        <v>3.25</v>
      </c>
    </row>
    <row r="20" spans="1:11" x14ac:dyDescent="0.15">
      <c r="A20" s="136" t="s">
        <v>43</v>
      </c>
      <c r="B20" s="136">
        <f>ROUND(VALUE(SUBSTITUTE(実質収支比率等に係る経年分析!F$47,"▲","-")),2)</f>
        <v>14.69</v>
      </c>
      <c r="C20" s="136">
        <f>ROUND(VALUE(SUBSTITUTE(実質収支比率等に係る経年分析!G$47,"▲","-")),2)</f>
        <v>14.93</v>
      </c>
      <c r="D20" s="136">
        <f>ROUND(VALUE(SUBSTITUTE(実質収支比率等に係る経年分析!H$47,"▲","-")),2)</f>
        <v>15.02</v>
      </c>
      <c r="E20" s="136">
        <f>ROUND(VALUE(SUBSTITUTE(実質収支比率等に係る経年分析!I$47,"▲","-")),2)</f>
        <v>15.08</v>
      </c>
      <c r="F20" s="136">
        <f>ROUND(VALUE(SUBSTITUTE(実質収支比率等に係る経年分析!J$47,"▲","-")),2)</f>
        <v>13.3</v>
      </c>
    </row>
    <row r="21" spans="1:11" x14ac:dyDescent="0.15">
      <c r="A21" s="136" t="s">
        <v>44</v>
      </c>
      <c r="B21" s="136">
        <f>IF(ISNUMBER(VALUE(SUBSTITUTE(実質収支比率等に係る経年分析!F$49,"▲","-"))),ROUND(VALUE(SUBSTITUTE(実質収支比率等に係る経年分析!F$49,"▲","-")),2),NA())</f>
        <v>0.96</v>
      </c>
      <c r="C21" s="136">
        <f>IF(ISNUMBER(VALUE(SUBSTITUTE(実質収支比率等に係る経年分析!G$49,"▲","-"))),ROUND(VALUE(SUBSTITUTE(実質収支比率等に係る経年分析!G$49,"▲","-")),2),NA())</f>
        <v>0.46</v>
      </c>
      <c r="D21" s="136">
        <f>IF(ISNUMBER(VALUE(SUBSTITUTE(実質収支比率等に係る経年分析!H$49,"▲","-"))),ROUND(VALUE(SUBSTITUTE(実質収支比率等に係る経年分析!H$49,"▲","-")),2),NA())</f>
        <v>-0.93</v>
      </c>
      <c r="E21" s="136">
        <f>IF(ISNUMBER(VALUE(SUBSTITUTE(実質収支比率等に係る経年分析!I$49,"▲","-"))),ROUND(VALUE(SUBSTITUTE(実質収支比率等に係る経年分析!I$49,"▲","-")),2),NA())</f>
        <v>0.11</v>
      </c>
      <c r="F21" s="136">
        <f>IF(ISNUMBER(VALUE(SUBSTITUTE(実質収支比率等に係る経年分析!J$49,"▲","-"))),ROUND(VALUE(SUBSTITUTE(実質収支比率等に係る経年分析!J$49,"▲","-")),2),NA())</f>
        <v>-3.03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2.83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2.61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2.68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2.27</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1.9</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0.21</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介護保険特別会計介護保険事業勘定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0.7</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0.63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0.53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0.79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0.87</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2.52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2.2400000000000002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1.71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0.77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1.32</v>
      </c>
    </row>
    <row r="31" spans="1:11" x14ac:dyDescent="0.15">
      <c r="A31" s="137" t="str">
        <f>IF(連結実質赤字比率に係る赤字・黒字の構成分析!C$39="",NA(),連結実質赤字比率に係る赤字・黒字の構成分析!C$39)</f>
        <v>公共下水道事業会計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2.81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2.74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2.46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2.6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2.66</v>
      </c>
    </row>
    <row r="32" spans="1:11" x14ac:dyDescent="0.15">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4.38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4.71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3.91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4.07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3.21</v>
      </c>
    </row>
    <row r="33" spans="1:16" x14ac:dyDescent="0.15">
      <c r="A33" s="137" t="str">
        <f>IF(連結実質赤字比率に係る赤字・黒字の構成分析!C$37="",NA(),連結実質赤字比率に係る赤字・黒字の構成分析!C$37)</f>
        <v>ボートレース事業会計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2.0499999999999998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2.1800000000000002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4.22</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6.22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6.73</v>
      </c>
    </row>
    <row r="35" spans="1:16" x14ac:dyDescent="0.15">
      <c r="A35" s="137" t="str">
        <f>IF(連結実質赤字比率に係る赤字・黒字の構成分析!C$35="",NA(),連結実質赤字比率に係る赤字・黒字の構成分析!C$35)</f>
        <v>港湾特別会計</v>
      </c>
      <c r="B35" s="137">
        <f>IF(ROUND(VALUE(SUBSTITUTE(連結実質赤字比率に係る赤字・黒字の構成分析!F$35,"▲", "-")), 2) &lt; 0, ABS(ROUND(VALUE(SUBSTITUTE(連結実質赤字比率に係る赤字・黒字の構成分析!F$35,"▲", "-")), 2)), NA())</f>
        <v>0.56999999999999995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0.77</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0.59</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0.52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臨海土地造成事業特別会計</v>
      </c>
      <c r="B36" s="137">
        <f>IF(ROUND(VALUE(SUBSTITUTE(連結実質赤字比率に係る赤字・黒字の構成分析!F$34,"▲", "-")), 2) &lt; 0, ABS(ROUND(VALUE(SUBSTITUTE(連結実質赤字比率に係る赤字・黒字の構成分析!F$34,"▲", "-")), 2)), NA())</f>
        <v>3.58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3.33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3.02</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2.97</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2.94</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14991</v>
      </c>
      <c r="E42" s="138"/>
      <c r="F42" s="138"/>
      <c r="G42" s="138">
        <f>'実質公債費比率（分子）の構造'!L$52</f>
        <v>15333</v>
      </c>
      <c r="H42" s="138"/>
      <c r="I42" s="138"/>
      <c r="J42" s="138">
        <f>'実質公債費比率（分子）の構造'!M$52</f>
        <v>15786</v>
      </c>
      <c r="K42" s="138"/>
      <c r="L42" s="138"/>
      <c r="M42" s="138">
        <f>'実質公債費比率（分子）の構造'!N$52</f>
        <v>15563</v>
      </c>
      <c r="N42" s="138"/>
      <c r="O42" s="138"/>
      <c r="P42" s="138">
        <f>'実質公債費比率（分子）の構造'!O$52</f>
        <v>15065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126</v>
      </c>
      <c r="C44" s="138"/>
      <c r="D44" s="138"/>
      <c r="E44" s="138">
        <f>'実質公債費比率（分子）の構造'!L$50</f>
        <v>119</v>
      </c>
      <c r="F44" s="138"/>
      <c r="G44" s="138"/>
      <c r="H44" s="138">
        <f>'実質公債費比率（分子）の構造'!M$50</f>
        <v>107</v>
      </c>
      <c r="I44" s="138"/>
      <c r="J44" s="138"/>
      <c r="K44" s="138">
        <f>'実質公債費比率（分子）の構造'!N$50</f>
        <v>97</v>
      </c>
      <c r="L44" s="138"/>
      <c r="M44" s="138"/>
      <c r="N44" s="138">
        <f>'実質公債費比率（分子）の構造'!O$50</f>
        <v>70</v>
      </c>
      <c r="O44" s="138"/>
      <c r="P44" s="138"/>
    </row>
    <row r="45" spans="1:16" x14ac:dyDescent="0.15">
      <c r="A45" s="138" t="s">
        <v>54</v>
      </c>
      <c r="B45" s="138">
        <f>'実質公債費比率（分子）の構造'!K$49</f>
        <v>114</v>
      </c>
      <c r="C45" s="138"/>
      <c r="D45" s="138"/>
      <c r="E45" s="138">
        <f>'実質公債費比率（分子）の構造'!L$49</f>
        <v>114</v>
      </c>
      <c r="F45" s="138"/>
      <c r="G45" s="138"/>
      <c r="H45" s="138">
        <f>'実質公債費比率（分子）の構造'!M$49</f>
        <v>115</v>
      </c>
      <c r="I45" s="138"/>
      <c r="J45" s="138"/>
      <c r="K45" s="138">
        <f>'実質公債費比率（分子）の構造'!N$49</f>
        <v>130</v>
      </c>
      <c r="L45" s="138"/>
      <c r="M45" s="138"/>
      <c r="N45" s="138">
        <f>'実質公債費比率（分子）の構造'!O$49</f>
        <v>71</v>
      </c>
      <c r="O45" s="138"/>
      <c r="P45" s="138"/>
    </row>
    <row r="46" spans="1:16" x14ac:dyDescent="0.15">
      <c r="A46" s="138" t="s">
        <v>55</v>
      </c>
      <c r="B46" s="138">
        <f>'実質公債費比率（分子）の構造'!K$48</f>
        <v>3389</v>
      </c>
      <c r="C46" s="138"/>
      <c r="D46" s="138"/>
      <c r="E46" s="138">
        <f>'実質公債費比率（分子）の構造'!L$48</f>
        <v>3409</v>
      </c>
      <c r="F46" s="138"/>
      <c r="G46" s="138"/>
      <c r="H46" s="138">
        <f>'実質公債費比率（分子）の構造'!M$48</f>
        <v>3262</v>
      </c>
      <c r="I46" s="138"/>
      <c r="J46" s="138"/>
      <c r="K46" s="138">
        <f>'実質公債費比率（分子）の構造'!N$48</f>
        <v>3333</v>
      </c>
      <c r="L46" s="138"/>
      <c r="M46" s="138"/>
      <c r="N46" s="138">
        <f>'実質公債費比率（分子）の構造'!O$48</f>
        <v>3313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17756</v>
      </c>
      <c r="C49" s="138"/>
      <c r="D49" s="138"/>
      <c r="E49" s="138">
        <f>'実質公債費比率（分子）の構造'!L$45</f>
        <v>17850</v>
      </c>
      <c r="F49" s="138"/>
      <c r="G49" s="138"/>
      <c r="H49" s="138">
        <f>'実質公債費比率（分子）の構造'!M$45</f>
        <v>17796</v>
      </c>
      <c r="I49" s="138"/>
      <c r="J49" s="138"/>
      <c r="K49" s="138">
        <f>'実質公債費比率（分子）の構造'!N$45</f>
        <v>17425</v>
      </c>
      <c r="L49" s="138"/>
      <c r="M49" s="138"/>
      <c r="N49" s="138">
        <f>'実質公債費比率（分子）の構造'!O$45</f>
        <v>17058</v>
      </c>
      <c r="O49" s="138"/>
      <c r="P49" s="138"/>
    </row>
    <row r="50" spans="1:16" x14ac:dyDescent="0.15">
      <c r="A50" s="138" t="s">
        <v>59</v>
      </c>
      <c r="B50" s="138" t="e">
        <f>NA()</f>
        <v>#N/A</v>
      </c>
      <c r="C50" s="138">
        <f>IF(ISNUMBER('実質公債費比率（分子）の構造'!K$53),'実質公債費比率（分子）の構造'!K$53,NA())</f>
        <v>6394</v>
      </c>
      <c r="D50" s="138" t="e">
        <f>NA()</f>
        <v>#N/A</v>
      </c>
      <c r="E50" s="138" t="e">
        <f>NA()</f>
        <v>#N/A</v>
      </c>
      <c r="F50" s="138">
        <f>IF(ISNUMBER('実質公債費比率（分子）の構造'!L$53),'実質公債費比率（分子）の構造'!L$53,NA())</f>
        <v>6159</v>
      </c>
      <c r="G50" s="138" t="e">
        <f>NA()</f>
        <v>#N/A</v>
      </c>
      <c r="H50" s="138" t="e">
        <f>NA()</f>
        <v>#N/A</v>
      </c>
      <c r="I50" s="138">
        <f>IF(ISNUMBER('実質公債費比率（分子）の構造'!M$53),'実質公債費比率（分子）の構造'!M$53,NA())</f>
        <v>5494</v>
      </c>
      <c r="J50" s="138" t="e">
        <f>NA()</f>
        <v>#N/A</v>
      </c>
      <c r="K50" s="138" t="e">
        <f>NA()</f>
        <v>#N/A</v>
      </c>
      <c r="L50" s="138">
        <f>IF(ISNUMBER('実質公債費比率（分子）の構造'!N$53),'実質公債費比率（分子）の構造'!N$53,NA())</f>
        <v>5422</v>
      </c>
      <c r="M50" s="138" t="e">
        <f>NA()</f>
        <v>#N/A</v>
      </c>
      <c r="N50" s="138" t="e">
        <f>NA()</f>
        <v>#N/A</v>
      </c>
      <c r="O50" s="138">
        <f>IF(ISNUMBER('実質公債費比率（分子）の構造'!O$53),'実質公債費比率（分子）の構造'!O$53,NA())</f>
        <v>5447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130287</v>
      </c>
      <c r="E56" s="137"/>
      <c r="F56" s="137"/>
      <c r="G56" s="137">
        <f>'将来負担比率（分子）の構造'!J$52</f>
        <v>135646</v>
      </c>
      <c r="H56" s="137"/>
      <c r="I56" s="137"/>
      <c r="J56" s="137">
        <f>'将来負担比率（分子）の構造'!K$52</f>
        <v>133968</v>
      </c>
      <c r="K56" s="137"/>
      <c r="L56" s="137"/>
      <c r="M56" s="137">
        <f>'将来負担比率（分子）の構造'!L$52</f>
        <v>134832</v>
      </c>
      <c r="N56" s="137"/>
      <c r="O56" s="137"/>
      <c r="P56" s="137">
        <f>'将来負担比率（分子）の構造'!M$52</f>
        <v>132671</v>
      </c>
    </row>
    <row r="57" spans="1:16" x14ac:dyDescent="0.15">
      <c r="A57" s="137" t="s">
        <v>35</v>
      </c>
      <c r="B57" s="137"/>
      <c r="C57" s="137"/>
      <c r="D57" s="137">
        <f>'将来負担比率（分子）の構造'!I$51</f>
        <v>20659</v>
      </c>
      <c r="E57" s="137"/>
      <c r="F57" s="137"/>
      <c r="G57" s="137">
        <f>'将来負担比率（分子）の構造'!J$51</f>
        <v>19724</v>
      </c>
      <c r="H57" s="137"/>
      <c r="I57" s="137"/>
      <c r="J57" s="137">
        <f>'将来負担比率（分子）の構造'!K$51</f>
        <v>18436</v>
      </c>
      <c r="K57" s="137"/>
      <c r="L57" s="137"/>
      <c r="M57" s="137">
        <f>'将来負担比率（分子）の構造'!L$51</f>
        <v>18012</v>
      </c>
      <c r="N57" s="137"/>
      <c r="O57" s="137"/>
      <c r="P57" s="137">
        <f>'将来負担比率（分子）の構造'!M$51</f>
        <v>17695</v>
      </c>
    </row>
    <row r="58" spans="1:16" x14ac:dyDescent="0.15">
      <c r="A58" s="137" t="s">
        <v>34</v>
      </c>
      <c r="B58" s="137"/>
      <c r="C58" s="137"/>
      <c r="D58" s="137">
        <f>'将来負担比率（分子）の構造'!I$50</f>
        <v>15236</v>
      </c>
      <c r="E58" s="137"/>
      <c r="F58" s="137"/>
      <c r="G58" s="137">
        <f>'将来負担比率（分子）の構造'!J$50</f>
        <v>16229</v>
      </c>
      <c r="H58" s="137"/>
      <c r="I58" s="137"/>
      <c r="J58" s="137">
        <f>'将来負担比率（分子）の構造'!K$50</f>
        <v>15654</v>
      </c>
      <c r="K58" s="137"/>
      <c r="L58" s="137"/>
      <c r="M58" s="137">
        <f>'将来負担比率（分子）の構造'!L$50</f>
        <v>14609</v>
      </c>
      <c r="N58" s="137"/>
      <c r="O58" s="137"/>
      <c r="P58" s="137">
        <f>'将来負担比率（分子）の構造'!M$50</f>
        <v>16290</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2913</v>
      </c>
      <c r="C61" s="137"/>
      <c r="D61" s="137"/>
      <c r="E61" s="137">
        <f>'将来負担比率（分子）の構造'!J$46</f>
        <v>2722</v>
      </c>
      <c r="F61" s="137"/>
      <c r="G61" s="137"/>
      <c r="H61" s="137">
        <f>'将来負担比率（分子）の構造'!K$46</f>
        <v>2018</v>
      </c>
      <c r="I61" s="137"/>
      <c r="J61" s="137"/>
      <c r="K61" s="137">
        <f>'将来負担比率（分子）の構造'!L$46</f>
        <v>2073</v>
      </c>
      <c r="L61" s="137"/>
      <c r="M61" s="137"/>
      <c r="N61" s="137">
        <f>'将来負担比率（分子）の構造'!M$46</f>
        <v>1786</v>
      </c>
      <c r="O61" s="137"/>
      <c r="P61" s="137"/>
    </row>
    <row r="62" spans="1:16" x14ac:dyDescent="0.15">
      <c r="A62" s="137" t="s">
        <v>28</v>
      </c>
      <c r="B62" s="137">
        <f>'将来負担比率（分子）の構造'!I$45</f>
        <v>20408</v>
      </c>
      <c r="C62" s="137"/>
      <c r="D62" s="137"/>
      <c r="E62" s="137">
        <f>'将来負担比率（分子）の構造'!J$45</f>
        <v>19730</v>
      </c>
      <c r="F62" s="137"/>
      <c r="G62" s="137"/>
      <c r="H62" s="137">
        <f>'将来負担比率（分子）の構造'!K$45</f>
        <v>18802</v>
      </c>
      <c r="I62" s="137"/>
      <c r="J62" s="137"/>
      <c r="K62" s="137">
        <f>'将来負担比率（分子）の構造'!L$45</f>
        <v>17776</v>
      </c>
      <c r="L62" s="137"/>
      <c r="M62" s="137"/>
      <c r="N62" s="137">
        <f>'将来負担比率（分子）の構造'!M$45</f>
        <v>18481</v>
      </c>
      <c r="O62" s="137"/>
      <c r="P62" s="137"/>
    </row>
    <row r="63" spans="1:16" x14ac:dyDescent="0.15">
      <c r="A63" s="137" t="s">
        <v>27</v>
      </c>
      <c r="B63" s="137">
        <f>'将来負担比率（分子）の構造'!I$44</f>
        <v>397</v>
      </c>
      <c r="C63" s="137"/>
      <c r="D63" s="137"/>
      <c r="E63" s="137">
        <f>'将来負担比率（分子）の構造'!J$44</f>
        <v>296</v>
      </c>
      <c r="F63" s="137"/>
      <c r="G63" s="137"/>
      <c r="H63" s="137">
        <f>'将来負担比率（分子）の構造'!K$44</f>
        <v>191</v>
      </c>
      <c r="I63" s="137"/>
      <c r="J63" s="137"/>
      <c r="K63" s="137">
        <f>'将来負担比率（分子）の構造'!L$44</f>
        <v>83</v>
      </c>
      <c r="L63" s="137"/>
      <c r="M63" s="137"/>
      <c r="N63" s="137" t="str">
        <f>'将来負担比率（分子）の構造'!M$44</f>
        <v>-</v>
      </c>
      <c r="O63" s="137"/>
      <c r="P63" s="137"/>
    </row>
    <row r="64" spans="1:16" x14ac:dyDescent="0.15">
      <c r="A64" s="137" t="s">
        <v>26</v>
      </c>
      <c r="B64" s="137">
        <f>'将来負担比率（分子）の構造'!I$43</f>
        <v>40096</v>
      </c>
      <c r="C64" s="137"/>
      <c r="D64" s="137"/>
      <c r="E64" s="137">
        <f>'将来負担比率（分子）の構造'!J$43</f>
        <v>38487</v>
      </c>
      <c r="F64" s="137"/>
      <c r="G64" s="137"/>
      <c r="H64" s="137">
        <f>'将来負担比率（分子）の構造'!K$43</f>
        <v>36979</v>
      </c>
      <c r="I64" s="137"/>
      <c r="J64" s="137"/>
      <c r="K64" s="137">
        <f>'将来負担比率（分子）の構造'!L$43</f>
        <v>35505</v>
      </c>
      <c r="L64" s="137"/>
      <c r="M64" s="137"/>
      <c r="N64" s="137">
        <f>'将来負担比率（分子）の構造'!M$43</f>
        <v>34437</v>
      </c>
      <c r="O64" s="137"/>
      <c r="P64" s="137"/>
    </row>
    <row r="65" spans="1:16" x14ac:dyDescent="0.15">
      <c r="A65" s="137" t="s">
        <v>25</v>
      </c>
      <c r="B65" s="137">
        <f>'将来負担比率（分子）の構造'!I$42</f>
        <v>291</v>
      </c>
      <c r="C65" s="137"/>
      <c r="D65" s="137"/>
      <c r="E65" s="137">
        <f>'将来負担比率（分子）の構造'!J$42</f>
        <v>212</v>
      </c>
      <c r="F65" s="137"/>
      <c r="G65" s="137"/>
      <c r="H65" s="137">
        <f>'将来負担比率（分子）の構造'!K$42</f>
        <v>142</v>
      </c>
      <c r="I65" s="137"/>
      <c r="J65" s="137"/>
      <c r="K65" s="137">
        <f>'将来負担比率（分子）の構造'!L$42</f>
        <v>80</v>
      </c>
      <c r="L65" s="137"/>
      <c r="M65" s="137"/>
      <c r="N65" s="137">
        <f>'将来負担比率（分子）の構造'!M$42</f>
        <v>43</v>
      </c>
      <c r="O65" s="137"/>
      <c r="P65" s="137"/>
    </row>
    <row r="66" spans="1:16" x14ac:dyDescent="0.15">
      <c r="A66" s="137" t="s">
        <v>24</v>
      </c>
      <c r="B66" s="137">
        <f>'将来負担比率（分子）の構造'!I$41</f>
        <v>158242</v>
      </c>
      <c r="C66" s="137"/>
      <c r="D66" s="137"/>
      <c r="E66" s="137">
        <f>'将来負担比率（分子）の構造'!J$41</f>
        <v>164569</v>
      </c>
      <c r="F66" s="137"/>
      <c r="G66" s="137"/>
      <c r="H66" s="137">
        <f>'将来負担比率（分子）の構造'!K$41</f>
        <v>163881</v>
      </c>
      <c r="I66" s="137"/>
      <c r="J66" s="137"/>
      <c r="K66" s="137">
        <f>'将来負担比率（分子）の構造'!L$41</f>
        <v>166807</v>
      </c>
      <c r="L66" s="137"/>
      <c r="M66" s="137"/>
      <c r="N66" s="137">
        <f>'将来負担比率（分子）の構造'!M$41</f>
        <v>162758</v>
      </c>
      <c r="O66" s="137"/>
      <c r="P66" s="137"/>
    </row>
    <row r="67" spans="1:16" x14ac:dyDescent="0.15">
      <c r="A67" s="137" t="s">
        <v>63</v>
      </c>
      <c r="B67" s="137" t="e">
        <f>NA()</f>
        <v>#N/A</v>
      </c>
      <c r="C67" s="137">
        <f>IF(ISNUMBER('将来負担比率（分子）の構造'!I$53), IF('将来負担比率（分子）の構造'!I$53 &lt; 0, 0, '将来負担比率（分子）の構造'!I$53), NA())</f>
        <v>56167</v>
      </c>
      <c r="D67" s="137" t="e">
        <f>NA()</f>
        <v>#N/A</v>
      </c>
      <c r="E67" s="137" t="e">
        <f>NA()</f>
        <v>#N/A</v>
      </c>
      <c r="F67" s="137">
        <f>IF(ISNUMBER('将来負担比率（分子）の構造'!J$53), IF('将来負担比率（分子）の構造'!J$53 &lt; 0, 0, '将来負担比率（分子）の構造'!J$53), NA())</f>
        <v>54418</v>
      </c>
      <c r="G67" s="137" t="e">
        <f>NA()</f>
        <v>#N/A</v>
      </c>
      <c r="H67" s="137" t="e">
        <f>NA()</f>
        <v>#N/A</v>
      </c>
      <c r="I67" s="137">
        <f>IF(ISNUMBER('将来負担比率（分子）の構造'!K$53), IF('将来負担比率（分子）の構造'!K$53 &lt; 0, 0, '将来負担比率（分子）の構造'!K$53), NA())</f>
        <v>53954</v>
      </c>
      <c r="J67" s="137" t="e">
        <f>NA()</f>
        <v>#N/A</v>
      </c>
      <c r="K67" s="137" t="e">
        <f>NA()</f>
        <v>#N/A</v>
      </c>
      <c r="L67" s="137">
        <f>IF(ISNUMBER('将来負担比率（分子）の構造'!L$53), IF('将来負担比率（分子）の構造'!L$53 &lt; 0, 0, '将来負担比率（分子）の構造'!L$53), NA())</f>
        <v>54870</v>
      </c>
      <c r="M67" s="137" t="e">
        <f>NA()</f>
        <v>#N/A</v>
      </c>
      <c r="N67" s="137" t="e">
        <f>NA()</f>
        <v>#N/A</v>
      </c>
      <c r="O67" s="137">
        <f>IF(ISNUMBER('将来負担比率（分子）の構造'!M$53), IF('将来負担比率（分子）の構造'!M$53 &lt; 0, 0, '将来負担比率（分子）の構造'!M$53), NA())</f>
        <v>50849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33439177</v>
      </c>
      <c r="S5" s="615"/>
      <c r="T5" s="615"/>
      <c r="U5" s="615"/>
      <c r="V5" s="615"/>
      <c r="W5" s="615"/>
      <c r="X5" s="615"/>
      <c r="Y5" s="616"/>
      <c r="Z5" s="617">
        <v>27.6</v>
      </c>
      <c r="AA5" s="617"/>
      <c r="AB5" s="617"/>
      <c r="AC5" s="617"/>
      <c r="AD5" s="618">
        <v>32012821</v>
      </c>
      <c r="AE5" s="618"/>
      <c r="AF5" s="618"/>
      <c r="AG5" s="618"/>
      <c r="AH5" s="618"/>
      <c r="AI5" s="618"/>
      <c r="AJ5" s="618"/>
      <c r="AK5" s="618"/>
      <c r="AL5" s="619">
        <v>50.2</v>
      </c>
      <c r="AM5" s="620"/>
      <c r="AN5" s="620"/>
      <c r="AO5" s="621"/>
      <c r="AP5" s="611" t="s">
        <v>210</v>
      </c>
      <c r="AQ5" s="612"/>
      <c r="AR5" s="612"/>
      <c r="AS5" s="612"/>
      <c r="AT5" s="612"/>
      <c r="AU5" s="612"/>
      <c r="AV5" s="612"/>
      <c r="AW5" s="612"/>
      <c r="AX5" s="612"/>
      <c r="AY5" s="612"/>
      <c r="AZ5" s="612"/>
      <c r="BA5" s="612"/>
      <c r="BB5" s="612"/>
      <c r="BC5" s="612"/>
      <c r="BD5" s="612"/>
      <c r="BE5" s="612"/>
      <c r="BF5" s="613"/>
      <c r="BG5" s="625">
        <v>31982178</v>
      </c>
      <c r="BH5" s="626"/>
      <c r="BI5" s="626"/>
      <c r="BJ5" s="626"/>
      <c r="BK5" s="626"/>
      <c r="BL5" s="626"/>
      <c r="BM5" s="626"/>
      <c r="BN5" s="627"/>
      <c r="BO5" s="628">
        <v>95.6</v>
      </c>
      <c r="BP5" s="628"/>
      <c r="BQ5" s="628"/>
      <c r="BR5" s="628"/>
      <c r="BS5" s="629">
        <v>464507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775565</v>
      </c>
      <c r="S6" s="626"/>
      <c r="T6" s="626"/>
      <c r="U6" s="626"/>
      <c r="V6" s="626"/>
      <c r="W6" s="626"/>
      <c r="X6" s="626"/>
      <c r="Y6" s="627"/>
      <c r="Z6" s="628">
        <v>0.6</v>
      </c>
      <c r="AA6" s="628"/>
      <c r="AB6" s="628"/>
      <c r="AC6" s="628"/>
      <c r="AD6" s="629">
        <v>775565</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31982178</v>
      </c>
      <c r="BH6" s="626"/>
      <c r="BI6" s="626"/>
      <c r="BJ6" s="626"/>
      <c r="BK6" s="626"/>
      <c r="BL6" s="626"/>
      <c r="BM6" s="626"/>
      <c r="BN6" s="627"/>
      <c r="BO6" s="628">
        <v>95.6</v>
      </c>
      <c r="BP6" s="628"/>
      <c r="BQ6" s="628"/>
      <c r="BR6" s="628"/>
      <c r="BS6" s="629">
        <v>464507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585740</v>
      </c>
      <c r="CS6" s="626"/>
      <c r="CT6" s="626"/>
      <c r="CU6" s="626"/>
      <c r="CV6" s="626"/>
      <c r="CW6" s="626"/>
      <c r="CX6" s="626"/>
      <c r="CY6" s="627"/>
      <c r="CZ6" s="628">
        <v>0.5</v>
      </c>
      <c r="DA6" s="628"/>
      <c r="DB6" s="628"/>
      <c r="DC6" s="628"/>
      <c r="DD6" s="634" t="s">
        <v>217</v>
      </c>
      <c r="DE6" s="626"/>
      <c r="DF6" s="626"/>
      <c r="DG6" s="626"/>
      <c r="DH6" s="626"/>
      <c r="DI6" s="626"/>
      <c r="DJ6" s="626"/>
      <c r="DK6" s="626"/>
      <c r="DL6" s="626"/>
      <c r="DM6" s="626"/>
      <c r="DN6" s="626"/>
      <c r="DO6" s="626"/>
      <c r="DP6" s="627"/>
      <c r="DQ6" s="634">
        <v>585707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47674</v>
      </c>
      <c r="S7" s="626"/>
      <c r="T7" s="626"/>
      <c r="U7" s="626"/>
      <c r="V7" s="626"/>
      <c r="W7" s="626"/>
      <c r="X7" s="626"/>
      <c r="Y7" s="627"/>
      <c r="Z7" s="628">
        <v>0</v>
      </c>
      <c r="AA7" s="628"/>
      <c r="AB7" s="628"/>
      <c r="AC7" s="628"/>
      <c r="AD7" s="629">
        <v>47674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15151795</v>
      </c>
      <c r="BH7" s="626"/>
      <c r="BI7" s="626"/>
      <c r="BJ7" s="626"/>
      <c r="BK7" s="626"/>
      <c r="BL7" s="626"/>
      <c r="BM7" s="626"/>
      <c r="BN7" s="627"/>
      <c r="BO7" s="628">
        <v>45.3</v>
      </c>
      <c r="BP7" s="628"/>
      <c r="BQ7" s="628"/>
      <c r="BR7" s="628"/>
      <c r="BS7" s="629">
        <v>464507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12012744</v>
      </c>
      <c r="CS7" s="626"/>
      <c r="CT7" s="626"/>
      <c r="CU7" s="626"/>
      <c r="CV7" s="626"/>
      <c r="CW7" s="626"/>
      <c r="CX7" s="626"/>
      <c r="CY7" s="627"/>
      <c r="CZ7" s="628">
        <v>10.1</v>
      </c>
      <c r="DA7" s="628"/>
      <c r="DB7" s="628"/>
      <c r="DC7" s="628"/>
      <c r="DD7" s="634">
        <v>1677752</v>
      </c>
      <c r="DE7" s="626"/>
      <c r="DF7" s="626"/>
      <c r="DG7" s="626"/>
      <c r="DH7" s="626"/>
      <c r="DI7" s="626"/>
      <c r="DJ7" s="626"/>
      <c r="DK7" s="626"/>
      <c r="DL7" s="626"/>
      <c r="DM7" s="626"/>
      <c r="DN7" s="626"/>
      <c r="DO7" s="626"/>
      <c r="DP7" s="627"/>
      <c r="DQ7" s="634">
        <v>9462009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107250</v>
      </c>
      <c r="S8" s="626"/>
      <c r="T8" s="626"/>
      <c r="U8" s="626"/>
      <c r="V8" s="626"/>
      <c r="W8" s="626"/>
      <c r="X8" s="626"/>
      <c r="Y8" s="627"/>
      <c r="Z8" s="628">
        <v>0.1</v>
      </c>
      <c r="AA8" s="628"/>
      <c r="AB8" s="628"/>
      <c r="AC8" s="628"/>
      <c r="AD8" s="629">
        <v>107250</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436992</v>
      </c>
      <c r="BH8" s="626"/>
      <c r="BI8" s="626"/>
      <c r="BJ8" s="626"/>
      <c r="BK8" s="626"/>
      <c r="BL8" s="626"/>
      <c r="BM8" s="626"/>
      <c r="BN8" s="627"/>
      <c r="BO8" s="628">
        <v>1.3</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45460149</v>
      </c>
      <c r="CS8" s="626"/>
      <c r="CT8" s="626"/>
      <c r="CU8" s="626"/>
      <c r="CV8" s="626"/>
      <c r="CW8" s="626"/>
      <c r="CX8" s="626"/>
      <c r="CY8" s="627"/>
      <c r="CZ8" s="628">
        <v>38.4</v>
      </c>
      <c r="DA8" s="628"/>
      <c r="DB8" s="628"/>
      <c r="DC8" s="628"/>
      <c r="DD8" s="634">
        <v>933346</v>
      </c>
      <c r="DE8" s="626"/>
      <c r="DF8" s="626"/>
      <c r="DG8" s="626"/>
      <c r="DH8" s="626"/>
      <c r="DI8" s="626"/>
      <c r="DJ8" s="626"/>
      <c r="DK8" s="626"/>
      <c r="DL8" s="626"/>
      <c r="DM8" s="626"/>
      <c r="DN8" s="626"/>
      <c r="DO8" s="626"/>
      <c r="DP8" s="627"/>
      <c r="DQ8" s="634">
        <v>21570117</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64305</v>
      </c>
      <c r="S9" s="626"/>
      <c r="T9" s="626"/>
      <c r="U9" s="626"/>
      <c r="V9" s="626"/>
      <c r="W9" s="626"/>
      <c r="X9" s="626"/>
      <c r="Y9" s="627"/>
      <c r="Z9" s="628">
        <v>0.1</v>
      </c>
      <c r="AA9" s="628"/>
      <c r="AB9" s="628"/>
      <c r="AC9" s="628"/>
      <c r="AD9" s="629">
        <v>64305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11676748</v>
      </c>
      <c r="BH9" s="626"/>
      <c r="BI9" s="626"/>
      <c r="BJ9" s="626"/>
      <c r="BK9" s="626"/>
      <c r="BL9" s="626"/>
      <c r="BM9" s="626"/>
      <c r="BN9" s="627"/>
      <c r="BO9" s="628">
        <v>34.9</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10667472</v>
      </c>
      <c r="CS9" s="626"/>
      <c r="CT9" s="626"/>
      <c r="CU9" s="626"/>
      <c r="CV9" s="626"/>
      <c r="CW9" s="626"/>
      <c r="CX9" s="626"/>
      <c r="CY9" s="627"/>
      <c r="CZ9" s="628">
        <v>9</v>
      </c>
      <c r="DA9" s="628"/>
      <c r="DB9" s="628"/>
      <c r="DC9" s="628"/>
      <c r="DD9" s="634">
        <v>992824</v>
      </c>
      <c r="DE9" s="626"/>
      <c r="DF9" s="626"/>
      <c r="DG9" s="626"/>
      <c r="DH9" s="626"/>
      <c r="DI9" s="626"/>
      <c r="DJ9" s="626"/>
      <c r="DK9" s="626"/>
      <c r="DL9" s="626"/>
      <c r="DM9" s="626"/>
      <c r="DN9" s="626"/>
      <c r="DO9" s="626"/>
      <c r="DP9" s="627"/>
      <c r="DQ9" s="634">
        <v>8323686</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4535489</v>
      </c>
      <c r="S10" s="626"/>
      <c r="T10" s="626"/>
      <c r="U10" s="626"/>
      <c r="V10" s="626"/>
      <c r="W10" s="626"/>
      <c r="X10" s="626"/>
      <c r="Y10" s="627"/>
      <c r="Z10" s="628">
        <v>3.7</v>
      </c>
      <c r="AA10" s="628"/>
      <c r="AB10" s="628"/>
      <c r="AC10" s="628"/>
      <c r="AD10" s="629">
        <v>4535489</v>
      </c>
      <c r="AE10" s="629"/>
      <c r="AF10" s="629"/>
      <c r="AG10" s="629"/>
      <c r="AH10" s="629"/>
      <c r="AI10" s="629"/>
      <c r="AJ10" s="629"/>
      <c r="AK10" s="629"/>
      <c r="AL10" s="630">
        <v>7.1</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683610</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219130</v>
      </c>
      <c r="CS10" s="626"/>
      <c r="CT10" s="626"/>
      <c r="CU10" s="626"/>
      <c r="CV10" s="626"/>
      <c r="CW10" s="626"/>
      <c r="CX10" s="626"/>
      <c r="CY10" s="627"/>
      <c r="CZ10" s="628">
        <v>0.2</v>
      </c>
      <c r="DA10" s="628"/>
      <c r="DB10" s="628"/>
      <c r="DC10" s="628"/>
      <c r="DD10" s="634">
        <v>9865</v>
      </c>
      <c r="DE10" s="626"/>
      <c r="DF10" s="626"/>
      <c r="DG10" s="626"/>
      <c r="DH10" s="626"/>
      <c r="DI10" s="626"/>
      <c r="DJ10" s="626"/>
      <c r="DK10" s="626"/>
      <c r="DL10" s="626"/>
      <c r="DM10" s="626"/>
      <c r="DN10" s="626"/>
      <c r="DO10" s="626"/>
      <c r="DP10" s="627"/>
      <c r="DQ10" s="634">
        <v>176793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50626</v>
      </c>
      <c r="S11" s="626"/>
      <c r="T11" s="626"/>
      <c r="U11" s="626"/>
      <c r="V11" s="626"/>
      <c r="W11" s="626"/>
      <c r="X11" s="626"/>
      <c r="Y11" s="627"/>
      <c r="Z11" s="628">
        <v>0</v>
      </c>
      <c r="AA11" s="628"/>
      <c r="AB11" s="628"/>
      <c r="AC11" s="628"/>
      <c r="AD11" s="629">
        <v>50626</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2354445</v>
      </c>
      <c r="BH11" s="626"/>
      <c r="BI11" s="626"/>
      <c r="BJ11" s="626"/>
      <c r="BK11" s="626"/>
      <c r="BL11" s="626"/>
      <c r="BM11" s="626"/>
      <c r="BN11" s="627"/>
      <c r="BO11" s="628">
        <v>7</v>
      </c>
      <c r="BP11" s="628"/>
      <c r="BQ11" s="628"/>
      <c r="BR11" s="628"/>
      <c r="BS11" s="634">
        <v>464507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3957474</v>
      </c>
      <c r="CS11" s="626"/>
      <c r="CT11" s="626"/>
      <c r="CU11" s="626"/>
      <c r="CV11" s="626"/>
      <c r="CW11" s="626"/>
      <c r="CX11" s="626"/>
      <c r="CY11" s="627"/>
      <c r="CZ11" s="628">
        <v>3.3</v>
      </c>
      <c r="DA11" s="628"/>
      <c r="DB11" s="628"/>
      <c r="DC11" s="628"/>
      <c r="DD11" s="634">
        <v>1201986</v>
      </c>
      <c r="DE11" s="626"/>
      <c r="DF11" s="626"/>
      <c r="DG11" s="626"/>
      <c r="DH11" s="626"/>
      <c r="DI11" s="626"/>
      <c r="DJ11" s="626"/>
      <c r="DK11" s="626"/>
      <c r="DL11" s="626"/>
      <c r="DM11" s="626"/>
      <c r="DN11" s="626"/>
      <c r="DO11" s="626"/>
      <c r="DP11" s="627"/>
      <c r="DQ11" s="634">
        <v>1891096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13936708</v>
      </c>
      <c r="BH12" s="626"/>
      <c r="BI12" s="626"/>
      <c r="BJ12" s="626"/>
      <c r="BK12" s="626"/>
      <c r="BL12" s="626"/>
      <c r="BM12" s="626"/>
      <c r="BN12" s="627"/>
      <c r="BO12" s="628">
        <v>41.7</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2982543</v>
      </c>
      <c r="CS12" s="626"/>
      <c r="CT12" s="626"/>
      <c r="CU12" s="626"/>
      <c r="CV12" s="626"/>
      <c r="CW12" s="626"/>
      <c r="CX12" s="626"/>
      <c r="CY12" s="627"/>
      <c r="CZ12" s="628">
        <v>2.5</v>
      </c>
      <c r="DA12" s="628"/>
      <c r="DB12" s="628"/>
      <c r="DC12" s="628"/>
      <c r="DD12" s="634">
        <v>36746</v>
      </c>
      <c r="DE12" s="626"/>
      <c r="DF12" s="626"/>
      <c r="DG12" s="626"/>
      <c r="DH12" s="626"/>
      <c r="DI12" s="626"/>
      <c r="DJ12" s="626"/>
      <c r="DK12" s="626"/>
      <c r="DL12" s="626"/>
      <c r="DM12" s="626"/>
      <c r="DN12" s="626"/>
      <c r="DO12" s="626"/>
      <c r="DP12" s="627"/>
      <c r="DQ12" s="634">
        <v>1445877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172403</v>
      </c>
      <c r="S13" s="626"/>
      <c r="T13" s="626"/>
      <c r="U13" s="626"/>
      <c r="V13" s="626"/>
      <c r="W13" s="626"/>
      <c r="X13" s="626"/>
      <c r="Y13" s="627"/>
      <c r="Z13" s="628">
        <v>0.1</v>
      </c>
      <c r="AA13" s="628"/>
      <c r="AB13" s="628"/>
      <c r="AC13" s="628"/>
      <c r="AD13" s="629">
        <v>172403</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13771908</v>
      </c>
      <c r="BH13" s="626"/>
      <c r="BI13" s="626"/>
      <c r="BJ13" s="626"/>
      <c r="BK13" s="626"/>
      <c r="BL13" s="626"/>
      <c r="BM13" s="626"/>
      <c r="BN13" s="627"/>
      <c r="BO13" s="628">
        <v>41.2</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11211199</v>
      </c>
      <c r="CS13" s="626"/>
      <c r="CT13" s="626"/>
      <c r="CU13" s="626"/>
      <c r="CV13" s="626"/>
      <c r="CW13" s="626"/>
      <c r="CX13" s="626"/>
      <c r="CY13" s="627"/>
      <c r="CZ13" s="628">
        <v>9.5</v>
      </c>
      <c r="DA13" s="628"/>
      <c r="DB13" s="628"/>
      <c r="DC13" s="628"/>
      <c r="DD13" s="634">
        <v>3985825</v>
      </c>
      <c r="DE13" s="626"/>
      <c r="DF13" s="626"/>
      <c r="DG13" s="626"/>
      <c r="DH13" s="626"/>
      <c r="DI13" s="626"/>
      <c r="DJ13" s="626"/>
      <c r="DK13" s="626"/>
      <c r="DL13" s="626"/>
      <c r="DM13" s="626"/>
      <c r="DN13" s="626"/>
      <c r="DO13" s="626"/>
      <c r="DP13" s="627"/>
      <c r="DQ13" s="634">
        <v>6957571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642678</v>
      </c>
      <c r="BH14" s="626"/>
      <c r="BI14" s="626"/>
      <c r="BJ14" s="626"/>
      <c r="BK14" s="626"/>
      <c r="BL14" s="626"/>
      <c r="BM14" s="626"/>
      <c r="BN14" s="627"/>
      <c r="BO14" s="628">
        <v>1.9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3427947</v>
      </c>
      <c r="CS14" s="626"/>
      <c r="CT14" s="626"/>
      <c r="CU14" s="626"/>
      <c r="CV14" s="626"/>
      <c r="CW14" s="626"/>
      <c r="CX14" s="626"/>
      <c r="CY14" s="627"/>
      <c r="CZ14" s="628">
        <v>2.9</v>
      </c>
      <c r="DA14" s="628"/>
      <c r="DB14" s="628"/>
      <c r="DC14" s="628"/>
      <c r="DD14" s="634">
        <v>377564</v>
      </c>
      <c r="DE14" s="626"/>
      <c r="DF14" s="626"/>
      <c r="DG14" s="626"/>
      <c r="DH14" s="626"/>
      <c r="DI14" s="626"/>
      <c r="DJ14" s="626"/>
      <c r="DK14" s="626"/>
      <c r="DL14" s="626"/>
      <c r="DM14" s="626"/>
      <c r="DN14" s="626"/>
      <c r="DO14" s="626"/>
      <c r="DP14" s="627"/>
      <c r="DQ14" s="634">
        <v>2988717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124528</v>
      </c>
      <c r="S15" s="626"/>
      <c r="T15" s="626"/>
      <c r="U15" s="626"/>
      <c r="V15" s="626"/>
      <c r="W15" s="626"/>
      <c r="X15" s="626"/>
      <c r="Y15" s="627"/>
      <c r="Z15" s="628">
        <v>0.1</v>
      </c>
      <c r="AA15" s="628"/>
      <c r="AB15" s="628"/>
      <c r="AC15" s="628"/>
      <c r="AD15" s="629">
        <v>124528</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1935516</v>
      </c>
      <c r="BH15" s="626"/>
      <c r="BI15" s="626"/>
      <c r="BJ15" s="626"/>
      <c r="BK15" s="626"/>
      <c r="BL15" s="626"/>
      <c r="BM15" s="626"/>
      <c r="BN15" s="627"/>
      <c r="BO15" s="628">
        <v>5.8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11861982</v>
      </c>
      <c r="CS15" s="626"/>
      <c r="CT15" s="626"/>
      <c r="CU15" s="626"/>
      <c r="CV15" s="626"/>
      <c r="CW15" s="626"/>
      <c r="CX15" s="626"/>
      <c r="CY15" s="627"/>
      <c r="CZ15" s="628">
        <v>10</v>
      </c>
      <c r="DA15" s="628"/>
      <c r="DB15" s="628"/>
      <c r="DC15" s="628"/>
      <c r="DD15" s="634">
        <v>2350934</v>
      </c>
      <c r="DE15" s="626"/>
      <c r="DF15" s="626"/>
      <c r="DG15" s="626"/>
      <c r="DH15" s="626"/>
      <c r="DI15" s="626"/>
      <c r="DJ15" s="626"/>
      <c r="DK15" s="626"/>
      <c r="DL15" s="626"/>
      <c r="DM15" s="626"/>
      <c r="DN15" s="626"/>
      <c r="DO15" s="626"/>
      <c r="DP15" s="627"/>
      <c r="DQ15" s="634">
        <v>7632396</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26814829</v>
      </c>
      <c r="S16" s="626"/>
      <c r="T16" s="626"/>
      <c r="U16" s="626"/>
      <c r="V16" s="626"/>
      <c r="W16" s="626"/>
      <c r="X16" s="626"/>
      <c r="Y16" s="627"/>
      <c r="Z16" s="628">
        <v>22.2</v>
      </c>
      <c r="AA16" s="628"/>
      <c r="AB16" s="628"/>
      <c r="AC16" s="628"/>
      <c r="AD16" s="629">
        <v>25086414</v>
      </c>
      <c r="AE16" s="629"/>
      <c r="AF16" s="629"/>
      <c r="AG16" s="629"/>
      <c r="AH16" s="629"/>
      <c r="AI16" s="629"/>
      <c r="AJ16" s="629"/>
      <c r="AK16" s="629"/>
      <c r="AL16" s="630">
        <v>39.299999999999997</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282323</v>
      </c>
      <c r="CS16" s="626"/>
      <c r="CT16" s="626"/>
      <c r="CU16" s="626"/>
      <c r="CV16" s="626"/>
      <c r="CW16" s="626"/>
      <c r="CX16" s="626"/>
      <c r="CY16" s="627"/>
      <c r="CZ16" s="628">
        <v>0.2</v>
      </c>
      <c r="DA16" s="628"/>
      <c r="DB16" s="628"/>
      <c r="DC16" s="628"/>
      <c r="DD16" s="634" t="s">
        <v>112</v>
      </c>
      <c r="DE16" s="626"/>
      <c r="DF16" s="626"/>
      <c r="DG16" s="626"/>
      <c r="DH16" s="626"/>
      <c r="DI16" s="626"/>
      <c r="DJ16" s="626"/>
      <c r="DK16" s="626"/>
      <c r="DL16" s="626"/>
      <c r="DM16" s="626"/>
      <c r="DN16" s="626"/>
      <c r="DO16" s="626"/>
      <c r="DP16" s="627"/>
      <c r="DQ16" s="634">
        <v>34703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25086414</v>
      </c>
      <c r="S17" s="626"/>
      <c r="T17" s="626"/>
      <c r="U17" s="626"/>
      <c r="V17" s="626"/>
      <c r="W17" s="626"/>
      <c r="X17" s="626"/>
      <c r="Y17" s="627"/>
      <c r="Z17" s="628">
        <v>20.7</v>
      </c>
      <c r="AA17" s="628"/>
      <c r="AB17" s="628"/>
      <c r="AC17" s="628"/>
      <c r="AD17" s="629">
        <v>25086414</v>
      </c>
      <c r="AE17" s="629"/>
      <c r="AF17" s="629"/>
      <c r="AG17" s="629"/>
      <c r="AH17" s="629"/>
      <c r="AI17" s="629"/>
      <c r="AJ17" s="629"/>
      <c r="AK17" s="629"/>
      <c r="AL17" s="630">
        <v>39.299999999999997</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v>315481</v>
      </c>
      <c r="BH17" s="626"/>
      <c r="BI17" s="626"/>
      <c r="BJ17" s="626"/>
      <c r="BK17" s="626"/>
      <c r="BL17" s="626"/>
      <c r="BM17" s="626"/>
      <c r="BN17" s="627"/>
      <c r="BO17" s="628">
        <v>0.9</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15785572</v>
      </c>
      <c r="CS17" s="626"/>
      <c r="CT17" s="626"/>
      <c r="CU17" s="626"/>
      <c r="CV17" s="626"/>
      <c r="CW17" s="626"/>
      <c r="CX17" s="626"/>
      <c r="CY17" s="627"/>
      <c r="CZ17" s="628">
        <v>13.3</v>
      </c>
      <c r="DA17" s="628"/>
      <c r="DB17" s="628"/>
      <c r="DC17" s="628"/>
      <c r="DD17" s="634" t="s">
        <v>112</v>
      </c>
      <c r="DE17" s="626"/>
      <c r="DF17" s="626"/>
      <c r="DG17" s="626"/>
      <c r="DH17" s="626"/>
      <c r="DI17" s="626"/>
      <c r="DJ17" s="626"/>
      <c r="DK17" s="626"/>
      <c r="DL17" s="626"/>
      <c r="DM17" s="626"/>
      <c r="DN17" s="626"/>
      <c r="DO17" s="626"/>
      <c r="DP17" s="627"/>
      <c r="DQ17" s="634">
        <v>15075696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1728410</v>
      </c>
      <c r="S18" s="626"/>
      <c r="T18" s="626"/>
      <c r="U18" s="626"/>
      <c r="V18" s="626"/>
      <c r="W18" s="626"/>
      <c r="X18" s="626"/>
      <c r="Y18" s="627"/>
      <c r="Z18" s="628">
        <v>1.4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v>606</v>
      </c>
      <c r="CS18" s="626"/>
      <c r="CT18" s="626"/>
      <c r="CU18" s="626"/>
      <c r="CV18" s="626"/>
      <c r="CW18" s="626"/>
      <c r="CX18" s="626"/>
      <c r="CY18" s="627"/>
      <c r="CZ18" s="628">
        <v>0</v>
      </c>
      <c r="DA18" s="628"/>
      <c r="DB18" s="628"/>
      <c r="DC18" s="628"/>
      <c r="DD18" s="634" t="s">
        <v>112</v>
      </c>
      <c r="DE18" s="626"/>
      <c r="DF18" s="626"/>
      <c r="DG18" s="626"/>
      <c r="DH18" s="626"/>
      <c r="DI18" s="626"/>
      <c r="DJ18" s="626"/>
      <c r="DK18" s="626"/>
      <c r="DL18" s="626"/>
      <c r="DM18" s="626"/>
      <c r="DN18" s="626"/>
      <c r="DO18" s="626"/>
      <c r="DP18" s="627"/>
      <c r="DQ18" s="634">
        <v>606</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5</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1456999</v>
      </c>
      <c r="BH19" s="626"/>
      <c r="BI19" s="626"/>
      <c r="BJ19" s="626"/>
      <c r="BK19" s="626"/>
      <c r="BL19" s="626"/>
      <c r="BM19" s="626"/>
      <c r="BN19" s="627"/>
      <c r="BO19" s="628">
        <v>4.4000000000000004</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66131846</v>
      </c>
      <c r="S20" s="626"/>
      <c r="T20" s="626"/>
      <c r="U20" s="626"/>
      <c r="V20" s="626"/>
      <c r="W20" s="626"/>
      <c r="X20" s="626"/>
      <c r="Y20" s="627"/>
      <c r="Z20" s="628">
        <v>54.7</v>
      </c>
      <c r="AA20" s="628"/>
      <c r="AB20" s="628"/>
      <c r="AC20" s="628"/>
      <c r="AD20" s="629">
        <v>62977075</v>
      </c>
      <c r="AE20" s="629"/>
      <c r="AF20" s="629"/>
      <c r="AG20" s="629"/>
      <c r="AH20" s="629"/>
      <c r="AI20" s="629"/>
      <c r="AJ20" s="629"/>
      <c r="AK20" s="629"/>
      <c r="AL20" s="630">
        <v>98.7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1456999</v>
      </c>
      <c r="BH20" s="626"/>
      <c r="BI20" s="626"/>
      <c r="BJ20" s="626"/>
      <c r="BK20" s="626"/>
      <c r="BL20" s="626"/>
      <c r="BM20" s="626"/>
      <c r="BN20" s="627"/>
      <c r="BO20" s="628">
        <v>4.4000000000000004</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118454881</v>
      </c>
      <c r="CS20" s="626"/>
      <c r="CT20" s="626"/>
      <c r="CU20" s="626"/>
      <c r="CV20" s="626"/>
      <c r="CW20" s="626"/>
      <c r="CX20" s="626"/>
      <c r="CY20" s="627"/>
      <c r="CZ20" s="628">
        <v>100</v>
      </c>
      <c r="DA20" s="628"/>
      <c r="DB20" s="628"/>
      <c r="DC20" s="628"/>
      <c r="DD20" s="634">
        <v>11566842</v>
      </c>
      <c r="DE20" s="626"/>
      <c r="DF20" s="626"/>
      <c r="DG20" s="626"/>
      <c r="DH20" s="626"/>
      <c r="DI20" s="626"/>
      <c r="DJ20" s="626"/>
      <c r="DK20" s="626"/>
      <c r="DL20" s="626"/>
      <c r="DM20" s="626"/>
      <c r="DN20" s="626"/>
      <c r="DO20" s="626"/>
      <c r="DP20" s="627"/>
      <c r="DQ20" s="634">
        <v>76144974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47906</v>
      </c>
      <c r="S21" s="626"/>
      <c r="T21" s="626"/>
      <c r="U21" s="626"/>
      <c r="V21" s="626"/>
      <c r="W21" s="626"/>
      <c r="X21" s="626"/>
      <c r="Y21" s="627"/>
      <c r="Z21" s="628">
        <v>0</v>
      </c>
      <c r="AA21" s="628"/>
      <c r="AB21" s="628"/>
      <c r="AC21" s="628"/>
      <c r="AD21" s="629">
        <v>47906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30643</v>
      </c>
      <c r="BH21" s="626"/>
      <c r="BI21" s="626"/>
      <c r="BJ21" s="626"/>
      <c r="BK21" s="626"/>
      <c r="BL21" s="626"/>
      <c r="BM21" s="626"/>
      <c r="BN21" s="627"/>
      <c r="BO21" s="628">
        <v>0.1</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1044506</v>
      </c>
      <c r="S22" s="626"/>
      <c r="T22" s="626"/>
      <c r="U22" s="626"/>
      <c r="V22" s="626"/>
      <c r="W22" s="626"/>
      <c r="X22" s="626"/>
      <c r="Y22" s="627"/>
      <c r="Z22" s="628">
        <v>0.9</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3132643</v>
      </c>
      <c r="S23" s="626"/>
      <c r="T23" s="626"/>
      <c r="U23" s="626"/>
      <c r="V23" s="626"/>
      <c r="W23" s="626"/>
      <c r="X23" s="626"/>
      <c r="Y23" s="627"/>
      <c r="Z23" s="628">
        <v>2.6</v>
      </c>
      <c r="AA23" s="628"/>
      <c r="AB23" s="628"/>
      <c r="AC23" s="628"/>
      <c r="AD23" s="629">
        <v>184953</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v>1426356</v>
      </c>
      <c r="BH23" s="626"/>
      <c r="BI23" s="626"/>
      <c r="BJ23" s="626"/>
      <c r="BK23" s="626"/>
      <c r="BL23" s="626"/>
      <c r="BM23" s="626"/>
      <c r="BN23" s="627"/>
      <c r="BO23" s="628">
        <v>4.3</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941668</v>
      </c>
      <c r="S24" s="626"/>
      <c r="T24" s="626"/>
      <c r="U24" s="626"/>
      <c r="V24" s="626"/>
      <c r="W24" s="626"/>
      <c r="X24" s="626"/>
      <c r="Y24" s="627"/>
      <c r="Z24" s="628">
        <v>0.8</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65652600</v>
      </c>
      <c r="CS24" s="615"/>
      <c r="CT24" s="615"/>
      <c r="CU24" s="615"/>
      <c r="CV24" s="615"/>
      <c r="CW24" s="615"/>
      <c r="CX24" s="615"/>
      <c r="CY24" s="616"/>
      <c r="CZ24" s="652">
        <v>55.4</v>
      </c>
      <c r="DA24" s="653"/>
      <c r="DB24" s="653"/>
      <c r="DC24" s="654"/>
      <c r="DD24" s="651">
        <v>43887161</v>
      </c>
      <c r="DE24" s="615"/>
      <c r="DF24" s="615"/>
      <c r="DG24" s="615"/>
      <c r="DH24" s="615"/>
      <c r="DI24" s="615"/>
      <c r="DJ24" s="615"/>
      <c r="DK24" s="616"/>
      <c r="DL24" s="651">
        <v>43360596</v>
      </c>
      <c r="DM24" s="615"/>
      <c r="DN24" s="615"/>
      <c r="DO24" s="615"/>
      <c r="DP24" s="615"/>
      <c r="DQ24" s="615"/>
      <c r="DR24" s="615"/>
      <c r="DS24" s="615"/>
      <c r="DT24" s="615"/>
      <c r="DU24" s="615"/>
      <c r="DV24" s="616"/>
      <c r="DW24" s="619">
        <v>63.8</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18640828</v>
      </c>
      <c r="S25" s="626"/>
      <c r="T25" s="626"/>
      <c r="U25" s="626"/>
      <c r="V25" s="626"/>
      <c r="W25" s="626"/>
      <c r="X25" s="626"/>
      <c r="Y25" s="627"/>
      <c r="Z25" s="628">
        <v>15.4</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21788900</v>
      </c>
      <c r="CS25" s="657"/>
      <c r="CT25" s="657"/>
      <c r="CU25" s="657"/>
      <c r="CV25" s="657"/>
      <c r="CW25" s="657"/>
      <c r="CX25" s="657"/>
      <c r="CY25" s="658"/>
      <c r="CZ25" s="659">
        <v>18.399999999999999</v>
      </c>
      <c r="DA25" s="660"/>
      <c r="DB25" s="660"/>
      <c r="DC25" s="661"/>
      <c r="DD25" s="634">
        <v>20359909</v>
      </c>
      <c r="DE25" s="657"/>
      <c r="DF25" s="657"/>
      <c r="DG25" s="657"/>
      <c r="DH25" s="657"/>
      <c r="DI25" s="657"/>
      <c r="DJ25" s="657"/>
      <c r="DK25" s="658"/>
      <c r="DL25" s="634">
        <v>19905171</v>
      </c>
      <c r="DM25" s="657"/>
      <c r="DN25" s="657"/>
      <c r="DO25" s="657"/>
      <c r="DP25" s="657"/>
      <c r="DQ25" s="657"/>
      <c r="DR25" s="657"/>
      <c r="DS25" s="657"/>
      <c r="DT25" s="657"/>
      <c r="DU25" s="657"/>
      <c r="DV25" s="658"/>
      <c r="DW25" s="630">
        <v>29.3</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v>84115</v>
      </c>
      <c r="S26" s="626"/>
      <c r="T26" s="626"/>
      <c r="U26" s="626"/>
      <c r="V26" s="626"/>
      <c r="W26" s="626"/>
      <c r="X26" s="626"/>
      <c r="Y26" s="627"/>
      <c r="Z26" s="628">
        <v>0.1</v>
      </c>
      <c r="AA26" s="628"/>
      <c r="AB26" s="628"/>
      <c r="AC26" s="628"/>
      <c r="AD26" s="629">
        <v>84115</v>
      </c>
      <c r="AE26" s="629"/>
      <c r="AF26" s="629"/>
      <c r="AG26" s="629"/>
      <c r="AH26" s="629"/>
      <c r="AI26" s="629"/>
      <c r="AJ26" s="629"/>
      <c r="AK26" s="629"/>
      <c r="AL26" s="630">
        <v>0.1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13671508</v>
      </c>
      <c r="CS26" s="626"/>
      <c r="CT26" s="626"/>
      <c r="CU26" s="626"/>
      <c r="CV26" s="626"/>
      <c r="CW26" s="626"/>
      <c r="CX26" s="626"/>
      <c r="CY26" s="627"/>
      <c r="CZ26" s="659">
        <v>11.5</v>
      </c>
      <c r="DA26" s="660"/>
      <c r="DB26" s="660"/>
      <c r="DC26" s="661"/>
      <c r="DD26" s="634">
        <v>12755857</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7874963</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33439177</v>
      </c>
      <c r="BH27" s="626"/>
      <c r="BI27" s="626"/>
      <c r="BJ27" s="626"/>
      <c r="BK27" s="626"/>
      <c r="BL27" s="626"/>
      <c r="BM27" s="626"/>
      <c r="BN27" s="627"/>
      <c r="BO27" s="628">
        <v>100</v>
      </c>
      <c r="BP27" s="628"/>
      <c r="BQ27" s="628"/>
      <c r="BR27" s="628"/>
      <c r="BS27" s="634">
        <v>464507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28078445</v>
      </c>
      <c r="CS27" s="657"/>
      <c r="CT27" s="657"/>
      <c r="CU27" s="657"/>
      <c r="CV27" s="657"/>
      <c r="CW27" s="657"/>
      <c r="CX27" s="657"/>
      <c r="CY27" s="658"/>
      <c r="CZ27" s="659">
        <v>23.7</v>
      </c>
      <c r="DA27" s="660"/>
      <c r="DB27" s="660"/>
      <c r="DC27" s="661"/>
      <c r="DD27" s="634">
        <v>8451873</v>
      </c>
      <c r="DE27" s="657"/>
      <c r="DF27" s="657"/>
      <c r="DG27" s="657"/>
      <c r="DH27" s="657"/>
      <c r="DI27" s="657"/>
      <c r="DJ27" s="657"/>
      <c r="DK27" s="658"/>
      <c r="DL27" s="634">
        <v>8382046</v>
      </c>
      <c r="DM27" s="657"/>
      <c r="DN27" s="657"/>
      <c r="DO27" s="657"/>
      <c r="DP27" s="657"/>
      <c r="DQ27" s="657"/>
      <c r="DR27" s="657"/>
      <c r="DS27" s="657"/>
      <c r="DT27" s="657"/>
      <c r="DU27" s="657"/>
      <c r="DV27" s="658"/>
      <c r="DW27" s="630">
        <v>12.3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362673</v>
      </c>
      <c r="S28" s="626"/>
      <c r="T28" s="626"/>
      <c r="U28" s="626"/>
      <c r="V28" s="626"/>
      <c r="W28" s="626"/>
      <c r="X28" s="626"/>
      <c r="Y28" s="627"/>
      <c r="Z28" s="628">
        <v>0.3</v>
      </c>
      <c r="AA28" s="628"/>
      <c r="AB28" s="628"/>
      <c r="AC28" s="628"/>
      <c r="AD28" s="629">
        <v>87670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15785255</v>
      </c>
      <c r="CS28" s="626"/>
      <c r="CT28" s="626"/>
      <c r="CU28" s="626"/>
      <c r="CV28" s="626"/>
      <c r="CW28" s="626"/>
      <c r="CX28" s="626"/>
      <c r="CY28" s="627"/>
      <c r="CZ28" s="659">
        <v>13.3</v>
      </c>
      <c r="DA28" s="660"/>
      <c r="DB28" s="660"/>
      <c r="DC28" s="661"/>
      <c r="DD28" s="634">
        <v>15075379</v>
      </c>
      <c r="DE28" s="626"/>
      <c r="DF28" s="626"/>
      <c r="DG28" s="626"/>
      <c r="DH28" s="626"/>
      <c r="DI28" s="626"/>
      <c r="DJ28" s="626"/>
      <c r="DK28" s="627"/>
      <c r="DL28" s="634">
        <v>15073379</v>
      </c>
      <c r="DM28" s="626"/>
      <c r="DN28" s="626"/>
      <c r="DO28" s="626"/>
      <c r="DP28" s="626"/>
      <c r="DQ28" s="626"/>
      <c r="DR28" s="626"/>
      <c r="DS28" s="626"/>
      <c r="DT28" s="626"/>
      <c r="DU28" s="626"/>
      <c r="DV28" s="627"/>
      <c r="DW28" s="630">
        <v>22.2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121210</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15782158</v>
      </c>
      <c r="CS29" s="657"/>
      <c r="CT29" s="657"/>
      <c r="CU29" s="657"/>
      <c r="CV29" s="657"/>
      <c r="CW29" s="657"/>
      <c r="CX29" s="657"/>
      <c r="CY29" s="658"/>
      <c r="CZ29" s="659">
        <v>13.3</v>
      </c>
      <c r="DA29" s="660"/>
      <c r="DB29" s="660"/>
      <c r="DC29" s="661"/>
      <c r="DD29" s="634">
        <v>15072282</v>
      </c>
      <c r="DE29" s="657"/>
      <c r="DF29" s="657"/>
      <c r="DG29" s="657"/>
      <c r="DH29" s="657"/>
      <c r="DI29" s="657"/>
      <c r="DJ29" s="657"/>
      <c r="DK29" s="658"/>
      <c r="DL29" s="634">
        <v>15070282</v>
      </c>
      <c r="DM29" s="657"/>
      <c r="DN29" s="657"/>
      <c r="DO29" s="657"/>
      <c r="DP29" s="657"/>
      <c r="DQ29" s="657"/>
      <c r="DR29" s="657"/>
      <c r="DS29" s="657"/>
      <c r="DT29" s="657"/>
      <c r="DU29" s="657"/>
      <c r="DV29" s="658"/>
      <c r="DW29" s="630">
        <v>22.2</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3864589</v>
      </c>
      <c r="S30" s="626"/>
      <c r="T30" s="626"/>
      <c r="U30" s="626"/>
      <c r="V30" s="626"/>
      <c r="W30" s="626"/>
      <c r="X30" s="626"/>
      <c r="Y30" s="627"/>
      <c r="Z30" s="628">
        <v>3.2</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99.3</v>
      </c>
      <c r="BH30" s="684"/>
      <c r="BI30" s="684"/>
      <c r="BJ30" s="684"/>
      <c r="BK30" s="684"/>
      <c r="BL30" s="684"/>
      <c r="BM30" s="620">
        <v>97.5</v>
      </c>
      <c r="BN30" s="684"/>
      <c r="BO30" s="684"/>
      <c r="BP30" s="684"/>
      <c r="BQ30" s="685"/>
      <c r="BR30" s="683">
        <v>99.2</v>
      </c>
      <c r="BS30" s="684"/>
      <c r="BT30" s="684"/>
      <c r="BU30" s="684"/>
      <c r="BV30" s="684"/>
      <c r="BW30" s="684"/>
      <c r="BX30" s="620">
        <v>96.2</v>
      </c>
      <c r="BY30" s="684"/>
      <c r="BZ30" s="684"/>
      <c r="CA30" s="684"/>
      <c r="CB30" s="685"/>
      <c r="CD30" s="688"/>
      <c r="CE30" s="689"/>
      <c r="CF30" s="639" t="s">
        <v>293</v>
      </c>
      <c r="CG30" s="640"/>
      <c r="CH30" s="640"/>
      <c r="CI30" s="640"/>
      <c r="CJ30" s="640"/>
      <c r="CK30" s="640"/>
      <c r="CL30" s="640"/>
      <c r="CM30" s="640"/>
      <c r="CN30" s="640"/>
      <c r="CO30" s="640"/>
      <c r="CP30" s="640"/>
      <c r="CQ30" s="641"/>
      <c r="CR30" s="625">
        <v>14484998</v>
      </c>
      <c r="CS30" s="626"/>
      <c r="CT30" s="626"/>
      <c r="CU30" s="626"/>
      <c r="CV30" s="626"/>
      <c r="CW30" s="626"/>
      <c r="CX30" s="626"/>
      <c r="CY30" s="627"/>
      <c r="CZ30" s="659">
        <v>12.2</v>
      </c>
      <c r="DA30" s="660"/>
      <c r="DB30" s="660"/>
      <c r="DC30" s="661"/>
      <c r="DD30" s="634">
        <v>13871829</v>
      </c>
      <c r="DE30" s="626"/>
      <c r="DF30" s="626"/>
      <c r="DG30" s="626"/>
      <c r="DH30" s="626"/>
      <c r="DI30" s="626"/>
      <c r="DJ30" s="626"/>
      <c r="DK30" s="627"/>
      <c r="DL30" s="634">
        <v>13869829</v>
      </c>
      <c r="DM30" s="626"/>
      <c r="DN30" s="626"/>
      <c r="DO30" s="626"/>
      <c r="DP30" s="626"/>
      <c r="DQ30" s="626"/>
      <c r="DR30" s="626"/>
      <c r="DS30" s="626"/>
      <c r="DT30" s="626"/>
      <c r="DU30" s="626"/>
      <c r="DV30" s="627"/>
      <c r="DW30" s="630">
        <v>20.399999999999999</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3047824</v>
      </c>
      <c r="S31" s="626"/>
      <c r="T31" s="626"/>
      <c r="U31" s="626"/>
      <c r="V31" s="626"/>
      <c r="W31" s="626"/>
      <c r="X31" s="626"/>
      <c r="Y31" s="627"/>
      <c r="Z31" s="628">
        <v>2.5</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97.3</v>
      </c>
      <c r="BN31" s="681"/>
      <c r="BO31" s="681"/>
      <c r="BP31" s="681"/>
      <c r="BQ31" s="682"/>
      <c r="BR31" s="680">
        <v>99.2</v>
      </c>
      <c r="BS31" s="657"/>
      <c r="BT31" s="657"/>
      <c r="BU31" s="657"/>
      <c r="BV31" s="657"/>
      <c r="BW31" s="657"/>
      <c r="BX31" s="631">
        <v>97</v>
      </c>
      <c r="BY31" s="681"/>
      <c r="BZ31" s="681"/>
      <c r="CA31" s="681"/>
      <c r="CB31" s="682"/>
      <c r="CD31" s="688"/>
      <c r="CE31" s="689"/>
      <c r="CF31" s="639" t="s">
        <v>297</v>
      </c>
      <c r="CG31" s="640"/>
      <c r="CH31" s="640"/>
      <c r="CI31" s="640"/>
      <c r="CJ31" s="640"/>
      <c r="CK31" s="640"/>
      <c r="CL31" s="640"/>
      <c r="CM31" s="640"/>
      <c r="CN31" s="640"/>
      <c r="CO31" s="640"/>
      <c r="CP31" s="640"/>
      <c r="CQ31" s="641"/>
      <c r="CR31" s="625">
        <v>1297160</v>
      </c>
      <c r="CS31" s="657"/>
      <c r="CT31" s="657"/>
      <c r="CU31" s="657"/>
      <c r="CV31" s="657"/>
      <c r="CW31" s="657"/>
      <c r="CX31" s="657"/>
      <c r="CY31" s="658"/>
      <c r="CZ31" s="659">
        <v>1.1000000000000001</v>
      </c>
      <c r="DA31" s="660"/>
      <c r="DB31" s="660"/>
      <c r="DC31" s="661"/>
      <c r="DD31" s="634">
        <v>1200453</v>
      </c>
      <c r="DE31" s="657"/>
      <c r="DF31" s="657"/>
      <c r="DG31" s="657"/>
      <c r="DH31" s="657"/>
      <c r="DI31" s="657"/>
      <c r="DJ31" s="657"/>
      <c r="DK31" s="658"/>
      <c r="DL31" s="634">
        <v>1200453</v>
      </c>
      <c r="DM31" s="657"/>
      <c r="DN31" s="657"/>
      <c r="DO31" s="657"/>
      <c r="DP31" s="657"/>
      <c r="DQ31" s="657"/>
      <c r="DR31" s="657"/>
      <c r="DS31" s="657"/>
      <c r="DT31" s="657"/>
      <c r="DU31" s="657"/>
      <c r="DV31" s="658"/>
      <c r="DW31" s="630">
        <v>1.8</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4374311</v>
      </c>
      <c r="S32" s="626"/>
      <c r="T32" s="626"/>
      <c r="U32" s="626"/>
      <c r="V32" s="626"/>
      <c r="W32" s="626"/>
      <c r="X32" s="626"/>
      <c r="Y32" s="627"/>
      <c r="Z32" s="628">
        <v>3.6</v>
      </c>
      <c r="AA32" s="628"/>
      <c r="AB32" s="628"/>
      <c r="AC32" s="628"/>
      <c r="AD32" s="629">
        <v>396000</v>
      </c>
      <c r="AE32" s="629"/>
      <c r="AF32" s="629"/>
      <c r="AG32" s="629"/>
      <c r="AH32" s="629"/>
      <c r="AI32" s="629"/>
      <c r="AJ32" s="629"/>
      <c r="AK32" s="629"/>
      <c r="AL32" s="630">
        <v>0.6</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99.3</v>
      </c>
      <c r="BH32" s="693"/>
      <c r="BI32" s="693"/>
      <c r="BJ32" s="693"/>
      <c r="BK32" s="693"/>
      <c r="BL32" s="693"/>
      <c r="BM32" s="694">
        <v>97.5</v>
      </c>
      <c r="BN32" s="693"/>
      <c r="BO32" s="693"/>
      <c r="BP32" s="693"/>
      <c r="BQ32" s="695"/>
      <c r="BR32" s="692">
        <v>99.2</v>
      </c>
      <c r="BS32" s="693"/>
      <c r="BT32" s="693"/>
      <c r="BU32" s="693"/>
      <c r="BV32" s="693"/>
      <c r="BW32" s="693"/>
      <c r="BX32" s="694">
        <v>97.1</v>
      </c>
      <c r="BY32" s="693"/>
      <c r="BZ32" s="693"/>
      <c r="CA32" s="693"/>
      <c r="CB32" s="695"/>
      <c r="CD32" s="690"/>
      <c r="CE32" s="691"/>
      <c r="CF32" s="639" t="s">
        <v>300</v>
      </c>
      <c r="CG32" s="640"/>
      <c r="CH32" s="640"/>
      <c r="CI32" s="640"/>
      <c r="CJ32" s="640"/>
      <c r="CK32" s="640"/>
      <c r="CL32" s="640"/>
      <c r="CM32" s="640"/>
      <c r="CN32" s="640"/>
      <c r="CO32" s="640"/>
      <c r="CP32" s="640"/>
      <c r="CQ32" s="641"/>
      <c r="CR32" s="625">
        <v>3097</v>
      </c>
      <c r="CS32" s="626"/>
      <c r="CT32" s="626"/>
      <c r="CU32" s="626"/>
      <c r="CV32" s="626"/>
      <c r="CW32" s="626"/>
      <c r="CX32" s="626"/>
      <c r="CY32" s="627"/>
      <c r="CZ32" s="659">
        <v>0</v>
      </c>
      <c r="DA32" s="660"/>
      <c r="DB32" s="660"/>
      <c r="DC32" s="661"/>
      <c r="DD32" s="634">
        <v>3097</v>
      </c>
      <c r="DE32" s="626"/>
      <c r="DF32" s="626"/>
      <c r="DG32" s="626"/>
      <c r="DH32" s="626"/>
      <c r="DI32" s="626"/>
      <c r="DJ32" s="626"/>
      <c r="DK32" s="627"/>
      <c r="DL32" s="634">
        <v>3097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11303589</v>
      </c>
      <c r="S33" s="626"/>
      <c r="T33" s="626"/>
      <c r="U33" s="626"/>
      <c r="V33" s="626"/>
      <c r="W33" s="626"/>
      <c r="X33" s="626"/>
      <c r="Y33" s="627"/>
      <c r="Z33" s="628">
        <v>9.3000000000000007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40953116</v>
      </c>
      <c r="CS33" s="657"/>
      <c r="CT33" s="657"/>
      <c r="CU33" s="657"/>
      <c r="CV33" s="657"/>
      <c r="CW33" s="657"/>
      <c r="CX33" s="657"/>
      <c r="CY33" s="658"/>
      <c r="CZ33" s="659">
        <v>34.6</v>
      </c>
      <c r="DA33" s="660"/>
      <c r="DB33" s="660"/>
      <c r="DC33" s="661"/>
      <c r="DD33" s="634">
        <v>30055139</v>
      </c>
      <c r="DE33" s="657"/>
      <c r="DF33" s="657"/>
      <c r="DG33" s="657"/>
      <c r="DH33" s="657"/>
      <c r="DI33" s="657"/>
      <c r="DJ33" s="657"/>
      <c r="DK33" s="658"/>
      <c r="DL33" s="634">
        <v>23760074</v>
      </c>
      <c r="DM33" s="657"/>
      <c r="DN33" s="657"/>
      <c r="DO33" s="657"/>
      <c r="DP33" s="657"/>
      <c r="DQ33" s="657"/>
      <c r="DR33" s="657"/>
      <c r="DS33" s="657"/>
      <c r="DT33" s="657"/>
      <c r="DU33" s="657"/>
      <c r="DV33" s="658"/>
      <c r="DW33" s="630">
        <v>34.9</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14131926</v>
      </c>
      <c r="CS34" s="626"/>
      <c r="CT34" s="626"/>
      <c r="CU34" s="626"/>
      <c r="CV34" s="626"/>
      <c r="CW34" s="626"/>
      <c r="CX34" s="626"/>
      <c r="CY34" s="627"/>
      <c r="CZ34" s="659">
        <v>11.9</v>
      </c>
      <c r="DA34" s="660"/>
      <c r="DB34" s="660"/>
      <c r="DC34" s="661"/>
      <c r="DD34" s="634">
        <v>9386617</v>
      </c>
      <c r="DE34" s="626"/>
      <c r="DF34" s="626"/>
      <c r="DG34" s="626"/>
      <c r="DH34" s="626"/>
      <c r="DI34" s="626"/>
      <c r="DJ34" s="626"/>
      <c r="DK34" s="627"/>
      <c r="DL34" s="634">
        <v>7899891</v>
      </c>
      <c r="DM34" s="626"/>
      <c r="DN34" s="626"/>
      <c r="DO34" s="626"/>
      <c r="DP34" s="626"/>
      <c r="DQ34" s="626"/>
      <c r="DR34" s="626"/>
      <c r="DS34" s="626"/>
      <c r="DT34" s="626"/>
      <c r="DU34" s="626"/>
      <c r="DV34" s="627"/>
      <c r="DW34" s="630">
        <v>11.6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4220389</v>
      </c>
      <c r="S35" s="626"/>
      <c r="T35" s="626"/>
      <c r="U35" s="626"/>
      <c r="V35" s="626"/>
      <c r="W35" s="626"/>
      <c r="X35" s="626"/>
      <c r="Y35" s="627"/>
      <c r="Z35" s="628">
        <v>3.5</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16596568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893814</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1369341</v>
      </c>
      <c r="CS35" s="657"/>
      <c r="CT35" s="657"/>
      <c r="CU35" s="657"/>
      <c r="CV35" s="657"/>
      <c r="CW35" s="657"/>
      <c r="CX35" s="657"/>
      <c r="CY35" s="658"/>
      <c r="CZ35" s="659">
        <v>1.2</v>
      </c>
      <c r="DA35" s="660"/>
      <c r="DB35" s="660"/>
      <c r="DC35" s="661"/>
      <c r="DD35" s="634">
        <v>1188771</v>
      </c>
      <c r="DE35" s="657"/>
      <c r="DF35" s="657"/>
      <c r="DG35" s="657"/>
      <c r="DH35" s="657"/>
      <c r="DI35" s="657"/>
      <c r="DJ35" s="657"/>
      <c r="DK35" s="658"/>
      <c r="DL35" s="634">
        <v>1188771</v>
      </c>
      <c r="DM35" s="657"/>
      <c r="DN35" s="657"/>
      <c r="DO35" s="657"/>
      <c r="DP35" s="657"/>
      <c r="DQ35" s="657"/>
      <c r="DR35" s="657"/>
      <c r="DS35" s="657"/>
      <c r="DT35" s="657"/>
      <c r="DU35" s="657"/>
      <c r="DV35" s="658"/>
      <c r="DW35" s="630">
        <v>1.7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120972671</v>
      </c>
      <c r="S36" s="698"/>
      <c r="T36" s="698"/>
      <c r="U36" s="698"/>
      <c r="V36" s="698"/>
      <c r="W36" s="698"/>
      <c r="X36" s="698"/>
      <c r="Y36" s="699"/>
      <c r="Z36" s="700">
        <v>100</v>
      </c>
      <c r="AA36" s="700"/>
      <c r="AB36" s="700"/>
      <c r="AC36" s="700"/>
      <c r="AD36" s="701">
        <v>63777719</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3402228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-9625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8679722</v>
      </c>
      <c r="CS36" s="626"/>
      <c r="CT36" s="626"/>
      <c r="CU36" s="626"/>
      <c r="CV36" s="626"/>
      <c r="CW36" s="626"/>
      <c r="CX36" s="626"/>
      <c r="CY36" s="627"/>
      <c r="CZ36" s="659">
        <v>7.3</v>
      </c>
      <c r="DA36" s="660"/>
      <c r="DB36" s="660"/>
      <c r="DC36" s="661"/>
      <c r="DD36" s="634">
        <v>7397769</v>
      </c>
      <c r="DE36" s="626"/>
      <c r="DF36" s="626"/>
      <c r="DG36" s="626"/>
      <c r="DH36" s="626"/>
      <c r="DI36" s="626"/>
      <c r="DJ36" s="626"/>
      <c r="DK36" s="627"/>
      <c r="DL36" s="634">
        <v>5066032</v>
      </c>
      <c r="DM36" s="626"/>
      <c r="DN36" s="626"/>
      <c r="DO36" s="626"/>
      <c r="DP36" s="626"/>
      <c r="DQ36" s="626"/>
      <c r="DR36" s="626"/>
      <c r="DS36" s="626"/>
      <c r="DT36" s="626"/>
      <c r="DU36" s="626"/>
      <c r="DV36" s="627"/>
      <c r="DW36" s="630">
        <v>7.5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341139</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39909</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296612</v>
      </c>
      <c r="CS37" s="657"/>
      <c r="CT37" s="657"/>
      <c r="CU37" s="657"/>
      <c r="CV37" s="657"/>
      <c r="CW37" s="657"/>
      <c r="CX37" s="657"/>
      <c r="CY37" s="658"/>
      <c r="CZ37" s="659">
        <v>0.3</v>
      </c>
      <c r="DA37" s="660"/>
      <c r="DB37" s="660"/>
      <c r="DC37" s="661"/>
      <c r="DD37" s="634">
        <v>296612</v>
      </c>
      <c r="DE37" s="657"/>
      <c r="DF37" s="657"/>
      <c r="DG37" s="657"/>
      <c r="DH37" s="657"/>
      <c r="DI37" s="657"/>
      <c r="DJ37" s="657"/>
      <c r="DK37" s="658"/>
      <c r="DL37" s="634">
        <v>296442</v>
      </c>
      <c r="DM37" s="657"/>
      <c r="DN37" s="657"/>
      <c r="DO37" s="657"/>
      <c r="DP37" s="657"/>
      <c r="DQ37" s="657"/>
      <c r="DR37" s="657"/>
      <c r="DS37" s="657"/>
      <c r="DT37" s="657"/>
      <c r="DU37" s="657"/>
      <c r="DV37" s="658"/>
      <c r="DW37" s="630">
        <v>0.4</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299736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61057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13003438</v>
      </c>
      <c r="CS38" s="626"/>
      <c r="CT38" s="626"/>
      <c r="CU38" s="626"/>
      <c r="CV38" s="626"/>
      <c r="CW38" s="626"/>
      <c r="CX38" s="626"/>
      <c r="CY38" s="627"/>
      <c r="CZ38" s="659">
        <v>11</v>
      </c>
      <c r="DA38" s="660"/>
      <c r="DB38" s="660"/>
      <c r="DC38" s="661"/>
      <c r="DD38" s="634">
        <v>10690301</v>
      </c>
      <c r="DE38" s="626"/>
      <c r="DF38" s="626"/>
      <c r="DG38" s="626"/>
      <c r="DH38" s="626"/>
      <c r="DI38" s="626"/>
      <c r="DJ38" s="626"/>
      <c r="DK38" s="627"/>
      <c r="DL38" s="634">
        <v>9485587</v>
      </c>
      <c r="DM38" s="626"/>
      <c r="DN38" s="626"/>
      <c r="DO38" s="626"/>
      <c r="DP38" s="626"/>
      <c r="DQ38" s="626"/>
      <c r="DR38" s="626"/>
      <c r="DS38" s="626"/>
      <c r="DT38" s="626"/>
      <c r="DU38" s="626"/>
      <c r="DV38" s="627"/>
      <c r="DW38" s="630">
        <v>13.9</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287895</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1262551</v>
      </c>
      <c r="CS39" s="657"/>
      <c r="CT39" s="657"/>
      <c r="CU39" s="657"/>
      <c r="CV39" s="657"/>
      <c r="CW39" s="657"/>
      <c r="CX39" s="657"/>
      <c r="CY39" s="658"/>
      <c r="CZ39" s="659">
        <v>1.1000000000000001</v>
      </c>
      <c r="DA39" s="660"/>
      <c r="DB39" s="660"/>
      <c r="DC39" s="661"/>
      <c r="DD39" s="634">
        <v>1246300</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3276169</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117</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2506138</v>
      </c>
      <c r="CS40" s="626"/>
      <c r="CT40" s="626"/>
      <c r="CU40" s="626"/>
      <c r="CV40" s="626"/>
      <c r="CW40" s="626"/>
      <c r="CX40" s="626"/>
      <c r="CY40" s="627"/>
      <c r="CZ40" s="659">
        <v>2.1</v>
      </c>
      <c r="DA40" s="660"/>
      <c r="DB40" s="660"/>
      <c r="DC40" s="661"/>
      <c r="DD40" s="634">
        <v>145381</v>
      </c>
      <c r="DE40" s="626"/>
      <c r="DF40" s="626"/>
      <c r="DG40" s="626"/>
      <c r="DH40" s="626"/>
      <c r="DI40" s="626"/>
      <c r="DJ40" s="626"/>
      <c r="DK40" s="627"/>
      <c r="DL40" s="634">
        <v>119793</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8989401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392</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11849165</v>
      </c>
      <c r="CS42" s="626"/>
      <c r="CT42" s="626"/>
      <c r="CU42" s="626"/>
      <c r="CV42" s="626"/>
      <c r="CW42" s="626"/>
      <c r="CX42" s="626"/>
      <c r="CY42" s="627"/>
      <c r="CZ42" s="659">
        <v>10</v>
      </c>
      <c r="DA42" s="708"/>
      <c r="DB42" s="708"/>
      <c r="DC42" s="709"/>
      <c r="DD42" s="634">
        <v>2202674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405924</v>
      </c>
      <c r="CS43" s="657"/>
      <c r="CT43" s="657"/>
      <c r="CU43" s="657"/>
      <c r="CV43" s="657"/>
      <c r="CW43" s="657"/>
      <c r="CX43" s="657"/>
      <c r="CY43" s="658"/>
      <c r="CZ43" s="659">
        <v>0.3</v>
      </c>
      <c r="DA43" s="660"/>
      <c r="DB43" s="660"/>
      <c r="DC43" s="661"/>
      <c r="DD43" s="634">
        <v>306686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11566842</v>
      </c>
      <c r="CS44" s="626"/>
      <c r="CT44" s="626"/>
      <c r="CU44" s="626"/>
      <c r="CV44" s="626"/>
      <c r="CW44" s="626"/>
      <c r="CX44" s="626"/>
      <c r="CY44" s="627"/>
      <c r="CZ44" s="659">
        <v>9.8000000000000007</v>
      </c>
      <c r="DA44" s="708"/>
      <c r="DB44" s="708"/>
      <c r="DC44" s="709"/>
      <c r="DD44" s="634">
        <v>2167971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4835171</v>
      </c>
      <c r="CS45" s="657"/>
      <c r="CT45" s="657"/>
      <c r="CU45" s="657"/>
      <c r="CV45" s="657"/>
      <c r="CW45" s="657"/>
      <c r="CX45" s="657"/>
      <c r="CY45" s="658"/>
      <c r="CZ45" s="659">
        <v>4.0999999999999996</v>
      </c>
      <c r="DA45" s="660"/>
      <c r="DB45" s="660"/>
      <c r="DC45" s="661"/>
      <c r="DD45" s="634">
        <v>211384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5660164</v>
      </c>
      <c r="CS46" s="626"/>
      <c r="CT46" s="626"/>
      <c r="CU46" s="626"/>
      <c r="CV46" s="626"/>
      <c r="CW46" s="626"/>
      <c r="CX46" s="626"/>
      <c r="CY46" s="627"/>
      <c r="CZ46" s="659">
        <v>4.8</v>
      </c>
      <c r="DA46" s="708"/>
      <c r="DB46" s="708"/>
      <c r="DC46" s="709"/>
      <c r="DD46" s="634">
        <v>1778636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282323</v>
      </c>
      <c r="CS47" s="657"/>
      <c r="CT47" s="657"/>
      <c r="CU47" s="657"/>
      <c r="CV47" s="657"/>
      <c r="CW47" s="657"/>
      <c r="CX47" s="657"/>
      <c r="CY47" s="658"/>
      <c r="CZ47" s="659">
        <v>0.2</v>
      </c>
      <c r="DA47" s="660"/>
      <c r="DB47" s="660"/>
      <c r="DC47" s="661"/>
      <c r="DD47" s="634">
        <v>34703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118454881</v>
      </c>
      <c r="CS49" s="693"/>
      <c r="CT49" s="693"/>
      <c r="CU49" s="693"/>
      <c r="CV49" s="693"/>
      <c r="CW49" s="693"/>
      <c r="CX49" s="693"/>
      <c r="CY49" s="720"/>
      <c r="CZ49" s="721">
        <v>100</v>
      </c>
      <c r="DA49" s="722"/>
      <c r="DB49" s="722"/>
      <c r="DC49" s="723"/>
      <c r="DD49" s="724">
        <v>76144974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532</v>
      </c>
      <c r="C7" s="752"/>
      <c r="D7" s="752"/>
      <c r="E7" s="752"/>
      <c r="F7" s="752"/>
      <c r="G7" s="752"/>
      <c r="H7" s="752"/>
      <c r="I7" s="752"/>
      <c r="J7" s="752"/>
      <c r="K7" s="752"/>
      <c r="L7" s="752"/>
      <c r="M7" s="752"/>
      <c r="N7" s="752"/>
      <c r="O7" s="752"/>
      <c r="P7" s="753"/>
      <c r="Q7" s="754">
        <v>118229</v>
      </c>
      <c r="R7" s="755"/>
      <c r="S7" s="755"/>
      <c r="T7" s="755"/>
      <c r="U7" s="755"/>
      <c r="V7" s="755">
        <v>115775</v>
      </c>
      <c r="W7" s="755"/>
      <c r="X7" s="755"/>
      <c r="Y7" s="755"/>
      <c r="Z7" s="755"/>
      <c r="AA7" s="755">
        <v>2454</v>
      </c>
      <c r="AB7" s="755"/>
      <c r="AC7" s="755"/>
      <c r="AD7" s="755"/>
      <c r="AE7" s="756"/>
      <c r="AF7" s="757">
        <v>2145</v>
      </c>
      <c r="AG7" s="758"/>
      <c r="AH7" s="758"/>
      <c r="AI7" s="758"/>
      <c r="AJ7" s="759"/>
      <c r="AK7" s="794">
        <v>3818</v>
      </c>
      <c r="AL7" s="795"/>
      <c r="AM7" s="795"/>
      <c r="AN7" s="795"/>
      <c r="AO7" s="795"/>
      <c r="AP7" s="795">
        <v>133708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563</v>
      </c>
      <c r="BT7" s="799"/>
      <c r="BU7" s="799"/>
      <c r="BV7" s="799"/>
      <c r="BW7" s="799"/>
      <c r="BX7" s="799"/>
      <c r="BY7" s="799"/>
      <c r="BZ7" s="799"/>
      <c r="CA7" s="799"/>
      <c r="CB7" s="799"/>
      <c r="CC7" s="799"/>
      <c r="CD7" s="799"/>
      <c r="CE7" s="799"/>
      <c r="CF7" s="799"/>
      <c r="CG7" s="800"/>
      <c r="CH7" s="791">
        <v>10</v>
      </c>
      <c r="CI7" s="792"/>
      <c r="CJ7" s="792"/>
      <c r="CK7" s="792"/>
      <c r="CL7" s="793"/>
      <c r="CM7" s="791">
        <v>56</v>
      </c>
      <c r="CN7" s="792"/>
      <c r="CO7" s="792"/>
      <c r="CP7" s="792"/>
      <c r="CQ7" s="793"/>
      <c r="CR7" s="791">
        <v>11</v>
      </c>
      <c r="CS7" s="792"/>
      <c r="CT7" s="792"/>
      <c r="CU7" s="792"/>
      <c r="CV7" s="793"/>
      <c r="CW7" s="791" t="s">
        <v>472</v>
      </c>
      <c r="CX7" s="792"/>
      <c r="CY7" s="792"/>
      <c r="CZ7" s="792"/>
      <c r="DA7" s="793"/>
      <c r="DB7" s="791" t="s">
        <v>472</v>
      </c>
      <c r="DC7" s="792"/>
      <c r="DD7" s="792"/>
      <c r="DE7" s="792"/>
      <c r="DF7" s="793"/>
      <c r="DG7" s="791" t="s">
        <v>472</v>
      </c>
      <c r="DH7" s="792"/>
      <c r="DI7" s="792"/>
      <c r="DJ7" s="792"/>
      <c r="DK7" s="793"/>
      <c r="DL7" s="791" t="s">
        <v>472</v>
      </c>
      <c r="DM7" s="792"/>
      <c r="DN7" s="792"/>
      <c r="DO7" s="792"/>
      <c r="DP7" s="793"/>
      <c r="DQ7" s="791" t="s">
        <v>472</v>
      </c>
      <c r="DR7" s="792"/>
      <c r="DS7" s="792"/>
      <c r="DT7" s="792"/>
      <c r="DU7" s="793"/>
      <c r="DV7" s="772"/>
      <c r="DW7" s="773"/>
      <c r="DX7" s="773"/>
      <c r="DY7" s="773"/>
      <c r="DZ7" s="774"/>
      <c r="EA7" s="207"/>
    </row>
    <row r="8" spans="1:131" s="208" customFormat="1" ht="26.25" customHeight="1" x14ac:dyDescent="0.15">
      <c r="A8" s="214">
        <v>2</v>
      </c>
      <c r="B8" s="775" t="s">
        <v>540</v>
      </c>
      <c r="C8" s="776"/>
      <c r="D8" s="776"/>
      <c r="E8" s="776"/>
      <c r="F8" s="776"/>
      <c r="G8" s="776"/>
      <c r="H8" s="776"/>
      <c r="I8" s="776"/>
      <c r="J8" s="776"/>
      <c r="K8" s="776"/>
      <c r="L8" s="776"/>
      <c r="M8" s="776"/>
      <c r="N8" s="776"/>
      <c r="O8" s="776"/>
      <c r="P8" s="777"/>
      <c r="Q8" s="778">
        <v>76</v>
      </c>
      <c r="R8" s="779"/>
      <c r="S8" s="779"/>
      <c r="T8" s="779"/>
      <c r="U8" s="779"/>
      <c r="V8" s="779">
        <v>76</v>
      </c>
      <c r="W8" s="779"/>
      <c r="X8" s="779"/>
      <c r="Y8" s="779"/>
      <c r="Z8" s="779"/>
      <c r="AA8" s="779">
        <v>0</v>
      </c>
      <c r="AB8" s="779"/>
      <c r="AC8" s="779"/>
      <c r="AD8" s="779"/>
      <c r="AE8" s="780"/>
      <c r="AF8" s="781">
        <v>0</v>
      </c>
      <c r="AG8" s="782"/>
      <c r="AH8" s="782"/>
      <c r="AI8" s="782"/>
      <c r="AJ8" s="783"/>
      <c r="AK8" s="784">
        <v>69</v>
      </c>
      <c r="AL8" s="785"/>
      <c r="AM8" s="785"/>
      <c r="AN8" s="785"/>
      <c r="AO8" s="785"/>
      <c r="AP8" s="785">
        <v>211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564</v>
      </c>
      <c r="BT8" s="789"/>
      <c r="BU8" s="789"/>
      <c r="BV8" s="789"/>
      <c r="BW8" s="789"/>
      <c r="BX8" s="789"/>
      <c r="BY8" s="789"/>
      <c r="BZ8" s="789"/>
      <c r="CA8" s="789"/>
      <c r="CB8" s="789"/>
      <c r="CC8" s="789"/>
      <c r="CD8" s="789"/>
      <c r="CE8" s="789"/>
      <c r="CF8" s="789"/>
      <c r="CG8" s="790"/>
      <c r="CH8" s="801">
        <v>3</v>
      </c>
      <c r="CI8" s="802"/>
      <c r="CJ8" s="802"/>
      <c r="CK8" s="802"/>
      <c r="CL8" s="803"/>
      <c r="CM8" s="801">
        <v>17</v>
      </c>
      <c r="CN8" s="802"/>
      <c r="CO8" s="802"/>
      <c r="CP8" s="802"/>
      <c r="CQ8" s="803"/>
      <c r="CR8" s="801">
        <v>10</v>
      </c>
      <c r="CS8" s="802"/>
      <c r="CT8" s="802"/>
      <c r="CU8" s="802"/>
      <c r="CV8" s="803"/>
      <c r="CW8" s="801">
        <v>8</v>
      </c>
      <c r="CX8" s="802"/>
      <c r="CY8" s="802"/>
      <c r="CZ8" s="802"/>
      <c r="DA8" s="803"/>
      <c r="DB8" s="801" t="s">
        <v>472</v>
      </c>
      <c r="DC8" s="802"/>
      <c r="DD8" s="802"/>
      <c r="DE8" s="802"/>
      <c r="DF8" s="803"/>
      <c r="DG8" s="801" t="s">
        <v>472</v>
      </c>
      <c r="DH8" s="802"/>
      <c r="DI8" s="802"/>
      <c r="DJ8" s="802"/>
      <c r="DK8" s="803"/>
      <c r="DL8" s="801" t="s">
        <v>472</v>
      </c>
      <c r="DM8" s="802"/>
      <c r="DN8" s="802"/>
      <c r="DO8" s="802"/>
      <c r="DP8" s="803"/>
      <c r="DQ8" s="801" t="s">
        <v>472</v>
      </c>
      <c r="DR8" s="802"/>
      <c r="DS8" s="802"/>
      <c r="DT8" s="802"/>
      <c r="DU8" s="803"/>
      <c r="DV8" s="804"/>
      <c r="DW8" s="805"/>
      <c r="DX8" s="805"/>
      <c r="DY8" s="805"/>
      <c r="DZ8" s="806"/>
      <c r="EA8" s="207"/>
    </row>
    <row r="9" spans="1:131" s="208" customFormat="1" ht="26.25" customHeight="1" x14ac:dyDescent="0.15">
      <c r="A9" s="214">
        <v>3</v>
      </c>
      <c r="B9" s="775" t="s">
        <v>541</v>
      </c>
      <c r="C9" s="776"/>
      <c r="D9" s="776"/>
      <c r="E9" s="776"/>
      <c r="F9" s="776"/>
      <c r="G9" s="776"/>
      <c r="H9" s="776"/>
      <c r="I9" s="776"/>
      <c r="J9" s="776"/>
      <c r="K9" s="776"/>
      <c r="L9" s="776"/>
      <c r="M9" s="776"/>
      <c r="N9" s="776"/>
      <c r="O9" s="776"/>
      <c r="P9" s="777"/>
      <c r="Q9" s="778">
        <v>113</v>
      </c>
      <c r="R9" s="779"/>
      <c r="S9" s="779"/>
      <c r="T9" s="779"/>
      <c r="U9" s="779"/>
      <c r="V9" s="779">
        <v>76</v>
      </c>
      <c r="W9" s="779"/>
      <c r="X9" s="779"/>
      <c r="Y9" s="779"/>
      <c r="Z9" s="779"/>
      <c r="AA9" s="779">
        <v>37</v>
      </c>
      <c r="AB9" s="779"/>
      <c r="AC9" s="779"/>
      <c r="AD9" s="779"/>
      <c r="AE9" s="780"/>
      <c r="AF9" s="781">
        <v>27</v>
      </c>
      <c r="AG9" s="782"/>
      <c r="AH9" s="782"/>
      <c r="AI9" s="782"/>
      <c r="AJ9" s="783"/>
      <c r="AK9" s="784">
        <v>1</v>
      </c>
      <c r="AL9" s="785"/>
      <c r="AM9" s="785"/>
      <c r="AN9" s="785"/>
      <c r="AO9" s="785"/>
      <c r="AP9" s="785">
        <v>142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565</v>
      </c>
      <c r="BT9" s="789"/>
      <c r="BU9" s="789"/>
      <c r="BV9" s="789"/>
      <c r="BW9" s="789"/>
      <c r="BX9" s="789"/>
      <c r="BY9" s="789"/>
      <c r="BZ9" s="789"/>
      <c r="CA9" s="789"/>
      <c r="CB9" s="789"/>
      <c r="CC9" s="789"/>
      <c r="CD9" s="789"/>
      <c r="CE9" s="789"/>
      <c r="CF9" s="789"/>
      <c r="CG9" s="790"/>
      <c r="CH9" s="801">
        <v>0</v>
      </c>
      <c r="CI9" s="802"/>
      <c r="CJ9" s="802"/>
      <c r="CK9" s="802"/>
      <c r="CL9" s="803"/>
      <c r="CM9" s="801">
        <v>29</v>
      </c>
      <c r="CN9" s="802"/>
      <c r="CO9" s="802"/>
      <c r="CP9" s="802"/>
      <c r="CQ9" s="803"/>
      <c r="CR9" s="801">
        <v>20</v>
      </c>
      <c r="CS9" s="802"/>
      <c r="CT9" s="802"/>
      <c r="CU9" s="802"/>
      <c r="CV9" s="803"/>
      <c r="CW9" s="801" t="s">
        <v>472</v>
      </c>
      <c r="CX9" s="802"/>
      <c r="CY9" s="802"/>
      <c r="CZ9" s="802"/>
      <c r="DA9" s="803"/>
      <c r="DB9" s="801" t="s">
        <v>472</v>
      </c>
      <c r="DC9" s="802"/>
      <c r="DD9" s="802"/>
      <c r="DE9" s="802"/>
      <c r="DF9" s="803"/>
      <c r="DG9" s="801" t="s">
        <v>472</v>
      </c>
      <c r="DH9" s="802"/>
      <c r="DI9" s="802"/>
      <c r="DJ9" s="802"/>
      <c r="DK9" s="803"/>
      <c r="DL9" s="801" t="s">
        <v>472</v>
      </c>
      <c r="DM9" s="802"/>
      <c r="DN9" s="802"/>
      <c r="DO9" s="802"/>
      <c r="DP9" s="803"/>
      <c r="DQ9" s="801" t="s">
        <v>472</v>
      </c>
      <c r="DR9" s="802"/>
      <c r="DS9" s="802"/>
      <c r="DT9" s="802"/>
      <c r="DU9" s="803"/>
      <c r="DV9" s="804"/>
      <c r="DW9" s="805"/>
      <c r="DX9" s="805"/>
      <c r="DY9" s="805"/>
      <c r="DZ9" s="806"/>
      <c r="EA9" s="207"/>
    </row>
    <row r="10" spans="1:131" s="208" customFormat="1" ht="26.25" customHeight="1" x14ac:dyDescent="0.15">
      <c r="A10" s="214">
        <v>4</v>
      </c>
      <c r="B10" s="775" t="s">
        <v>524</v>
      </c>
      <c r="C10" s="776"/>
      <c r="D10" s="776"/>
      <c r="E10" s="776"/>
      <c r="F10" s="776"/>
      <c r="G10" s="776"/>
      <c r="H10" s="776"/>
      <c r="I10" s="776"/>
      <c r="J10" s="776"/>
      <c r="K10" s="776"/>
      <c r="L10" s="776"/>
      <c r="M10" s="776"/>
      <c r="N10" s="776"/>
      <c r="O10" s="776"/>
      <c r="P10" s="777"/>
      <c r="Q10" s="778">
        <v>5138</v>
      </c>
      <c r="R10" s="779"/>
      <c r="S10" s="779"/>
      <c r="T10" s="779"/>
      <c r="U10" s="779"/>
      <c r="V10" s="779">
        <v>5582</v>
      </c>
      <c r="W10" s="779"/>
      <c r="X10" s="779"/>
      <c r="Y10" s="779"/>
      <c r="Z10" s="779"/>
      <c r="AA10" s="779">
        <v>-445</v>
      </c>
      <c r="AB10" s="779"/>
      <c r="AC10" s="779"/>
      <c r="AD10" s="779"/>
      <c r="AE10" s="780"/>
      <c r="AF10" s="781">
        <v>-471</v>
      </c>
      <c r="AG10" s="782"/>
      <c r="AH10" s="782"/>
      <c r="AI10" s="782"/>
      <c r="AJ10" s="783"/>
      <c r="AK10" s="784">
        <v>2483</v>
      </c>
      <c r="AL10" s="785"/>
      <c r="AM10" s="785"/>
      <c r="AN10" s="785"/>
      <c r="AO10" s="785"/>
      <c r="AP10" s="785">
        <v>25407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566</v>
      </c>
      <c r="BT10" s="789"/>
      <c r="BU10" s="789"/>
      <c r="BV10" s="789"/>
      <c r="BW10" s="789"/>
      <c r="BX10" s="789"/>
      <c r="BY10" s="789"/>
      <c r="BZ10" s="789"/>
      <c r="CA10" s="789"/>
      <c r="CB10" s="789"/>
      <c r="CC10" s="789"/>
      <c r="CD10" s="789"/>
      <c r="CE10" s="789"/>
      <c r="CF10" s="789"/>
      <c r="CG10" s="790"/>
      <c r="CH10" s="801">
        <v>18</v>
      </c>
      <c r="CI10" s="802"/>
      <c r="CJ10" s="802"/>
      <c r="CK10" s="802"/>
      <c r="CL10" s="803"/>
      <c r="CM10" s="801">
        <v>338</v>
      </c>
      <c r="CN10" s="802"/>
      <c r="CO10" s="802"/>
      <c r="CP10" s="802"/>
      <c r="CQ10" s="803"/>
      <c r="CR10" s="801">
        <v>100</v>
      </c>
      <c r="CS10" s="802"/>
      <c r="CT10" s="802"/>
      <c r="CU10" s="802"/>
      <c r="CV10" s="803"/>
      <c r="CW10" s="801" t="s">
        <v>472</v>
      </c>
      <c r="CX10" s="802"/>
      <c r="CY10" s="802"/>
      <c r="CZ10" s="802"/>
      <c r="DA10" s="803"/>
      <c r="DB10" s="801" t="s">
        <v>472</v>
      </c>
      <c r="DC10" s="802"/>
      <c r="DD10" s="802"/>
      <c r="DE10" s="802"/>
      <c r="DF10" s="803"/>
      <c r="DG10" s="801" t="s">
        <v>472</v>
      </c>
      <c r="DH10" s="802"/>
      <c r="DI10" s="802"/>
      <c r="DJ10" s="802"/>
      <c r="DK10" s="803"/>
      <c r="DL10" s="801" t="s">
        <v>472</v>
      </c>
      <c r="DM10" s="802"/>
      <c r="DN10" s="802"/>
      <c r="DO10" s="802"/>
      <c r="DP10" s="803"/>
      <c r="DQ10" s="801" t="s">
        <v>472</v>
      </c>
      <c r="DR10" s="802"/>
      <c r="DS10" s="802"/>
      <c r="DT10" s="802"/>
      <c r="DU10" s="803"/>
      <c r="DV10" s="804"/>
      <c r="DW10" s="805"/>
      <c r="DX10" s="805"/>
      <c r="DY10" s="805"/>
      <c r="DZ10" s="806"/>
      <c r="EA10" s="207"/>
    </row>
    <row r="11" spans="1:131" s="208" customFormat="1" ht="26.25" customHeight="1" x14ac:dyDescent="0.15">
      <c r="A11" s="214">
        <v>5</v>
      </c>
      <c r="B11" s="775" t="s">
        <v>542</v>
      </c>
      <c r="C11" s="776"/>
      <c r="D11" s="776"/>
      <c r="E11" s="776"/>
      <c r="F11" s="776"/>
      <c r="G11" s="776"/>
      <c r="H11" s="776"/>
      <c r="I11" s="776"/>
      <c r="J11" s="776"/>
      <c r="K11" s="776"/>
      <c r="L11" s="776"/>
      <c r="M11" s="776"/>
      <c r="N11" s="776"/>
      <c r="O11" s="776"/>
      <c r="P11" s="777"/>
      <c r="Q11" s="778">
        <v>1289</v>
      </c>
      <c r="R11" s="779"/>
      <c r="S11" s="779"/>
      <c r="T11" s="779"/>
      <c r="U11" s="779"/>
      <c r="V11" s="779">
        <v>1289</v>
      </c>
      <c r="W11" s="779"/>
      <c r="X11" s="779"/>
      <c r="Y11" s="779"/>
      <c r="Z11" s="779"/>
      <c r="AA11" s="779" t="s">
        <v>472</v>
      </c>
      <c r="AB11" s="779"/>
      <c r="AC11" s="779"/>
      <c r="AD11" s="779"/>
      <c r="AE11" s="780"/>
      <c r="AF11" s="781" t="s">
        <v>472</v>
      </c>
      <c r="AG11" s="782"/>
      <c r="AH11" s="782"/>
      <c r="AI11" s="782"/>
      <c r="AJ11" s="783"/>
      <c r="AK11" s="784" t="s">
        <v>472</v>
      </c>
      <c r="AL11" s="785"/>
      <c r="AM11" s="785"/>
      <c r="AN11" s="785"/>
      <c r="AO11" s="785"/>
      <c r="AP11" s="785">
        <v>3290</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t="s">
        <v>539</v>
      </c>
      <c r="BS11" s="788" t="s">
        <v>567</v>
      </c>
      <c r="BT11" s="789"/>
      <c r="BU11" s="789"/>
      <c r="BV11" s="789"/>
      <c r="BW11" s="789"/>
      <c r="BX11" s="789"/>
      <c r="BY11" s="789"/>
      <c r="BZ11" s="789"/>
      <c r="CA11" s="789"/>
      <c r="CB11" s="789"/>
      <c r="CC11" s="789"/>
      <c r="CD11" s="789"/>
      <c r="CE11" s="789"/>
      <c r="CF11" s="789"/>
      <c r="CG11" s="790"/>
      <c r="CH11" s="801">
        <v>-20</v>
      </c>
      <c r="CI11" s="802"/>
      <c r="CJ11" s="802"/>
      <c r="CK11" s="802"/>
      <c r="CL11" s="803"/>
      <c r="CM11" s="801">
        <v>60</v>
      </c>
      <c r="CN11" s="802"/>
      <c r="CO11" s="802"/>
      <c r="CP11" s="802"/>
      <c r="CQ11" s="803"/>
      <c r="CR11" s="801">
        <v>10</v>
      </c>
      <c r="CS11" s="802"/>
      <c r="CT11" s="802"/>
      <c r="CU11" s="802"/>
      <c r="CV11" s="803"/>
      <c r="CW11" s="801" t="s">
        <v>472</v>
      </c>
      <c r="CX11" s="802"/>
      <c r="CY11" s="802"/>
      <c r="CZ11" s="802"/>
      <c r="DA11" s="803"/>
      <c r="DB11" s="801">
        <v>600</v>
      </c>
      <c r="DC11" s="802"/>
      <c r="DD11" s="802"/>
      <c r="DE11" s="802"/>
      <c r="DF11" s="803"/>
      <c r="DG11" s="801">
        <v>1831</v>
      </c>
      <c r="DH11" s="802"/>
      <c r="DI11" s="802"/>
      <c r="DJ11" s="802"/>
      <c r="DK11" s="803"/>
      <c r="DL11" s="801" t="s">
        <v>472</v>
      </c>
      <c r="DM11" s="802"/>
      <c r="DN11" s="802"/>
      <c r="DO11" s="802"/>
      <c r="DP11" s="803"/>
      <c r="DQ11" s="801">
        <v>1786</v>
      </c>
      <c r="DR11" s="802"/>
      <c r="DS11" s="802"/>
      <c r="DT11" s="802"/>
      <c r="DU11" s="803"/>
      <c r="DV11" s="804"/>
      <c r="DW11" s="805"/>
      <c r="DX11" s="805"/>
      <c r="DY11" s="805"/>
      <c r="DZ11" s="806"/>
      <c r="EA11" s="207"/>
    </row>
    <row r="12" spans="1:131" s="208" customFormat="1" ht="26.25" customHeight="1" x14ac:dyDescent="0.15">
      <c r="A12" s="214">
        <v>6</v>
      </c>
      <c r="B12" s="775" t="s">
        <v>543</v>
      </c>
      <c r="C12" s="776"/>
      <c r="D12" s="776"/>
      <c r="E12" s="776"/>
      <c r="F12" s="776"/>
      <c r="G12" s="776"/>
      <c r="H12" s="776"/>
      <c r="I12" s="776"/>
      <c r="J12" s="776"/>
      <c r="K12" s="776"/>
      <c r="L12" s="776"/>
      <c r="M12" s="776"/>
      <c r="N12" s="776"/>
      <c r="O12" s="776"/>
      <c r="P12" s="777"/>
      <c r="Q12" s="778">
        <v>16991</v>
      </c>
      <c r="R12" s="779"/>
      <c r="S12" s="779"/>
      <c r="T12" s="779"/>
      <c r="U12" s="779"/>
      <c r="V12" s="779">
        <v>16991</v>
      </c>
      <c r="W12" s="779"/>
      <c r="X12" s="779"/>
      <c r="Y12" s="779"/>
      <c r="Z12" s="779"/>
      <c r="AA12" s="779" t="s">
        <v>472</v>
      </c>
      <c r="AB12" s="779"/>
      <c r="AC12" s="779"/>
      <c r="AD12" s="779"/>
      <c r="AE12" s="780"/>
      <c r="AF12" s="781" t="s">
        <v>472</v>
      </c>
      <c r="AG12" s="782"/>
      <c r="AH12" s="782"/>
      <c r="AI12" s="782"/>
      <c r="AJ12" s="783"/>
      <c r="AK12" s="784">
        <v>16991</v>
      </c>
      <c r="AL12" s="785"/>
      <c r="AM12" s="785"/>
      <c r="AN12" s="785"/>
      <c r="AO12" s="785"/>
      <c r="AP12" s="785" t="s">
        <v>472</v>
      </c>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568</v>
      </c>
      <c r="BT12" s="789"/>
      <c r="BU12" s="789"/>
      <c r="BV12" s="789"/>
      <c r="BW12" s="789"/>
      <c r="BX12" s="789"/>
      <c r="BY12" s="789"/>
      <c r="BZ12" s="789"/>
      <c r="CA12" s="789"/>
      <c r="CB12" s="789"/>
      <c r="CC12" s="789"/>
      <c r="CD12" s="789"/>
      <c r="CE12" s="789"/>
      <c r="CF12" s="789"/>
      <c r="CG12" s="790"/>
      <c r="CH12" s="801">
        <v>-2</v>
      </c>
      <c r="CI12" s="802"/>
      <c r="CJ12" s="802"/>
      <c r="CK12" s="802"/>
      <c r="CL12" s="803"/>
      <c r="CM12" s="801">
        <v>25</v>
      </c>
      <c r="CN12" s="802"/>
      <c r="CO12" s="802"/>
      <c r="CP12" s="802"/>
      <c r="CQ12" s="803"/>
      <c r="CR12" s="801">
        <v>10</v>
      </c>
      <c r="CS12" s="802"/>
      <c r="CT12" s="802"/>
      <c r="CU12" s="802"/>
      <c r="CV12" s="803"/>
      <c r="CW12" s="801" t="s">
        <v>472</v>
      </c>
      <c r="CX12" s="802"/>
      <c r="CY12" s="802"/>
      <c r="CZ12" s="802"/>
      <c r="DA12" s="803"/>
      <c r="DB12" s="801" t="s">
        <v>472</v>
      </c>
      <c r="DC12" s="802"/>
      <c r="DD12" s="802"/>
      <c r="DE12" s="802"/>
      <c r="DF12" s="803"/>
      <c r="DG12" s="801" t="s">
        <v>472</v>
      </c>
      <c r="DH12" s="802"/>
      <c r="DI12" s="802"/>
      <c r="DJ12" s="802"/>
      <c r="DK12" s="803"/>
      <c r="DL12" s="801" t="s">
        <v>472</v>
      </c>
      <c r="DM12" s="802"/>
      <c r="DN12" s="802"/>
      <c r="DO12" s="802"/>
      <c r="DP12" s="803"/>
      <c r="DQ12" s="801" t="s">
        <v>472</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569</v>
      </c>
      <c r="BT13" s="789"/>
      <c r="BU13" s="789"/>
      <c r="BV13" s="789"/>
      <c r="BW13" s="789"/>
      <c r="BX13" s="789"/>
      <c r="BY13" s="789"/>
      <c r="BZ13" s="789"/>
      <c r="CA13" s="789"/>
      <c r="CB13" s="789"/>
      <c r="CC13" s="789"/>
      <c r="CD13" s="789"/>
      <c r="CE13" s="789"/>
      <c r="CF13" s="789"/>
      <c r="CG13" s="790"/>
      <c r="CH13" s="801">
        <v>-14</v>
      </c>
      <c r="CI13" s="802"/>
      <c r="CJ13" s="802"/>
      <c r="CK13" s="802"/>
      <c r="CL13" s="803"/>
      <c r="CM13" s="801">
        <v>98</v>
      </c>
      <c r="CN13" s="802"/>
      <c r="CO13" s="802"/>
      <c r="CP13" s="802"/>
      <c r="CQ13" s="803"/>
      <c r="CR13" s="801">
        <v>55</v>
      </c>
      <c r="CS13" s="802"/>
      <c r="CT13" s="802"/>
      <c r="CU13" s="802"/>
      <c r="CV13" s="803"/>
      <c r="CW13" s="801" t="s">
        <v>472</v>
      </c>
      <c r="CX13" s="802"/>
      <c r="CY13" s="802"/>
      <c r="CZ13" s="802"/>
      <c r="DA13" s="803"/>
      <c r="DB13" s="801" t="s">
        <v>472</v>
      </c>
      <c r="DC13" s="802"/>
      <c r="DD13" s="802"/>
      <c r="DE13" s="802"/>
      <c r="DF13" s="803"/>
      <c r="DG13" s="801" t="s">
        <v>472</v>
      </c>
      <c r="DH13" s="802"/>
      <c r="DI13" s="802"/>
      <c r="DJ13" s="802"/>
      <c r="DK13" s="803"/>
      <c r="DL13" s="801" t="s">
        <v>472</v>
      </c>
      <c r="DM13" s="802"/>
      <c r="DN13" s="802"/>
      <c r="DO13" s="802"/>
      <c r="DP13" s="803"/>
      <c r="DQ13" s="801" t="s">
        <v>472</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t="s">
        <v>570</v>
      </c>
      <c r="BT14" s="789"/>
      <c r="BU14" s="789"/>
      <c r="BV14" s="789"/>
      <c r="BW14" s="789"/>
      <c r="BX14" s="789"/>
      <c r="BY14" s="789"/>
      <c r="BZ14" s="789"/>
      <c r="CA14" s="789"/>
      <c r="CB14" s="789"/>
      <c r="CC14" s="789"/>
      <c r="CD14" s="789"/>
      <c r="CE14" s="789"/>
      <c r="CF14" s="789"/>
      <c r="CG14" s="790"/>
      <c r="CH14" s="801">
        <v>4</v>
      </c>
      <c r="CI14" s="802"/>
      <c r="CJ14" s="802"/>
      <c r="CK14" s="802"/>
      <c r="CL14" s="803"/>
      <c r="CM14" s="801">
        <v>17</v>
      </c>
      <c r="CN14" s="802"/>
      <c r="CO14" s="802"/>
      <c r="CP14" s="802"/>
      <c r="CQ14" s="803"/>
      <c r="CR14" s="801">
        <v>9</v>
      </c>
      <c r="CS14" s="802"/>
      <c r="CT14" s="802"/>
      <c r="CU14" s="802"/>
      <c r="CV14" s="803"/>
      <c r="CW14" s="801" t="s">
        <v>472</v>
      </c>
      <c r="CX14" s="802"/>
      <c r="CY14" s="802"/>
      <c r="CZ14" s="802"/>
      <c r="DA14" s="803"/>
      <c r="DB14" s="801" t="s">
        <v>472</v>
      </c>
      <c r="DC14" s="802"/>
      <c r="DD14" s="802"/>
      <c r="DE14" s="802"/>
      <c r="DF14" s="803"/>
      <c r="DG14" s="801" t="s">
        <v>472</v>
      </c>
      <c r="DH14" s="802"/>
      <c r="DI14" s="802"/>
      <c r="DJ14" s="802"/>
      <c r="DK14" s="803"/>
      <c r="DL14" s="801" t="s">
        <v>472</v>
      </c>
      <c r="DM14" s="802"/>
      <c r="DN14" s="802"/>
      <c r="DO14" s="802"/>
      <c r="DP14" s="803"/>
      <c r="DQ14" s="801" t="s">
        <v>472</v>
      </c>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t="s">
        <v>571</v>
      </c>
      <c r="BT15" s="789"/>
      <c r="BU15" s="789"/>
      <c r="BV15" s="789"/>
      <c r="BW15" s="789"/>
      <c r="BX15" s="789"/>
      <c r="BY15" s="789"/>
      <c r="BZ15" s="789"/>
      <c r="CA15" s="789"/>
      <c r="CB15" s="789"/>
      <c r="CC15" s="789"/>
      <c r="CD15" s="789"/>
      <c r="CE15" s="789"/>
      <c r="CF15" s="789"/>
      <c r="CG15" s="790"/>
      <c r="CH15" s="801">
        <v>0</v>
      </c>
      <c r="CI15" s="802"/>
      <c r="CJ15" s="802"/>
      <c r="CK15" s="802"/>
      <c r="CL15" s="803"/>
      <c r="CM15" s="801">
        <v>54</v>
      </c>
      <c r="CN15" s="802"/>
      <c r="CO15" s="802"/>
      <c r="CP15" s="802"/>
      <c r="CQ15" s="803"/>
      <c r="CR15" s="801">
        <v>50</v>
      </c>
      <c r="CS15" s="802"/>
      <c r="CT15" s="802"/>
      <c r="CU15" s="802"/>
      <c r="CV15" s="803"/>
      <c r="CW15" s="801" t="s">
        <v>472</v>
      </c>
      <c r="CX15" s="802"/>
      <c r="CY15" s="802"/>
      <c r="CZ15" s="802"/>
      <c r="DA15" s="803"/>
      <c r="DB15" s="801" t="s">
        <v>472</v>
      </c>
      <c r="DC15" s="802"/>
      <c r="DD15" s="802"/>
      <c r="DE15" s="802"/>
      <c r="DF15" s="803"/>
      <c r="DG15" s="801" t="s">
        <v>472</v>
      </c>
      <c r="DH15" s="802"/>
      <c r="DI15" s="802"/>
      <c r="DJ15" s="802"/>
      <c r="DK15" s="803"/>
      <c r="DL15" s="801" t="s">
        <v>472</v>
      </c>
      <c r="DM15" s="802"/>
      <c r="DN15" s="802"/>
      <c r="DO15" s="802"/>
      <c r="DP15" s="803"/>
      <c r="DQ15" s="801" t="s">
        <v>472</v>
      </c>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t="s">
        <v>572</v>
      </c>
      <c r="BT16" s="789"/>
      <c r="BU16" s="789"/>
      <c r="BV16" s="789"/>
      <c r="BW16" s="789"/>
      <c r="BX16" s="789"/>
      <c r="BY16" s="789"/>
      <c r="BZ16" s="789"/>
      <c r="CA16" s="789"/>
      <c r="CB16" s="789"/>
      <c r="CC16" s="789"/>
      <c r="CD16" s="789"/>
      <c r="CE16" s="789"/>
      <c r="CF16" s="789"/>
      <c r="CG16" s="790"/>
      <c r="CH16" s="801">
        <v>0</v>
      </c>
      <c r="CI16" s="802"/>
      <c r="CJ16" s="802"/>
      <c r="CK16" s="802"/>
      <c r="CL16" s="803"/>
      <c r="CM16" s="801">
        <v>2</v>
      </c>
      <c r="CN16" s="802"/>
      <c r="CO16" s="802"/>
      <c r="CP16" s="802"/>
      <c r="CQ16" s="803"/>
      <c r="CR16" s="801">
        <v>3</v>
      </c>
      <c r="CS16" s="802"/>
      <c r="CT16" s="802"/>
      <c r="CU16" s="802"/>
      <c r="CV16" s="803"/>
      <c r="CW16" s="801" t="s">
        <v>472</v>
      </c>
      <c r="CX16" s="802"/>
      <c r="CY16" s="802"/>
      <c r="CZ16" s="802"/>
      <c r="DA16" s="803"/>
      <c r="DB16" s="801" t="s">
        <v>472</v>
      </c>
      <c r="DC16" s="802"/>
      <c r="DD16" s="802"/>
      <c r="DE16" s="802"/>
      <c r="DF16" s="803"/>
      <c r="DG16" s="801" t="s">
        <v>472</v>
      </c>
      <c r="DH16" s="802"/>
      <c r="DI16" s="802"/>
      <c r="DJ16" s="802"/>
      <c r="DK16" s="803"/>
      <c r="DL16" s="801" t="s">
        <v>472</v>
      </c>
      <c r="DM16" s="802"/>
      <c r="DN16" s="802"/>
      <c r="DO16" s="802"/>
      <c r="DP16" s="803"/>
      <c r="DQ16" s="801" t="s">
        <v>472</v>
      </c>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t="s">
        <v>573</v>
      </c>
      <c r="BT17" s="789"/>
      <c r="BU17" s="789"/>
      <c r="BV17" s="789"/>
      <c r="BW17" s="789"/>
      <c r="BX17" s="789"/>
      <c r="BY17" s="789"/>
      <c r="BZ17" s="789"/>
      <c r="CA17" s="789"/>
      <c r="CB17" s="789"/>
      <c r="CC17" s="789"/>
      <c r="CD17" s="789"/>
      <c r="CE17" s="789"/>
      <c r="CF17" s="789"/>
      <c r="CG17" s="790"/>
      <c r="CH17" s="801" t="s">
        <v>472</v>
      </c>
      <c r="CI17" s="802"/>
      <c r="CJ17" s="802"/>
      <c r="CK17" s="802"/>
      <c r="CL17" s="803"/>
      <c r="CM17" s="801">
        <v>53</v>
      </c>
      <c r="CN17" s="802"/>
      <c r="CO17" s="802"/>
      <c r="CP17" s="802"/>
      <c r="CQ17" s="803"/>
      <c r="CR17" s="801">
        <v>50</v>
      </c>
      <c r="CS17" s="802"/>
      <c r="CT17" s="802"/>
      <c r="CU17" s="802"/>
      <c r="CV17" s="803"/>
      <c r="CW17" s="801">
        <v>34</v>
      </c>
      <c r="CX17" s="802"/>
      <c r="CY17" s="802"/>
      <c r="CZ17" s="802"/>
      <c r="DA17" s="803"/>
      <c r="DB17" s="801" t="s">
        <v>472</v>
      </c>
      <c r="DC17" s="802"/>
      <c r="DD17" s="802"/>
      <c r="DE17" s="802"/>
      <c r="DF17" s="803"/>
      <c r="DG17" s="801" t="s">
        <v>472</v>
      </c>
      <c r="DH17" s="802"/>
      <c r="DI17" s="802"/>
      <c r="DJ17" s="802"/>
      <c r="DK17" s="803"/>
      <c r="DL17" s="801" t="s">
        <v>472</v>
      </c>
      <c r="DM17" s="802"/>
      <c r="DN17" s="802"/>
      <c r="DO17" s="802"/>
      <c r="DP17" s="803"/>
      <c r="DQ17" s="801" t="s">
        <v>472</v>
      </c>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t="s">
        <v>539</v>
      </c>
      <c r="BS18" s="788" t="s">
        <v>574</v>
      </c>
      <c r="BT18" s="789"/>
      <c r="BU18" s="789"/>
      <c r="BV18" s="789"/>
      <c r="BW18" s="789"/>
      <c r="BX18" s="789"/>
      <c r="BY18" s="789"/>
      <c r="BZ18" s="789"/>
      <c r="CA18" s="789"/>
      <c r="CB18" s="789"/>
      <c r="CC18" s="789"/>
      <c r="CD18" s="789"/>
      <c r="CE18" s="789"/>
      <c r="CF18" s="789"/>
      <c r="CG18" s="790"/>
      <c r="CH18" s="801">
        <v>141</v>
      </c>
      <c r="CI18" s="802"/>
      <c r="CJ18" s="802"/>
      <c r="CK18" s="802"/>
      <c r="CL18" s="803"/>
      <c r="CM18" s="801">
        <v>6298</v>
      </c>
      <c r="CN18" s="802"/>
      <c r="CO18" s="802"/>
      <c r="CP18" s="802"/>
      <c r="CQ18" s="803"/>
      <c r="CR18" s="801">
        <v>5872</v>
      </c>
      <c r="CS18" s="802"/>
      <c r="CT18" s="802"/>
      <c r="CU18" s="802"/>
      <c r="CV18" s="803"/>
      <c r="CW18" s="801">
        <v>166</v>
      </c>
      <c r="CX18" s="802"/>
      <c r="CY18" s="802"/>
      <c r="CZ18" s="802"/>
      <c r="DA18" s="803"/>
      <c r="DB18" s="801" t="s">
        <v>472</v>
      </c>
      <c r="DC18" s="802"/>
      <c r="DD18" s="802"/>
      <c r="DE18" s="802"/>
      <c r="DF18" s="803"/>
      <c r="DG18" s="801" t="s">
        <v>472</v>
      </c>
      <c r="DH18" s="802"/>
      <c r="DI18" s="802"/>
      <c r="DJ18" s="802"/>
      <c r="DK18" s="803"/>
      <c r="DL18" s="801" t="s">
        <v>472</v>
      </c>
      <c r="DM18" s="802"/>
      <c r="DN18" s="802"/>
      <c r="DO18" s="802"/>
      <c r="DP18" s="803"/>
      <c r="DQ18" s="801" t="s">
        <v>472</v>
      </c>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t="s">
        <v>575</v>
      </c>
      <c r="BT19" s="789"/>
      <c r="BU19" s="789"/>
      <c r="BV19" s="789"/>
      <c r="BW19" s="789"/>
      <c r="BX19" s="789"/>
      <c r="BY19" s="789"/>
      <c r="BZ19" s="789"/>
      <c r="CA19" s="789"/>
      <c r="CB19" s="789"/>
      <c r="CC19" s="789"/>
      <c r="CD19" s="789"/>
      <c r="CE19" s="789"/>
      <c r="CF19" s="789"/>
      <c r="CG19" s="790"/>
      <c r="CH19" s="801">
        <v>-439</v>
      </c>
      <c r="CI19" s="802"/>
      <c r="CJ19" s="802"/>
      <c r="CK19" s="802"/>
      <c r="CL19" s="803"/>
      <c r="CM19" s="801">
        <v>814</v>
      </c>
      <c r="CN19" s="802"/>
      <c r="CO19" s="802"/>
      <c r="CP19" s="802"/>
      <c r="CQ19" s="803"/>
      <c r="CR19" s="801">
        <v>0</v>
      </c>
      <c r="CS19" s="802"/>
      <c r="CT19" s="802"/>
      <c r="CU19" s="802"/>
      <c r="CV19" s="803"/>
      <c r="CW19" s="801">
        <v>210</v>
      </c>
      <c r="CX19" s="802"/>
      <c r="CY19" s="802"/>
      <c r="CZ19" s="802"/>
      <c r="DA19" s="803"/>
      <c r="DB19" s="801" t="s">
        <v>472</v>
      </c>
      <c r="DC19" s="802"/>
      <c r="DD19" s="802"/>
      <c r="DE19" s="802"/>
      <c r="DF19" s="803"/>
      <c r="DG19" s="801" t="s">
        <v>472</v>
      </c>
      <c r="DH19" s="802"/>
      <c r="DI19" s="802"/>
      <c r="DJ19" s="802"/>
      <c r="DK19" s="803"/>
      <c r="DL19" s="801" t="s">
        <v>472</v>
      </c>
      <c r="DM19" s="802"/>
      <c r="DN19" s="802"/>
      <c r="DO19" s="802"/>
      <c r="DP19" s="803"/>
      <c r="DQ19" s="801" t="s">
        <v>472</v>
      </c>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t="s">
        <v>539</v>
      </c>
      <c r="BS20" s="788" t="s">
        <v>576</v>
      </c>
      <c r="BT20" s="789"/>
      <c r="BU20" s="789"/>
      <c r="BV20" s="789"/>
      <c r="BW20" s="789"/>
      <c r="BX20" s="789"/>
      <c r="BY20" s="789"/>
      <c r="BZ20" s="789"/>
      <c r="CA20" s="789"/>
      <c r="CB20" s="789"/>
      <c r="CC20" s="789"/>
      <c r="CD20" s="789"/>
      <c r="CE20" s="789"/>
      <c r="CF20" s="789"/>
      <c r="CG20" s="790"/>
      <c r="CH20" s="801">
        <v>131</v>
      </c>
      <c r="CI20" s="802"/>
      <c r="CJ20" s="802"/>
      <c r="CK20" s="802"/>
      <c r="CL20" s="803"/>
      <c r="CM20" s="801">
        <v>820</v>
      </c>
      <c r="CN20" s="802"/>
      <c r="CO20" s="802"/>
      <c r="CP20" s="802"/>
      <c r="CQ20" s="803"/>
      <c r="CR20" s="801">
        <v>777</v>
      </c>
      <c r="CS20" s="802"/>
      <c r="CT20" s="802"/>
      <c r="CU20" s="802"/>
      <c r="CV20" s="803"/>
      <c r="CW20" s="801">
        <v>1023</v>
      </c>
      <c r="CX20" s="802"/>
      <c r="CY20" s="802"/>
      <c r="CZ20" s="802"/>
      <c r="DA20" s="803"/>
      <c r="DB20" s="801">
        <v>3290</v>
      </c>
      <c r="DC20" s="802"/>
      <c r="DD20" s="802"/>
      <c r="DE20" s="802"/>
      <c r="DF20" s="803"/>
      <c r="DG20" s="801" t="s">
        <v>472</v>
      </c>
      <c r="DH20" s="802"/>
      <c r="DI20" s="802"/>
      <c r="DJ20" s="802"/>
      <c r="DK20" s="803"/>
      <c r="DL20" s="801" t="s">
        <v>472</v>
      </c>
      <c r="DM20" s="802"/>
      <c r="DN20" s="802"/>
      <c r="DO20" s="802"/>
      <c r="DP20" s="803"/>
      <c r="DQ20" s="801" t="s">
        <v>472</v>
      </c>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t="s">
        <v>577</v>
      </c>
      <c r="BT21" s="789"/>
      <c r="BU21" s="789"/>
      <c r="BV21" s="789"/>
      <c r="BW21" s="789"/>
      <c r="BX21" s="789"/>
      <c r="BY21" s="789"/>
      <c r="BZ21" s="789"/>
      <c r="CA21" s="789"/>
      <c r="CB21" s="789"/>
      <c r="CC21" s="789"/>
      <c r="CD21" s="789"/>
      <c r="CE21" s="789"/>
      <c r="CF21" s="789"/>
      <c r="CG21" s="790"/>
      <c r="CH21" s="801">
        <v>-81</v>
      </c>
      <c r="CI21" s="802"/>
      <c r="CJ21" s="802"/>
      <c r="CK21" s="802"/>
      <c r="CL21" s="803"/>
      <c r="CM21" s="801">
        <v>11972</v>
      </c>
      <c r="CN21" s="802"/>
      <c r="CO21" s="802"/>
      <c r="CP21" s="802"/>
      <c r="CQ21" s="803"/>
      <c r="CR21" s="801">
        <v>1</v>
      </c>
      <c r="CS21" s="802"/>
      <c r="CT21" s="802"/>
      <c r="CU21" s="802"/>
      <c r="CV21" s="803"/>
      <c r="CW21" s="801">
        <v>0</v>
      </c>
      <c r="CX21" s="802"/>
      <c r="CY21" s="802"/>
      <c r="CZ21" s="802"/>
      <c r="DA21" s="803"/>
      <c r="DB21" s="801" t="s">
        <v>472</v>
      </c>
      <c r="DC21" s="802"/>
      <c r="DD21" s="802"/>
      <c r="DE21" s="802"/>
      <c r="DF21" s="803"/>
      <c r="DG21" s="801" t="s">
        <v>472</v>
      </c>
      <c r="DH21" s="802"/>
      <c r="DI21" s="802"/>
      <c r="DJ21" s="802"/>
      <c r="DK21" s="803"/>
      <c r="DL21" s="801" t="s">
        <v>472</v>
      </c>
      <c r="DM21" s="802"/>
      <c r="DN21" s="802"/>
      <c r="DO21" s="802"/>
      <c r="DP21" s="803"/>
      <c r="DQ21" s="801" t="s">
        <v>472</v>
      </c>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544</v>
      </c>
      <c r="C23" s="811"/>
      <c r="D23" s="811"/>
      <c r="E23" s="811"/>
      <c r="F23" s="811"/>
      <c r="G23" s="811"/>
      <c r="H23" s="811"/>
      <c r="I23" s="811"/>
      <c r="J23" s="811"/>
      <c r="K23" s="811"/>
      <c r="L23" s="811"/>
      <c r="M23" s="811"/>
      <c r="N23" s="811"/>
      <c r="O23" s="811"/>
      <c r="P23" s="812"/>
      <c r="Q23" s="813">
        <v>123061</v>
      </c>
      <c r="R23" s="814"/>
      <c r="S23" s="814"/>
      <c r="T23" s="814"/>
      <c r="U23" s="814"/>
      <c r="V23" s="814">
        <v>121014</v>
      </c>
      <c r="W23" s="814"/>
      <c r="X23" s="814"/>
      <c r="Y23" s="814"/>
      <c r="Z23" s="814"/>
      <c r="AA23" s="814">
        <v>2046</v>
      </c>
      <c r="AB23" s="814"/>
      <c r="AC23" s="814"/>
      <c r="AD23" s="814"/>
      <c r="AE23" s="815"/>
      <c r="AF23" s="816">
        <v>1701</v>
      </c>
      <c r="AG23" s="814"/>
      <c r="AH23" s="814"/>
      <c r="AI23" s="814"/>
      <c r="AJ23" s="817"/>
      <c r="AK23" s="818"/>
      <c r="AL23" s="819"/>
      <c r="AM23" s="819"/>
      <c r="AN23" s="819"/>
      <c r="AO23" s="819"/>
      <c r="AP23" s="814">
        <v>162758</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534</v>
      </c>
      <c r="C28" s="752"/>
      <c r="D28" s="752"/>
      <c r="E28" s="752"/>
      <c r="F28" s="752"/>
      <c r="G28" s="752"/>
      <c r="H28" s="752"/>
      <c r="I28" s="752"/>
      <c r="J28" s="752"/>
      <c r="K28" s="752"/>
      <c r="L28" s="752"/>
      <c r="M28" s="752"/>
      <c r="N28" s="752"/>
      <c r="O28" s="752"/>
      <c r="P28" s="753"/>
      <c r="Q28" s="843">
        <v>38413</v>
      </c>
      <c r="R28" s="844"/>
      <c r="S28" s="844"/>
      <c r="T28" s="844"/>
      <c r="U28" s="844"/>
      <c r="V28" s="844">
        <v>37519</v>
      </c>
      <c r="W28" s="844"/>
      <c r="X28" s="844"/>
      <c r="Y28" s="844"/>
      <c r="Z28" s="844"/>
      <c r="AA28" s="844">
        <v>894</v>
      </c>
      <c r="AB28" s="844"/>
      <c r="AC28" s="844"/>
      <c r="AD28" s="844"/>
      <c r="AE28" s="845"/>
      <c r="AF28" s="846">
        <v>887</v>
      </c>
      <c r="AG28" s="844"/>
      <c r="AH28" s="844"/>
      <c r="AI28" s="844"/>
      <c r="AJ28" s="847"/>
      <c r="AK28" s="848">
        <v>3276</v>
      </c>
      <c r="AL28" s="838"/>
      <c r="AM28" s="838"/>
      <c r="AN28" s="838"/>
      <c r="AO28" s="838"/>
      <c r="AP28" s="838" t="s">
        <v>472</v>
      </c>
      <c r="AQ28" s="838"/>
      <c r="AR28" s="838"/>
      <c r="AS28" s="838"/>
      <c r="AT28" s="838"/>
      <c r="AU28" s="838" t="s">
        <v>472</v>
      </c>
      <c r="AV28" s="838"/>
      <c r="AW28" s="838"/>
      <c r="AX28" s="838"/>
      <c r="AY28" s="838"/>
      <c r="AZ28" s="839" t="s">
        <v>472</v>
      </c>
      <c r="BA28" s="840"/>
      <c r="BB28" s="840"/>
      <c r="BC28" s="840"/>
      <c r="BD28" s="840"/>
      <c r="BE28" s="841"/>
      <c r="BF28" s="841"/>
      <c r="BG28" s="841"/>
      <c r="BH28" s="841"/>
      <c r="BI28" s="842"/>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535</v>
      </c>
      <c r="C29" s="776"/>
      <c r="D29" s="776"/>
      <c r="E29" s="776"/>
      <c r="F29" s="776"/>
      <c r="G29" s="776"/>
      <c r="H29" s="776"/>
      <c r="I29" s="776"/>
      <c r="J29" s="776"/>
      <c r="K29" s="776"/>
      <c r="L29" s="776"/>
      <c r="M29" s="776"/>
      <c r="N29" s="776"/>
      <c r="O29" s="776"/>
      <c r="P29" s="777"/>
      <c r="Q29" s="778">
        <v>26509</v>
      </c>
      <c r="R29" s="779"/>
      <c r="S29" s="779"/>
      <c r="T29" s="779"/>
      <c r="U29" s="779"/>
      <c r="V29" s="779">
        <v>25924</v>
      </c>
      <c r="W29" s="779"/>
      <c r="X29" s="779"/>
      <c r="Y29" s="779"/>
      <c r="Z29" s="779"/>
      <c r="AA29" s="779">
        <v>585</v>
      </c>
      <c r="AB29" s="779"/>
      <c r="AC29" s="779"/>
      <c r="AD29" s="779"/>
      <c r="AE29" s="780"/>
      <c r="AF29" s="781">
        <v>585</v>
      </c>
      <c r="AG29" s="782"/>
      <c r="AH29" s="782"/>
      <c r="AI29" s="782"/>
      <c r="AJ29" s="783"/>
      <c r="AK29" s="839">
        <v>3752</v>
      </c>
      <c r="AL29" s="840"/>
      <c r="AM29" s="840"/>
      <c r="AN29" s="840"/>
      <c r="AO29" s="840"/>
      <c r="AP29" s="840" t="s">
        <v>472</v>
      </c>
      <c r="AQ29" s="840"/>
      <c r="AR29" s="840"/>
      <c r="AS29" s="840"/>
      <c r="AT29" s="840"/>
      <c r="AU29" s="840" t="s">
        <v>472</v>
      </c>
      <c r="AV29" s="840"/>
      <c r="AW29" s="840"/>
      <c r="AX29" s="840"/>
      <c r="AY29" s="840"/>
      <c r="AZ29" s="839" t="s">
        <v>472</v>
      </c>
      <c r="BA29" s="840"/>
      <c r="BB29" s="840"/>
      <c r="BC29" s="840"/>
      <c r="BD29" s="840"/>
      <c r="BE29" s="849"/>
      <c r="BF29" s="849"/>
      <c r="BG29" s="849"/>
      <c r="BH29" s="849"/>
      <c r="BI29" s="850"/>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545</v>
      </c>
      <c r="C30" s="776"/>
      <c r="D30" s="776"/>
      <c r="E30" s="776"/>
      <c r="F30" s="776"/>
      <c r="G30" s="776"/>
      <c r="H30" s="776"/>
      <c r="I30" s="776"/>
      <c r="J30" s="776"/>
      <c r="K30" s="776"/>
      <c r="L30" s="776"/>
      <c r="M30" s="776"/>
      <c r="N30" s="776"/>
      <c r="O30" s="776"/>
      <c r="P30" s="777"/>
      <c r="Q30" s="778">
        <v>27</v>
      </c>
      <c r="R30" s="779"/>
      <c r="S30" s="779"/>
      <c r="T30" s="779"/>
      <c r="U30" s="779"/>
      <c r="V30" s="779">
        <v>26</v>
      </c>
      <c r="W30" s="779"/>
      <c r="X30" s="779"/>
      <c r="Y30" s="779"/>
      <c r="Z30" s="779"/>
      <c r="AA30" s="779">
        <v>1</v>
      </c>
      <c r="AB30" s="779"/>
      <c r="AC30" s="779"/>
      <c r="AD30" s="779"/>
      <c r="AE30" s="780"/>
      <c r="AF30" s="781">
        <v>1</v>
      </c>
      <c r="AG30" s="782"/>
      <c r="AH30" s="782"/>
      <c r="AI30" s="782"/>
      <c r="AJ30" s="783"/>
      <c r="AK30" s="839" t="s">
        <v>472</v>
      </c>
      <c r="AL30" s="840"/>
      <c r="AM30" s="840"/>
      <c r="AN30" s="840"/>
      <c r="AO30" s="840"/>
      <c r="AP30" s="840" t="s">
        <v>472</v>
      </c>
      <c r="AQ30" s="840"/>
      <c r="AR30" s="840"/>
      <c r="AS30" s="840"/>
      <c r="AT30" s="840"/>
      <c r="AU30" s="840" t="s">
        <v>472</v>
      </c>
      <c r="AV30" s="840"/>
      <c r="AW30" s="840"/>
      <c r="AX30" s="840"/>
      <c r="AY30" s="840"/>
      <c r="AZ30" s="839" t="s">
        <v>472</v>
      </c>
      <c r="BA30" s="840"/>
      <c r="BB30" s="840"/>
      <c r="BC30" s="840"/>
      <c r="BD30" s="840"/>
      <c r="BE30" s="849"/>
      <c r="BF30" s="849"/>
      <c r="BG30" s="849"/>
      <c r="BH30" s="849"/>
      <c r="BI30" s="850"/>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546</v>
      </c>
      <c r="C31" s="776"/>
      <c r="D31" s="776"/>
      <c r="E31" s="776"/>
      <c r="F31" s="776"/>
      <c r="G31" s="776"/>
      <c r="H31" s="776"/>
      <c r="I31" s="776"/>
      <c r="J31" s="776"/>
      <c r="K31" s="776"/>
      <c r="L31" s="776"/>
      <c r="M31" s="776"/>
      <c r="N31" s="776"/>
      <c r="O31" s="776"/>
      <c r="P31" s="777"/>
      <c r="Q31" s="778">
        <v>4655</v>
      </c>
      <c r="R31" s="779"/>
      <c r="S31" s="779"/>
      <c r="T31" s="779"/>
      <c r="U31" s="779"/>
      <c r="V31" s="779">
        <v>4479</v>
      </c>
      <c r="W31" s="779"/>
      <c r="X31" s="779"/>
      <c r="Y31" s="779"/>
      <c r="Z31" s="779"/>
      <c r="AA31" s="779">
        <v>176</v>
      </c>
      <c r="AB31" s="779"/>
      <c r="AC31" s="779"/>
      <c r="AD31" s="779"/>
      <c r="AE31" s="780"/>
      <c r="AF31" s="781">
        <v>146</v>
      </c>
      <c r="AG31" s="782"/>
      <c r="AH31" s="782"/>
      <c r="AI31" s="782"/>
      <c r="AJ31" s="783"/>
      <c r="AK31" s="839">
        <v>1154</v>
      </c>
      <c r="AL31" s="840"/>
      <c r="AM31" s="840"/>
      <c r="AN31" s="840"/>
      <c r="AO31" s="840"/>
      <c r="AP31" s="840" t="s">
        <v>472</v>
      </c>
      <c r="AQ31" s="840"/>
      <c r="AR31" s="840"/>
      <c r="AS31" s="840"/>
      <c r="AT31" s="840"/>
      <c r="AU31" s="840" t="s">
        <v>472</v>
      </c>
      <c r="AV31" s="840"/>
      <c r="AW31" s="840"/>
      <c r="AX31" s="840"/>
      <c r="AY31" s="840"/>
      <c r="AZ31" s="839" t="s">
        <v>472</v>
      </c>
      <c r="BA31" s="840"/>
      <c r="BB31" s="840"/>
      <c r="BC31" s="840"/>
      <c r="BD31" s="840"/>
      <c r="BE31" s="849"/>
      <c r="BF31" s="849"/>
      <c r="BG31" s="849"/>
      <c r="BH31" s="849"/>
      <c r="BI31" s="850"/>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530</v>
      </c>
      <c r="C32" s="776"/>
      <c r="D32" s="776"/>
      <c r="E32" s="776"/>
      <c r="F32" s="776"/>
      <c r="G32" s="776"/>
      <c r="H32" s="776"/>
      <c r="I32" s="776"/>
      <c r="J32" s="776"/>
      <c r="K32" s="776"/>
      <c r="L32" s="776"/>
      <c r="M32" s="776"/>
      <c r="N32" s="776"/>
      <c r="O32" s="776"/>
      <c r="P32" s="777"/>
      <c r="Q32" s="778">
        <v>6600</v>
      </c>
      <c r="R32" s="779"/>
      <c r="S32" s="779"/>
      <c r="T32" s="779"/>
      <c r="U32" s="779"/>
      <c r="V32" s="779">
        <v>5526</v>
      </c>
      <c r="W32" s="779"/>
      <c r="X32" s="779"/>
      <c r="Y32" s="779"/>
      <c r="Z32" s="779"/>
      <c r="AA32" s="779">
        <v>1074</v>
      </c>
      <c r="AB32" s="779"/>
      <c r="AC32" s="779"/>
      <c r="AD32" s="779"/>
      <c r="AE32" s="780"/>
      <c r="AF32" s="781">
        <v>4496</v>
      </c>
      <c r="AG32" s="782"/>
      <c r="AH32" s="782"/>
      <c r="AI32" s="782"/>
      <c r="AJ32" s="783"/>
      <c r="AK32" s="839">
        <v>199</v>
      </c>
      <c r="AL32" s="840"/>
      <c r="AM32" s="840"/>
      <c r="AN32" s="840"/>
      <c r="AO32" s="840"/>
      <c r="AP32" s="840">
        <v>13767</v>
      </c>
      <c r="AQ32" s="840"/>
      <c r="AR32" s="840"/>
      <c r="AS32" s="840"/>
      <c r="AT32" s="840"/>
      <c r="AU32" s="840">
        <v>1432</v>
      </c>
      <c r="AV32" s="840"/>
      <c r="AW32" s="840"/>
      <c r="AX32" s="840"/>
      <c r="AY32" s="840"/>
      <c r="AZ32" s="839" t="s">
        <v>472</v>
      </c>
      <c r="BA32" s="840"/>
      <c r="BB32" s="840"/>
      <c r="BC32" s="840"/>
      <c r="BD32" s="840"/>
      <c r="BE32" s="849" t="s">
        <v>547</v>
      </c>
      <c r="BF32" s="849"/>
      <c r="BG32" s="849"/>
      <c r="BH32" s="849"/>
      <c r="BI32" s="850"/>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548</v>
      </c>
      <c r="C33" s="776"/>
      <c r="D33" s="776"/>
      <c r="E33" s="776"/>
      <c r="F33" s="776"/>
      <c r="G33" s="776"/>
      <c r="H33" s="776"/>
      <c r="I33" s="776"/>
      <c r="J33" s="776"/>
      <c r="K33" s="776"/>
      <c r="L33" s="776"/>
      <c r="M33" s="776"/>
      <c r="N33" s="776"/>
      <c r="O33" s="776"/>
      <c r="P33" s="777"/>
      <c r="Q33" s="778">
        <v>230</v>
      </c>
      <c r="R33" s="779"/>
      <c r="S33" s="779"/>
      <c r="T33" s="779"/>
      <c r="U33" s="779"/>
      <c r="V33" s="779">
        <v>240</v>
      </c>
      <c r="W33" s="779"/>
      <c r="X33" s="779"/>
      <c r="Y33" s="779"/>
      <c r="Z33" s="779"/>
      <c r="AA33" s="779">
        <v>-11</v>
      </c>
      <c r="AB33" s="779"/>
      <c r="AC33" s="779"/>
      <c r="AD33" s="779"/>
      <c r="AE33" s="780"/>
      <c r="AF33" s="781">
        <v>398</v>
      </c>
      <c r="AG33" s="782"/>
      <c r="AH33" s="782"/>
      <c r="AI33" s="782"/>
      <c r="AJ33" s="783"/>
      <c r="AK33" s="839" t="s">
        <v>472</v>
      </c>
      <c r="AL33" s="840"/>
      <c r="AM33" s="840"/>
      <c r="AN33" s="840"/>
      <c r="AO33" s="840"/>
      <c r="AP33" s="840" t="s">
        <v>472</v>
      </c>
      <c r="AQ33" s="840"/>
      <c r="AR33" s="840"/>
      <c r="AS33" s="840"/>
      <c r="AT33" s="840"/>
      <c r="AU33" s="840" t="s">
        <v>472</v>
      </c>
      <c r="AV33" s="840"/>
      <c r="AW33" s="840"/>
      <c r="AX33" s="840"/>
      <c r="AY33" s="840"/>
      <c r="AZ33" s="839" t="s">
        <v>472</v>
      </c>
      <c r="BA33" s="840"/>
      <c r="BB33" s="840"/>
      <c r="BC33" s="840"/>
      <c r="BD33" s="840"/>
      <c r="BE33" s="849" t="s">
        <v>547</v>
      </c>
      <c r="BF33" s="849"/>
      <c r="BG33" s="849"/>
      <c r="BH33" s="849"/>
      <c r="BI33" s="850"/>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533</v>
      </c>
      <c r="C34" s="776"/>
      <c r="D34" s="776"/>
      <c r="E34" s="776"/>
      <c r="F34" s="776"/>
      <c r="G34" s="776"/>
      <c r="H34" s="776"/>
      <c r="I34" s="776"/>
      <c r="J34" s="776"/>
      <c r="K34" s="776"/>
      <c r="L34" s="776"/>
      <c r="M34" s="776"/>
      <c r="N34" s="776"/>
      <c r="O34" s="776"/>
      <c r="P34" s="777"/>
      <c r="Q34" s="778">
        <v>8084</v>
      </c>
      <c r="R34" s="779"/>
      <c r="S34" s="779"/>
      <c r="T34" s="779"/>
      <c r="U34" s="779"/>
      <c r="V34" s="779">
        <v>7076</v>
      </c>
      <c r="W34" s="779"/>
      <c r="X34" s="779"/>
      <c r="Y34" s="779"/>
      <c r="Z34" s="779"/>
      <c r="AA34" s="779">
        <v>1008</v>
      </c>
      <c r="AB34" s="779"/>
      <c r="AC34" s="779"/>
      <c r="AD34" s="779"/>
      <c r="AE34" s="780"/>
      <c r="AF34" s="781">
        <v>1780</v>
      </c>
      <c r="AG34" s="782"/>
      <c r="AH34" s="782"/>
      <c r="AI34" s="782"/>
      <c r="AJ34" s="783"/>
      <c r="AK34" s="839">
        <v>3106</v>
      </c>
      <c r="AL34" s="840"/>
      <c r="AM34" s="840"/>
      <c r="AN34" s="840"/>
      <c r="AO34" s="840"/>
      <c r="AP34" s="840">
        <v>53683</v>
      </c>
      <c r="AQ34" s="840"/>
      <c r="AR34" s="840"/>
      <c r="AS34" s="840"/>
      <c r="AT34" s="840"/>
      <c r="AU34" s="840">
        <v>28613</v>
      </c>
      <c r="AV34" s="840"/>
      <c r="AW34" s="840"/>
      <c r="AX34" s="840"/>
      <c r="AY34" s="840"/>
      <c r="AZ34" s="839" t="s">
        <v>472</v>
      </c>
      <c r="BA34" s="840"/>
      <c r="BB34" s="840"/>
      <c r="BC34" s="840"/>
      <c r="BD34" s="840"/>
      <c r="BE34" s="849" t="s">
        <v>547</v>
      </c>
      <c r="BF34" s="849"/>
      <c r="BG34" s="849"/>
      <c r="BH34" s="849"/>
      <c r="BI34" s="850"/>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549</v>
      </c>
      <c r="C35" s="776"/>
      <c r="D35" s="776"/>
      <c r="E35" s="776"/>
      <c r="F35" s="776"/>
      <c r="G35" s="776"/>
      <c r="H35" s="776"/>
      <c r="I35" s="776"/>
      <c r="J35" s="776"/>
      <c r="K35" s="776"/>
      <c r="L35" s="776"/>
      <c r="M35" s="776"/>
      <c r="N35" s="776"/>
      <c r="O35" s="776"/>
      <c r="P35" s="777"/>
      <c r="Q35" s="778">
        <v>980</v>
      </c>
      <c r="R35" s="779"/>
      <c r="S35" s="779"/>
      <c r="T35" s="779"/>
      <c r="U35" s="779"/>
      <c r="V35" s="779">
        <v>1034</v>
      </c>
      <c r="W35" s="779"/>
      <c r="X35" s="779"/>
      <c r="Y35" s="779"/>
      <c r="Z35" s="779"/>
      <c r="AA35" s="779">
        <v>-54</v>
      </c>
      <c r="AB35" s="779"/>
      <c r="AC35" s="779"/>
      <c r="AD35" s="779"/>
      <c r="AE35" s="780"/>
      <c r="AF35" s="781">
        <v>458</v>
      </c>
      <c r="AG35" s="782"/>
      <c r="AH35" s="782"/>
      <c r="AI35" s="782"/>
      <c r="AJ35" s="783"/>
      <c r="AK35" s="839">
        <v>303</v>
      </c>
      <c r="AL35" s="840"/>
      <c r="AM35" s="840"/>
      <c r="AN35" s="840"/>
      <c r="AO35" s="840"/>
      <c r="AP35" s="840">
        <v>866</v>
      </c>
      <c r="AQ35" s="840"/>
      <c r="AR35" s="840"/>
      <c r="AS35" s="840"/>
      <c r="AT35" s="840"/>
      <c r="AU35" s="840">
        <v>514</v>
      </c>
      <c r="AV35" s="840"/>
      <c r="AW35" s="840"/>
      <c r="AX35" s="840"/>
      <c r="AY35" s="840"/>
      <c r="AZ35" s="839" t="s">
        <v>472</v>
      </c>
      <c r="BA35" s="840"/>
      <c r="BB35" s="840"/>
      <c r="BC35" s="840"/>
      <c r="BD35" s="840"/>
      <c r="BE35" s="849" t="s">
        <v>547</v>
      </c>
      <c r="BF35" s="849"/>
      <c r="BG35" s="849"/>
      <c r="BH35" s="849"/>
      <c r="BI35" s="850"/>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531</v>
      </c>
      <c r="C36" s="776"/>
      <c r="D36" s="776"/>
      <c r="E36" s="776"/>
      <c r="F36" s="776"/>
      <c r="G36" s="776"/>
      <c r="H36" s="776"/>
      <c r="I36" s="776"/>
      <c r="J36" s="776"/>
      <c r="K36" s="776"/>
      <c r="L36" s="776"/>
      <c r="M36" s="776"/>
      <c r="N36" s="776"/>
      <c r="O36" s="776"/>
      <c r="P36" s="777"/>
      <c r="Q36" s="778">
        <v>25470</v>
      </c>
      <c r="R36" s="779"/>
      <c r="S36" s="779"/>
      <c r="T36" s="779"/>
      <c r="U36" s="779"/>
      <c r="V36" s="779">
        <v>24600</v>
      </c>
      <c r="W36" s="779"/>
      <c r="X36" s="779"/>
      <c r="Y36" s="779"/>
      <c r="Z36" s="779"/>
      <c r="AA36" s="779">
        <v>871</v>
      </c>
      <c r="AB36" s="779"/>
      <c r="AC36" s="779"/>
      <c r="AD36" s="779"/>
      <c r="AE36" s="780"/>
      <c r="AF36" s="781">
        <v>2821</v>
      </c>
      <c r="AG36" s="782"/>
      <c r="AH36" s="782"/>
      <c r="AI36" s="782"/>
      <c r="AJ36" s="783"/>
      <c r="AK36" s="839" t="s">
        <v>472</v>
      </c>
      <c r="AL36" s="840"/>
      <c r="AM36" s="840"/>
      <c r="AN36" s="840"/>
      <c r="AO36" s="840"/>
      <c r="AP36" s="839" t="s">
        <v>472</v>
      </c>
      <c r="AQ36" s="840"/>
      <c r="AR36" s="840"/>
      <c r="AS36" s="840"/>
      <c r="AT36" s="840"/>
      <c r="AU36" s="839" t="s">
        <v>472</v>
      </c>
      <c r="AV36" s="840"/>
      <c r="AW36" s="840"/>
      <c r="AX36" s="840"/>
      <c r="AY36" s="840"/>
      <c r="AZ36" s="839" t="s">
        <v>472</v>
      </c>
      <c r="BA36" s="840"/>
      <c r="BB36" s="840"/>
      <c r="BC36" s="840"/>
      <c r="BD36" s="840"/>
      <c r="BE36" s="849" t="s">
        <v>547</v>
      </c>
      <c r="BF36" s="849"/>
      <c r="BG36" s="849"/>
      <c r="BH36" s="849"/>
      <c r="BI36" s="850"/>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550</v>
      </c>
      <c r="C37" s="776"/>
      <c r="D37" s="776"/>
      <c r="E37" s="776"/>
      <c r="F37" s="776"/>
      <c r="G37" s="776"/>
      <c r="H37" s="776"/>
      <c r="I37" s="776"/>
      <c r="J37" s="776"/>
      <c r="K37" s="776"/>
      <c r="L37" s="776"/>
      <c r="M37" s="776"/>
      <c r="N37" s="776"/>
      <c r="O37" s="776"/>
      <c r="P37" s="777"/>
      <c r="Q37" s="778">
        <v>156</v>
      </c>
      <c r="R37" s="779"/>
      <c r="S37" s="779"/>
      <c r="T37" s="779"/>
      <c r="U37" s="779"/>
      <c r="V37" s="779">
        <v>115</v>
      </c>
      <c r="W37" s="779"/>
      <c r="X37" s="779"/>
      <c r="Y37" s="779"/>
      <c r="Z37" s="779"/>
      <c r="AA37" s="779">
        <v>40</v>
      </c>
      <c r="AB37" s="779"/>
      <c r="AC37" s="779"/>
      <c r="AD37" s="779"/>
      <c r="AE37" s="780"/>
      <c r="AF37" s="781">
        <v>40</v>
      </c>
      <c r="AG37" s="782"/>
      <c r="AH37" s="782"/>
      <c r="AI37" s="782"/>
      <c r="AJ37" s="783"/>
      <c r="AK37" s="839">
        <v>1</v>
      </c>
      <c r="AL37" s="840"/>
      <c r="AM37" s="840"/>
      <c r="AN37" s="840"/>
      <c r="AO37" s="840"/>
      <c r="AP37" s="840">
        <v>19</v>
      </c>
      <c r="AQ37" s="840"/>
      <c r="AR37" s="840"/>
      <c r="AS37" s="840"/>
      <c r="AT37" s="840"/>
      <c r="AU37" s="840">
        <v>2</v>
      </c>
      <c r="AV37" s="840"/>
      <c r="AW37" s="840"/>
      <c r="AX37" s="840"/>
      <c r="AY37" s="840"/>
      <c r="AZ37" s="839" t="s">
        <v>472</v>
      </c>
      <c r="BA37" s="840"/>
      <c r="BB37" s="840"/>
      <c r="BC37" s="840"/>
      <c r="BD37" s="840"/>
      <c r="BE37" s="849" t="s">
        <v>551</v>
      </c>
      <c r="BF37" s="849"/>
      <c r="BG37" s="849"/>
      <c r="BH37" s="849"/>
      <c r="BI37" s="850"/>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552</v>
      </c>
      <c r="C38" s="776"/>
      <c r="D38" s="776"/>
      <c r="E38" s="776"/>
      <c r="F38" s="776"/>
      <c r="G38" s="776"/>
      <c r="H38" s="776"/>
      <c r="I38" s="776"/>
      <c r="J38" s="776"/>
      <c r="K38" s="776"/>
      <c r="L38" s="776"/>
      <c r="M38" s="776"/>
      <c r="N38" s="776"/>
      <c r="O38" s="776"/>
      <c r="P38" s="777"/>
      <c r="Q38" s="778">
        <v>991</v>
      </c>
      <c r="R38" s="779"/>
      <c r="S38" s="779"/>
      <c r="T38" s="779"/>
      <c r="U38" s="779"/>
      <c r="V38" s="779">
        <v>792</v>
      </c>
      <c r="W38" s="779"/>
      <c r="X38" s="779"/>
      <c r="Y38" s="779"/>
      <c r="Z38" s="779"/>
      <c r="AA38" s="779">
        <v>198</v>
      </c>
      <c r="AB38" s="779"/>
      <c r="AC38" s="779"/>
      <c r="AD38" s="779"/>
      <c r="AE38" s="780"/>
      <c r="AF38" s="781">
        <v>198</v>
      </c>
      <c r="AG38" s="782"/>
      <c r="AH38" s="782"/>
      <c r="AI38" s="782"/>
      <c r="AJ38" s="783"/>
      <c r="AK38" s="839">
        <v>341</v>
      </c>
      <c r="AL38" s="840"/>
      <c r="AM38" s="840"/>
      <c r="AN38" s="840"/>
      <c r="AO38" s="840"/>
      <c r="AP38" s="840">
        <v>2699</v>
      </c>
      <c r="AQ38" s="840"/>
      <c r="AR38" s="840"/>
      <c r="AS38" s="840"/>
      <c r="AT38" s="840"/>
      <c r="AU38" s="840">
        <v>1684</v>
      </c>
      <c r="AV38" s="840"/>
      <c r="AW38" s="840"/>
      <c r="AX38" s="840"/>
      <c r="AY38" s="840"/>
      <c r="AZ38" s="839" t="s">
        <v>472</v>
      </c>
      <c r="BA38" s="840"/>
      <c r="BB38" s="840"/>
      <c r="BC38" s="840"/>
      <c r="BD38" s="840"/>
      <c r="BE38" s="849" t="s">
        <v>551</v>
      </c>
      <c r="BF38" s="849"/>
      <c r="BG38" s="849"/>
      <c r="BH38" s="849"/>
      <c r="BI38" s="850"/>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553</v>
      </c>
      <c r="C39" s="776"/>
      <c r="D39" s="776"/>
      <c r="E39" s="776"/>
      <c r="F39" s="776"/>
      <c r="G39" s="776"/>
      <c r="H39" s="776"/>
      <c r="I39" s="776"/>
      <c r="J39" s="776"/>
      <c r="K39" s="776"/>
      <c r="L39" s="776"/>
      <c r="M39" s="776"/>
      <c r="N39" s="776"/>
      <c r="O39" s="776"/>
      <c r="P39" s="777"/>
      <c r="Q39" s="778">
        <v>158</v>
      </c>
      <c r="R39" s="779"/>
      <c r="S39" s="779"/>
      <c r="T39" s="779"/>
      <c r="U39" s="779"/>
      <c r="V39" s="779">
        <v>156</v>
      </c>
      <c r="W39" s="779"/>
      <c r="X39" s="779"/>
      <c r="Y39" s="779"/>
      <c r="Z39" s="779"/>
      <c r="AA39" s="779">
        <v>2</v>
      </c>
      <c r="AB39" s="779"/>
      <c r="AC39" s="779"/>
      <c r="AD39" s="779"/>
      <c r="AE39" s="780"/>
      <c r="AF39" s="781">
        <v>2</v>
      </c>
      <c r="AG39" s="782"/>
      <c r="AH39" s="782"/>
      <c r="AI39" s="782"/>
      <c r="AJ39" s="783"/>
      <c r="AK39" s="839">
        <v>85</v>
      </c>
      <c r="AL39" s="840"/>
      <c r="AM39" s="840"/>
      <c r="AN39" s="840"/>
      <c r="AO39" s="840"/>
      <c r="AP39" s="840">
        <v>524</v>
      </c>
      <c r="AQ39" s="840"/>
      <c r="AR39" s="840"/>
      <c r="AS39" s="840"/>
      <c r="AT39" s="840"/>
      <c r="AU39" s="840">
        <v>299</v>
      </c>
      <c r="AV39" s="840"/>
      <c r="AW39" s="840"/>
      <c r="AX39" s="840"/>
      <c r="AY39" s="840"/>
      <c r="AZ39" s="839" t="s">
        <v>472</v>
      </c>
      <c r="BA39" s="840"/>
      <c r="BB39" s="840"/>
      <c r="BC39" s="840"/>
      <c r="BD39" s="840"/>
      <c r="BE39" s="849" t="s">
        <v>551</v>
      </c>
      <c r="BF39" s="849"/>
      <c r="BG39" s="849"/>
      <c r="BH39" s="849"/>
      <c r="BI39" s="850"/>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t="s">
        <v>554</v>
      </c>
      <c r="C40" s="776"/>
      <c r="D40" s="776"/>
      <c r="E40" s="776"/>
      <c r="F40" s="776"/>
      <c r="G40" s="776"/>
      <c r="H40" s="776"/>
      <c r="I40" s="776"/>
      <c r="J40" s="776"/>
      <c r="K40" s="776"/>
      <c r="L40" s="776"/>
      <c r="M40" s="776"/>
      <c r="N40" s="776"/>
      <c r="O40" s="776"/>
      <c r="P40" s="777"/>
      <c r="Q40" s="778">
        <v>12</v>
      </c>
      <c r="R40" s="779"/>
      <c r="S40" s="779"/>
      <c r="T40" s="779"/>
      <c r="U40" s="779"/>
      <c r="V40" s="779">
        <v>10</v>
      </c>
      <c r="W40" s="779"/>
      <c r="X40" s="779"/>
      <c r="Y40" s="779"/>
      <c r="Z40" s="779"/>
      <c r="AA40" s="779">
        <v>1</v>
      </c>
      <c r="AB40" s="779"/>
      <c r="AC40" s="779"/>
      <c r="AD40" s="779"/>
      <c r="AE40" s="780"/>
      <c r="AF40" s="781">
        <v>1</v>
      </c>
      <c r="AG40" s="782"/>
      <c r="AH40" s="782"/>
      <c r="AI40" s="782"/>
      <c r="AJ40" s="783"/>
      <c r="AK40" s="839">
        <v>8</v>
      </c>
      <c r="AL40" s="840"/>
      <c r="AM40" s="840"/>
      <c r="AN40" s="840"/>
      <c r="AO40" s="840"/>
      <c r="AP40" s="840">
        <v>41</v>
      </c>
      <c r="AQ40" s="840"/>
      <c r="AR40" s="840"/>
      <c r="AS40" s="840"/>
      <c r="AT40" s="840"/>
      <c r="AU40" s="840">
        <v>40</v>
      </c>
      <c r="AV40" s="840"/>
      <c r="AW40" s="840"/>
      <c r="AX40" s="840"/>
      <c r="AY40" s="840"/>
      <c r="AZ40" s="839" t="s">
        <v>472</v>
      </c>
      <c r="BA40" s="840"/>
      <c r="BB40" s="840"/>
      <c r="BC40" s="840"/>
      <c r="BD40" s="840"/>
      <c r="BE40" s="849" t="s">
        <v>551</v>
      </c>
      <c r="BF40" s="849"/>
      <c r="BG40" s="849"/>
      <c r="BH40" s="849"/>
      <c r="BI40" s="850"/>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t="s">
        <v>555</v>
      </c>
      <c r="C41" s="776"/>
      <c r="D41" s="776"/>
      <c r="E41" s="776"/>
      <c r="F41" s="776"/>
      <c r="G41" s="776"/>
      <c r="H41" s="776"/>
      <c r="I41" s="776"/>
      <c r="J41" s="776"/>
      <c r="K41" s="776"/>
      <c r="L41" s="776"/>
      <c r="M41" s="776"/>
      <c r="N41" s="776"/>
      <c r="O41" s="776"/>
      <c r="P41" s="777"/>
      <c r="Q41" s="778">
        <v>405</v>
      </c>
      <c r="R41" s="779"/>
      <c r="S41" s="779"/>
      <c r="T41" s="779"/>
      <c r="U41" s="779"/>
      <c r="V41" s="779">
        <v>403</v>
      </c>
      <c r="W41" s="779"/>
      <c r="X41" s="779"/>
      <c r="Y41" s="779"/>
      <c r="Z41" s="779"/>
      <c r="AA41" s="779">
        <v>2</v>
      </c>
      <c r="AB41" s="779"/>
      <c r="AC41" s="779"/>
      <c r="AD41" s="779"/>
      <c r="AE41" s="780"/>
      <c r="AF41" s="781">
        <v>2</v>
      </c>
      <c r="AG41" s="782"/>
      <c r="AH41" s="782"/>
      <c r="AI41" s="782"/>
      <c r="AJ41" s="783"/>
      <c r="AK41" s="839">
        <v>288</v>
      </c>
      <c r="AL41" s="840"/>
      <c r="AM41" s="840"/>
      <c r="AN41" s="840"/>
      <c r="AO41" s="840"/>
      <c r="AP41" s="840">
        <v>2060</v>
      </c>
      <c r="AQ41" s="840"/>
      <c r="AR41" s="840"/>
      <c r="AS41" s="840"/>
      <c r="AT41" s="840"/>
      <c r="AU41" s="840">
        <v>1852</v>
      </c>
      <c r="AV41" s="840"/>
      <c r="AW41" s="840"/>
      <c r="AX41" s="840"/>
      <c r="AY41" s="840"/>
      <c r="AZ41" s="839" t="s">
        <v>472</v>
      </c>
      <c r="BA41" s="840"/>
      <c r="BB41" s="840"/>
      <c r="BC41" s="840"/>
      <c r="BD41" s="840"/>
      <c r="BE41" s="849" t="s">
        <v>551</v>
      </c>
      <c r="BF41" s="849"/>
      <c r="BG41" s="849"/>
      <c r="BH41" s="849"/>
      <c r="BI41" s="850"/>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t="s">
        <v>518</v>
      </c>
      <c r="C42" s="776"/>
      <c r="D42" s="776"/>
      <c r="E42" s="776"/>
      <c r="F42" s="776"/>
      <c r="G42" s="776"/>
      <c r="H42" s="776"/>
      <c r="I42" s="776"/>
      <c r="J42" s="776"/>
      <c r="K42" s="776"/>
      <c r="L42" s="776"/>
      <c r="M42" s="776"/>
      <c r="N42" s="776"/>
      <c r="O42" s="776"/>
      <c r="P42" s="777"/>
      <c r="Q42" s="778">
        <v>1034</v>
      </c>
      <c r="R42" s="779"/>
      <c r="S42" s="779"/>
      <c r="T42" s="779"/>
      <c r="U42" s="779"/>
      <c r="V42" s="779">
        <v>3942</v>
      </c>
      <c r="W42" s="779"/>
      <c r="X42" s="779"/>
      <c r="Y42" s="779"/>
      <c r="Z42" s="779"/>
      <c r="AA42" s="779">
        <v>-2908</v>
      </c>
      <c r="AB42" s="779"/>
      <c r="AC42" s="779"/>
      <c r="AD42" s="779"/>
      <c r="AE42" s="780"/>
      <c r="AF42" s="781">
        <v>-1966</v>
      </c>
      <c r="AG42" s="782"/>
      <c r="AH42" s="782"/>
      <c r="AI42" s="782"/>
      <c r="AJ42" s="783"/>
      <c r="AK42" s="839" t="s">
        <v>472</v>
      </c>
      <c r="AL42" s="840"/>
      <c r="AM42" s="840"/>
      <c r="AN42" s="840"/>
      <c r="AO42" s="840"/>
      <c r="AP42" s="840">
        <v>1291</v>
      </c>
      <c r="AQ42" s="840"/>
      <c r="AR42" s="840"/>
      <c r="AS42" s="840"/>
      <c r="AT42" s="840"/>
      <c r="AU42" s="840" t="s">
        <v>472</v>
      </c>
      <c r="AV42" s="840"/>
      <c r="AW42" s="840"/>
      <c r="AX42" s="840"/>
      <c r="AY42" s="840"/>
      <c r="AZ42" s="851">
        <v>38.299999999999997</v>
      </c>
      <c r="BA42" s="851"/>
      <c r="BB42" s="851"/>
      <c r="BC42" s="851"/>
      <c r="BD42" s="851"/>
      <c r="BE42" s="849" t="s">
        <v>551</v>
      </c>
      <c r="BF42" s="849"/>
      <c r="BG42" s="849"/>
      <c r="BH42" s="849"/>
      <c r="BI42" s="850"/>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39"/>
      <c r="AL43" s="840"/>
      <c r="AM43" s="840"/>
      <c r="AN43" s="840"/>
      <c r="AO43" s="840"/>
      <c r="AP43" s="840"/>
      <c r="AQ43" s="840"/>
      <c r="AR43" s="840"/>
      <c r="AS43" s="840"/>
      <c r="AT43" s="840"/>
      <c r="AU43" s="840"/>
      <c r="AV43" s="840"/>
      <c r="AW43" s="840"/>
      <c r="AX43" s="840"/>
      <c r="AY43" s="840"/>
      <c r="AZ43" s="851"/>
      <c r="BA43" s="851"/>
      <c r="BB43" s="851"/>
      <c r="BC43" s="851"/>
      <c r="BD43" s="851"/>
      <c r="BE43" s="849"/>
      <c r="BF43" s="849"/>
      <c r="BG43" s="849"/>
      <c r="BH43" s="849"/>
      <c r="BI43" s="850"/>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39"/>
      <c r="AL44" s="840"/>
      <c r="AM44" s="840"/>
      <c r="AN44" s="840"/>
      <c r="AO44" s="840"/>
      <c r="AP44" s="840"/>
      <c r="AQ44" s="840"/>
      <c r="AR44" s="840"/>
      <c r="AS44" s="840"/>
      <c r="AT44" s="840"/>
      <c r="AU44" s="840"/>
      <c r="AV44" s="840"/>
      <c r="AW44" s="840"/>
      <c r="AX44" s="840"/>
      <c r="AY44" s="840"/>
      <c r="AZ44" s="851"/>
      <c r="BA44" s="851"/>
      <c r="BB44" s="851"/>
      <c r="BC44" s="851"/>
      <c r="BD44" s="851"/>
      <c r="BE44" s="849"/>
      <c r="BF44" s="849"/>
      <c r="BG44" s="849"/>
      <c r="BH44" s="849"/>
      <c r="BI44" s="850"/>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39"/>
      <c r="AL45" s="840"/>
      <c r="AM45" s="840"/>
      <c r="AN45" s="840"/>
      <c r="AO45" s="840"/>
      <c r="AP45" s="840"/>
      <c r="AQ45" s="840"/>
      <c r="AR45" s="840"/>
      <c r="AS45" s="840"/>
      <c r="AT45" s="840"/>
      <c r="AU45" s="840"/>
      <c r="AV45" s="840"/>
      <c r="AW45" s="840"/>
      <c r="AX45" s="840"/>
      <c r="AY45" s="840"/>
      <c r="AZ45" s="851"/>
      <c r="BA45" s="851"/>
      <c r="BB45" s="851"/>
      <c r="BC45" s="851"/>
      <c r="BD45" s="851"/>
      <c r="BE45" s="849"/>
      <c r="BF45" s="849"/>
      <c r="BG45" s="849"/>
      <c r="BH45" s="849"/>
      <c r="BI45" s="850"/>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39"/>
      <c r="AL46" s="840"/>
      <c r="AM46" s="840"/>
      <c r="AN46" s="840"/>
      <c r="AO46" s="840"/>
      <c r="AP46" s="840"/>
      <c r="AQ46" s="840"/>
      <c r="AR46" s="840"/>
      <c r="AS46" s="840"/>
      <c r="AT46" s="840"/>
      <c r="AU46" s="840"/>
      <c r="AV46" s="840"/>
      <c r="AW46" s="840"/>
      <c r="AX46" s="840"/>
      <c r="AY46" s="840"/>
      <c r="AZ46" s="851"/>
      <c r="BA46" s="851"/>
      <c r="BB46" s="851"/>
      <c r="BC46" s="851"/>
      <c r="BD46" s="851"/>
      <c r="BE46" s="849"/>
      <c r="BF46" s="849"/>
      <c r="BG46" s="849"/>
      <c r="BH46" s="849"/>
      <c r="BI46" s="850"/>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39"/>
      <c r="AL47" s="840"/>
      <c r="AM47" s="840"/>
      <c r="AN47" s="840"/>
      <c r="AO47" s="840"/>
      <c r="AP47" s="840"/>
      <c r="AQ47" s="840"/>
      <c r="AR47" s="840"/>
      <c r="AS47" s="840"/>
      <c r="AT47" s="840"/>
      <c r="AU47" s="840"/>
      <c r="AV47" s="840"/>
      <c r="AW47" s="840"/>
      <c r="AX47" s="840"/>
      <c r="AY47" s="840"/>
      <c r="AZ47" s="851"/>
      <c r="BA47" s="851"/>
      <c r="BB47" s="851"/>
      <c r="BC47" s="851"/>
      <c r="BD47" s="851"/>
      <c r="BE47" s="849"/>
      <c r="BF47" s="849"/>
      <c r="BG47" s="849"/>
      <c r="BH47" s="849"/>
      <c r="BI47" s="850"/>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39"/>
      <c r="AL48" s="840"/>
      <c r="AM48" s="840"/>
      <c r="AN48" s="840"/>
      <c r="AO48" s="840"/>
      <c r="AP48" s="840"/>
      <c r="AQ48" s="840"/>
      <c r="AR48" s="840"/>
      <c r="AS48" s="840"/>
      <c r="AT48" s="840"/>
      <c r="AU48" s="840"/>
      <c r="AV48" s="840"/>
      <c r="AW48" s="840"/>
      <c r="AX48" s="840"/>
      <c r="AY48" s="840"/>
      <c r="AZ48" s="851"/>
      <c r="BA48" s="851"/>
      <c r="BB48" s="851"/>
      <c r="BC48" s="851"/>
      <c r="BD48" s="851"/>
      <c r="BE48" s="849"/>
      <c r="BF48" s="849"/>
      <c r="BG48" s="849"/>
      <c r="BH48" s="849"/>
      <c r="BI48" s="850"/>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39"/>
      <c r="AL49" s="840"/>
      <c r="AM49" s="840"/>
      <c r="AN49" s="840"/>
      <c r="AO49" s="840"/>
      <c r="AP49" s="840"/>
      <c r="AQ49" s="840"/>
      <c r="AR49" s="840"/>
      <c r="AS49" s="840"/>
      <c r="AT49" s="840"/>
      <c r="AU49" s="840"/>
      <c r="AV49" s="840"/>
      <c r="AW49" s="840"/>
      <c r="AX49" s="840"/>
      <c r="AY49" s="840"/>
      <c r="AZ49" s="851"/>
      <c r="BA49" s="851"/>
      <c r="BB49" s="851"/>
      <c r="BC49" s="851"/>
      <c r="BD49" s="851"/>
      <c r="BE49" s="849"/>
      <c r="BF49" s="849"/>
      <c r="BG49" s="849"/>
      <c r="BH49" s="849"/>
      <c r="BI49" s="850"/>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9"/>
      <c r="BF50" s="849"/>
      <c r="BG50" s="849"/>
      <c r="BH50" s="849"/>
      <c r="BI50" s="850"/>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9"/>
      <c r="BF51" s="849"/>
      <c r="BG51" s="849"/>
      <c r="BH51" s="849"/>
      <c r="BI51" s="850"/>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9"/>
      <c r="BF52" s="849"/>
      <c r="BG52" s="849"/>
      <c r="BH52" s="849"/>
      <c r="BI52" s="850"/>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9"/>
      <c r="BF53" s="849"/>
      <c r="BG53" s="849"/>
      <c r="BH53" s="849"/>
      <c r="BI53" s="850"/>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9"/>
      <c r="BF54" s="849"/>
      <c r="BG54" s="849"/>
      <c r="BH54" s="849"/>
      <c r="BI54" s="850"/>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9"/>
      <c r="BF55" s="849"/>
      <c r="BG55" s="849"/>
      <c r="BH55" s="849"/>
      <c r="BI55" s="850"/>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9"/>
      <c r="BF56" s="849"/>
      <c r="BG56" s="849"/>
      <c r="BH56" s="849"/>
      <c r="BI56" s="850"/>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9"/>
      <c r="BF57" s="849"/>
      <c r="BG57" s="849"/>
      <c r="BH57" s="849"/>
      <c r="BI57" s="850"/>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9"/>
      <c r="BF58" s="849"/>
      <c r="BG58" s="849"/>
      <c r="BH58" s="849"/>
      <c r="BI58" s="850"/>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9"/>
      <c r="BF59" s="849"/>
      <c r="BG59" s="849"/>
      <c r="BH59" s="849"/>
      <c r="BI59" s="850"/>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9"/>
      <c r="BF60" s="849"/>
      <c r="BG60" s="849"/>
      <c r="BH60" s="849"/>
      <c r="BI60" s="850"/>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9"/>
      <c r="BF61" s="849"/>
      <c r="BG61" s="849"/>
      <c r="BH61" s="849"/>
      <c r="BI61" s="850"/>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9"/>
      <c r="BF62" s="849"/>
      <c r="BG62" s="849"/>
      <c r="BH62" s="849"/>
      <c r="BI62" s="850"/>
      <c r="BJ62" s="864" t="s">
        <v>382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556</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9850</v>
      </c>
      <c r="AG63" s="861"/>
      <c r="AH63" s="861"/>
      <c r="AI63" s="861"/>
      <c r="AJ63" s="862"/>
      <c r="AK63" s="863"/>
      <c r="AL63" s="858"/>
      <c r="AM63" s="858"/>
      <c r="AN63" s="858"/>
      <c r="AO63" s="858"/>
      <c r="AP63" s="861">
        <v>74951</v>
      </c>
      <c r="AQ63" s="861"/>
      <c r="AR63" s="861"/>
      <c r="AS63" s="861"/>
      <c r="AT63" s="861"/>
      <c r="AU63" s="861">
        <v>34437</v>
      </c>
      <c r="AV63" s="861"/>
      <c r="AW63" s="861"/>
      <c r="AX63" s="861"/>
      <c r="AY63" s="861"/>
      <c r="AZ63" s="865"/>
      <c r="BA63" s="865"/>
      <c r="BB63" s="865"/>
      <c r="BC63" s="865"/>
      <c r="BD63" s="865"/>
      <c r="BE63" s="866"/>
      <c r="BF63" s="866"/>
      <c r="BG63" s="866"/>
      <c r="BH63" s="866"/>
      <c r="BI63" s="867"/>
      <c r="BJ63" s="868" t="s">
        <v>112</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384</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1" t="s">
        <v>373</v>
      </c>
      <c r="AG66" s="833"/>
      <c r="AH66" s="833"/>
      <c r="AI66" s="833"/>
      <c r="AJ66" s="872"/>
      <c r="AK66" s="737" t="s">
        <v>374</v>
      </c>
      <c r="AL66" s="761"/>
      <c r="AM66" s="761"/>
      <c r="AN66" s="761"/>
      <c r="AO66" s="762"/>
      <c r="AP66" s="737" t="s">
        <v>375</v>
      </c>
      <c r="AQ66" s="738"/>
      <c r="AR66" s="738"/>
      <c r="AS66" s="738"/>
      <c r="AT66" s="739"/>
      <c r="AU66" s="737" t="s">
        <v>385</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6"/>
      <c r="AH67" s="836"/>
      <c r="AI67" s="836"/>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x14ac:dyDescent="0.15">
      <c r="A68" s="211">
        <v>1</v>
      </c>
      <c r="B68" s="888" t="s">
        <v>557</v>
      </c>
      <c r="C68" s="889"/>
      <c r="D68" s="889"/>
      <c r="E68" s="889"/>
      <c r="F68" s="889"/>
      <c r="G68" s="889"/>
      <c r="H68" s="889"/>
      <c r="I68" s="889"/>
      <c r="J68" s="889"/>
      <c r="K68" s="889"/>
      <c r="L68" s="889"/>
      <c r="M68" s="889"/>
      <c r="N68" s="889"/>
      <c r="O68" s="889"/>
      <c r="P68" s="890"/>
      <c r="Q68" s="891">
        <v>507</v>
      </c>
      <c r="R68" s="885"/>
      <c r="S68" s="885"/>
      <c r="T68" s="885"/>
      <c r="U68" s="885"/>
      <c r="V68" s="885">
        <v>438</v>
      </c>
      <c r="W68" s="885"/>
      <c r="X68" s="885"/>
      <c r="Y68" s="885"/>
      <c r="Z68" s="885"/>
      <c r="AA68" s="885">
        <v>69</v>
      </c>
      <c r="AB68" s="885"/>
      <c r="AC68" s="885"/>
      <c r="AD68" s="885"/>
      <c r="AE68" s="885"/>
      <c r="AF68" s="885">
        <v>69</v>
      </c>
      <c r="AG68" s="885"/>
      <c r="AH68" s="885"/>
      <c r="AI68" s="885"/>
      <c r="AJ68" s="885"/>
      <c r="AK68" s="885" t="s">
        <v>472</v>
      </c>
      <c r="AL68" s="885"/>
      <c r="AM68" s="885"/>
      <c r="AN68" s="885"/>
      <c r="AO68" s="885"/>
      <c r="AP68" s="885" t="s">
        <v>472</v>
      </c>
      <c r="AQ68" s="885"/>
      <c r="AR68" s="885"/>
      <c r="AS68" s="885"/>
      <c r="AT68" s="885"/>
      <c r="AU68" s="885" t="s">
        <v>472</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x14ac:dyDescent="0.15">
      <c r="A69" s="214">
        <v>2</v>
      </c>
      <c r="B69" s="892" t="s">
        <v>558</v>
      </c>
      <c r="C69" s="893"/>
      <c r="D69" s="893"/>
      <c r="E69" s="893"/>
      <c r="F69" s="893"/>
      <c r="G69" s="893"/>
      <c r="H69" s="893"/>
      <c r="I69" s="893"/>
      <c r="J69" s="893"/>
      <c r="K69" s="893"/>
      <c r="L69" s="893"/>
      <c r="M69" s="893"/>
      <c r="N69" s="893"/>
      <c r="O69" s="893"/>
      <c r="P69" s="894"/>
      <c r="Q69" s="895">
        <v>781</v>
      </c>
      <c r="R69" s="840"/>
      <c r="S69" s="840"/>
      <c r="T69" s="840"/>
      <c r="U69" s="840"/>
      <c r="V69" s="840">
        <v>775</v>
      </c>
      <c r="W69" s="840"/>
      <c r="X69" s="840"/>
      <c r="Y69" s="840"/>
      <c r="Z69" s="840"/>
      <c r="AA69" s="840">
        <v>7</v>
      </c>
      <c r="AB69" s="840"/>
      <c r="AC69" s="840"/>
      <c r="AD69" s="840"/>
      <c r="AE69" s="840"/>
      <c r="AF69" s="840">
        <v>7</v>
      </c>
      <c r="AG69" s="840"/>
      <c r="AH69" s="840"/>
      <c r="AI69" s="840"/>
      <c r="AJ69" s="840"/>
      <c r="AK69" s="840">
        <v>307</v>
      </c>
      <c r="AL69" s="840"/>
      <c r="AM69" s="840"/>
      <c r="AN69" s="840"/>
      <c r="AO69" s="840"/>
      <c r="AP69" s="840" t="s">
        <v>472</v>
      </c>
      <c r="AQ69" s="840"/>
      <c r="AR69" s="840"/>
      <c r="AS69" s="840"/>
      <c r="AT69" s="840"/>
      <c r="AU69" s="840" t="s">
        <v>472</v>
      </c>
      <c r="AV69" s="840"/>
      <c r="AW69" s="840"/>
      <c r="AX69" s="840"/>
      <c r="AY69" s="84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x14ac:dyDescent="0.15">
      <c r="A70" s="214">
        <v>3</v>
      </c>
      <c r="B70" s="892" t="s">
        <v>559</v>
      </c>
      <c r="C70" s="893"/>
      <c r="D70" s="893"/>
      <c r="E70" s="893"/>
      <c r="F70" s="893"/>
      <c r="G70" s="893"/>
      <c r="H70" s="893"/>
      <c r="I70" s="893"/>
      <c r="J70" s="893"/>
      <c r="K70" s="893"/>
      <c r="L70" s="893"/>
      <c r="M70" s="893"/>
      <c r="N70" s="893"/>
      <c r="O70" s="893"/>
      <c r="P70" s="894"/>
      <c r="Q70" s="895">
        <v>36</v>
      </c>
      <c r="R70" s="840"/>
      <c r="S70" s="840"/>
      <c r="T70" s="840"/>
      <c r="U70" s="840"/>
      <c r="V70" s="840">
        <v>30</v>
      </c>
      <c r="W70" s="840"/>
      <c r="X70" s="840"/>
      <c r="Y70" s="840"/>
      <c r="Z70" s="840"/>
      <c r="AA70" s="840">
        <v>6</v>
      </c>
      <c r="AB70" s="840"/>
      <c r="AC70" s="840"/>
      <c r="AD70" s="840"/>
      <c r="AE70" s="840"/>
      <c r="AF70" s="840">
        <v>6</v>
      </c>
      <c r="AG70" s="840"/>
      <c r="AH70" s="840"/>
      <c r="AI70" s="840"/>
      <c r="AJ70" s="840"/>
      <c r="AK70" s="840" t="s">
        <v>472</v>
      </c>
      <c r="AL70" s="840"/>
      <c r="AM70" s="840"/>
      <c r="AN70" s="840"/>
      <c r="AO70" s="840"/>
      <c r="AP70" s="840" t="s">
        <v>472</v>
      </c>
      <c r="AQ70" s="840"/>
      <c r="AR70" s="840"/>
      <c r="AS70" s="840"/>
      <c r="AT70" s="840"/>
      <c r="AU70" s="840" t="s">
        <v>472</v>
      </c>
      <c r="AV70" s="840"/>
      <c r="AW70" s="840"/>
      <c r="AX70" s="840"/>
      <c r="AY70" s="84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x14ac:dyDescent="0.15">
      <c r="A71" s="214">
        <v>4</v>
      </c>
      <c r="B71" s="892" t="s">
        <v>560</v>
      </c>
      <c r="C71" s="893"/>
      <c r="D71" s="893"/>
      <c r="E71" s="893"/>
      <c r="F71" s="893"/>
      <c r="G71" s="893"/>
      <c r="H71" s="893"/>
      <c r="I71" s="893"/>
      <c r="J71" s="893"/>
      <c r="K71" s="893"/>
      <c r="L71" s="893"/>
      <c r="M71" s="893"/>
      <c r="N71" s="893"/>
      <c r="O71" s="893"/>
      <c r="P71" s="894"/>
      <c r="Q71" s="895">
        <v>82</v>
      </c>
      <c r="R71" s="840"/>
      <c r="S71" s="840"/>
      <c r="T71" s="840"/>
      <c r="U71" s="840"/>
      <c r="V71" s="840">
        <v>80</v>
      </c>
      <c r="W71" s="840"/>
      <c r="X71" s="840"/>
      <c r="Y71" s="840"/>
      <c r="Z71" s="840"/>
      <c r="AA71" s="840">
        <v>2</v>
      </c>
      <c r="AB71" s="840"/>
      <c r="AC71" s="840"/>
      <c r="AD71" s="840"/>
      <c r="AE71" s="840"/>
      <c r="AF71" s="840">
        <v>2</v>
      </c>
      <c r="AG71" s="840"/>
      <c r="AH71" s="840"/>
      <c r="AI71" s="840"/>
      <c r="AJ71" s="840"/>
      <c r="AK71" s="840" t="s">
        <v>472</v>
      </c>
      <c r="AL71" s="840"/>
      <c r="AM71" s="840"/>
      <c r="AN71" s="840"/>
      <c r="AO71" s="840"/>
      <c r="AP71" s="840" t="s">
        <v>472</v>
      </c>
      <c r="AQ71" s="840"/>
      <c r="AR71" s="840"/>
      <c r="AS71" s="840"/>
      <c r="AT71" s="840"/>
      <c r="AU71" s="840" t="s">
        <v>472</v>
      </c>
      <c r="AV71" s="840"/>
      <c r="AW71" s="840"/>
      <c r="AX71" s="840"/>
      <c r="AY71" s="84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x14ac:dyDescent="0.15">
      <c r="A72" s="214">
        <v>5</v>
      </c>
      <c r="B72" s="892" t="s">
        <v>561</v>
      </c>
      <c r="C72" s="893"/>
      <c r="D72" s="893"/>
      <c r="E72" s="893"/>
      <c r="F72" s="893"/>
      <c r="G72" s="893"/>
      <c r="H72" s="893"/>
      <c r="I72" s="893"/>
      <c r="J72" s="893"/>
      <c r="K72" s="893"/>
      <c r="L72" s="893"/>
      <c r="M72" s="893"/>
      <c r="N72" s="893"/>
      <c r="O72" s="893"/>
      <c r="P72" s="894"/>
      <c r="Q72" s="895">
        <v>232896</v>
      </c>
      <c r="R72" s="840"/>
      <c r="S72" s="840"/>
      <c r="T72" s="840"/>
      <c r="U72" s="840"/>
      <c r="V72" s="840">
        <v>226370</v>
      </c>
      <c r="W72" s="840"/>
      <c r="X72" s="840"/>
      <c r="Y72" s="840"/>
      <c r="Z72" s="840"/>
      <c r="AA72" s="840">
        <v>6526</v>
      </c>
      <c r="AB72" s="840"/>
      <c r="AC72" s="840"/>
      <c r="AD72" s="840"/>
      <c r="AE72" s="840"/>
      <c r="AF72" s="840">
        <v>6526</v>
      </c>
      <c r="AG72" s="840"/>
      <c r="AH72" s="840"/>
      <c r="AI72" s="840"/>
      <c r="AJ72" s="840"/>
      <c r="AK72" s="840" t="s">
        <v>472</v>
      </c>
      <c r="AL72" s="840"/>
      <c r="AM72" s="840"/>
      <c r="AN72" s="840"/>
      <c r="AO72" s="840"/>
      <c r="AP72" s="840" t="s">
        <v>472</v>
      </c>
      <c r="AQ72" s="840"/>
      <c r="AR72" s="840"/>
      <c r="AS72" s="840"/>
      <c r="AT72" s="840"/>
      <c r="AU72" s="840" t="s">
        <v>472</v>
      </c>
      <c r="AV72" s="840"/>
      <c r="AW72" s="840"/>
      <c r="AX72" s="840"/>
      <c r="AY72" s="84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x14ac:dyDescent="0.15">
      <c r="A73" s="214">
        <v>6</v>
      </c>
      <c r="B73" s="892"/>
      <c r="C73" s="893"/>
      <c r="D73" s="893"/>
      <c r="E73" s="893"/>
      <c r="F73" s="893"/>
      <c r="G73" s="893"/>
      <c r="H73" s="893"/>
      <c r="I73" s="893"/>
      <c r="J73" s="893"/>
      <c r="K73" s="893"/>
      <c r="L73" s="893"/>
      <c r="M73" s="893"/>
      <c r="N73" s="893"/>
      <c r="O73" s="893"/>
      <c r="P73" s="894"/>
      <c r="Q73" s="895"/>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x14ac:dyDescent="0.15">
      <c r="A74" s="214">
        <v>7</v>
      </c>
      <c r="B74" s="892"/>
      <c r="C74" s="893"/>
      <c r="D74" s="893"/>
      <c r="E74" s="893"/>
      <c r="F74" s="893"/>
      <c r="G74" s="893"/>
      <c r="H74" s="893"/>
      <c r="I74" s="893"/>
      <c r="J74" s="893"/>
      <c r="K74" s="893"/>
      <c r="L74" s="893"/>
      <c r="M74" s="893"/>
      <c r="N74" s="893"/>
      <c r="O74" s="893"/>
      <c r="P74" s="894"/>
      <c r="Q74" s="895"/>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x14ac:dyDescent="0.15">
      <c r="A75" s="214">
        <v>8</v>
      </c>
      <c r="B75" s="892"/>
      <c r="C75" s="893"/>
      <c r="D75" s="893"/>
      <c r="E75" s="893"/>
      <c r="F75" s="893"/>
      <c r="G75" s="893"/>
      <c r="H75" s="893"/>
      <c r="I75" s="893"/>
      <c r="J75" s="893"/>
      <c r="K75" s="893"/>
      <c r="L75" s="893"/>
      <c r="M75" s="893"/>
      <c r="N75" s="893"/>
      <c r="O75" s="893"/>
      <c r="P75" s="894"/>
      <c r="Q75" s="898"/>
      <c r="R75" s="899"/>
      <c r="S75" s="899"/>
      <c r="T75" s="899"/>
      <c r="U75" s="839"/>
      <c r="V75" s="900"/>
      <c r="W75" s="899"/>
      <c r="X75" s="899"/>
      <c r="Y75" s="899"/>
      <c r="Z75" s="839"/>
      <c r="AA75" s="900"/>
      <c r="AB75" s="899"/>
      <c r="AC75" s="899"/>
      <c r="AD75" s="899"/>
      <c r="AE75" s="839"/>
      <c r="AF75" s="900"/>
      <c r="AG75" s="899"/>
      <c r="AH75" s="899"/>
      <c r="AI75" s="899"/>
      <c r="AJ75" s="839"/>
      <c r="AK75" s="900"/>
      <c r="AL75" s="899"/>
      <c r="AM75" s="899"/>
      <c r="AN75" s="899"/>
      <c r="AO75" s="839"/>
      <c r="AP75" s="900"/>
      <c r="AQ75" s="899"/>
      <c r="AR75" s="899"/>
      <c r="AS75" s="899"/>
      <c r="AT75" s="839"/>
      <c r="AU75" s="900"/>
      <c r="AV75" s="899"/>
      <c r="AW75" s="899"/>
      <c r="AX75" s="899"/>
      <c r="AY75" s="839"/>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x14ac:dyDescent="0.15">
      <c r="A76" s="214">
        <v>9</v>
      </c>
      <c r="B76" s="892"/>
      <c r="C76" s="893"/>
      <c r="D76" s="893"/>
      <c r="E76" s="893"/>
      <c r="F76" s="893"/>
      <c r="G76" s="893"/>
      <c r="H76" s="893"/>
      <c r="I76" s="893"/>
      <c r="J76" s="893"/>
      <c r="K76" s="893"/>
      <c r="L76" s="893"/>
      <c r="M76" s="893"/>
      <c r="N76" s="893"/>
      <c r="O76" s="893"/>
      <c r="P76" s="894"/>
      <c r="Q76" s="898"/>
      <c r="R76" s="899"/>
      <c r="S76" s="899"/>
      <c r="T76" s="899"/>
      <c r="U76" s="839"/>
      <c r="V76" s="900"/>
      <c r="W76" s="899"/>
      <c r="X76" s="899"/>
      <c r="Y76" s="899"/>
      <c r="Z76" s="839"/>
      <c r="AA76" s="900"/>
      <c r="AB76" s="899"/>
      <c r="AC76" s="899"/>
      <c r="AD76" s="899"/>
      <c r="AE76" s="839"/>
      <c r="AF76" s="900"/>
      <c r="AG76" s="899"/>
      <c r="AH76" s="899"/>
      <c r="AI76" s="899"/>
      <c r="AJ76" s="839"/>
      <c r="AK76" s="900"/>
      <c r="AL76" s="899"/>
      <c r="AM76" s="899"/>
      <c r="AN76" s="899"/>
      <c r="AO76" s="839"/>
      <c r="AP76" s="900"/>
      <c r="AQ76" s="899"/>
      <c r="AR76" s="899"/>
      <c r="AS76" s="899"/>
      <c r="AT76" s="839"/>
      <c r="AU76" s="900"/>
      <c r="AV76" s="899"/>
      <c r="AW76" s="899"/>
      <c r="AX76" s="899"/>
      <c r="AY76" s="83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x14ac:dyDescent="0.15">
      <c r="A77" s="214">
        <v>10</v>
      </c>
      <c r="B77" s="892"/>
      <c r="C77" s="893"/>
      <c r="D77" s="893"/>
      <c r="E77" s="893"/>
      <c r="F77" s="893"/>
      <c r="G77" s="893"/>
      <c r="H77" s="893"/>
      <c r="I77" s="893"/>
      <c r="J77" s="893"/>
      <c r="K77" s="893"/>
      <c r="L77" s="893"/>
      <c r="M77" s="893"/>
      <c r="N77" s="893"/>
      <c r="O77" s="893"/>
      <c r="P77" s="894"/>
      <c r="Q77" s="898"/>
      <c r="R77" s="899"/>
      <c r="S77" s="899"/>
      <c r="T77" s="899"/>
      <c r="U77" s="839"/>
      <c r="V77" s="900"/>
      <c r="W77" s="899"/>
      <c r="X77" s="899"/>
      <c r="Y77" s="899"/>
      <c r="Z77" s="839"/>
      <c r="AA77" s="900"/>
      <c r="AB77" s="899"/>
      <c r="AC77" s="899"/>
      <c r="AD77" s="899"/>
      <c r="AE77" s="839"/>
      <c r="AF77" s="900"/>
      <c r="AG77" s="899"/>
      <c r="AH77" s="899"/>
      <c r="AI77" s="899"/>
      <c r="AJ77" s="839"/>
      <c r="AK77" s="900"/>
      <c r="AL77" s="899"/>
      <c r="AM77" s="899"/>
      <c r="AN77" s="899"/>
      <c r="AO77" s="839"/>
      <c r="AP77" s="900"/>
      <c r="AQ77" s="899"/>
      <c r="AR77" s="899"/>
      <c r="AS77" s="899"/>
      <c r="AT77" s="839"/>
      <c r="AU77" s="900"/>
      <c r="AV77" s="899"/>
      <c r="AW77" s="899"/>
      <c r="AX77" s="899"/>
      <c r="AY77" s="83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x14ac:dyDescent="0.15">
      <c r="A78" s="214">
        <v>11</v>
      </c>
      <c r="B78" s="892"/>
      <c r="C78" s="893"/>
      <c r="D78" s="893"/>
      <c r="E78" s="893"/>
      <c r="F78" s="893"/>
      <c r="G78" s="893"/>
      <c r="H78" s="893"/>
      <c r="I78" s="893"/>
      <c r="J78" s="893"/>
      <c r="K78" s="893"/>
      <c r="L78" s="893"/>
      <c r="M78" s="893"/>
      <c r="N78" s="893"/>
      <c r="O78" s="893"/>
      <c r="P78" s="894"/>
      <c r="Q78" s="895"/>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x14ac:dyDescent="0.15">
      <c r="A79" s="214">
        <v>12</v>
      </c>
      <c r="B79" s="892"/>
      <c r="C79" s="893"/>
      <c r="D79" s="893"/>
      <c r="E79" s="893"/>
      <c r="F79" s="893"/>
      <c r="G79" s="893"/>
      <c r="H79" s="893"/>
      <c r="I79" s="893"/>
      <c r="J79" s="893"/>
      <c r="K79" s="893"/>
      <c r="L79" s="893"/>
      <c r="M79" s="893"/>
      <c r="N79" s="893"/>
      <c r="O79" s="893"/>
      <c r="P79" s="894"/>
      <c r="Q79" s="895"/>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x14ac:dyDescent="0.15">
      <c r="A80" s="214">
        <v>13</v>
      </c>
      <c r="B80" s="892"/>
      <c r="C80" s="893"/>
      <c r="D80" s="893"/>
      <c r="E80" s="893"/>
      <c r="F80" s="893"/>
      <c r="G80" s="893"/>
      <c r="H80" s="893"/>
      <c r="I80" s="893"/>
      <c r="J80" s="893"/>
      <c r="K80" s="893"/>
      <c r="L80" s="893"/>
      <c r="M80" s="893"/>
      <c r="N80" s="893"/>
      <c r="O80" s="893"/>
      <c r="P80" s="894"/>
      <c r="Q80" s="895"/>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x14ac:dyDescent="0.15">
      <c r="A81" s="214">
        <v>14</v>
      </c>
      <c r="B81" s="892"/>
      <c r="C81" s="893"/>
      <c r="D81" s="893"/>
      <c r="E81" s="893"/>
      <c r="F81" s="893"/>
      <c r="G81" s="893"/>
      <c r="H81" s="893"/>
      <c r="I81" s="893"/>
      <c r="J81" s="893"/>
      <c r="K81" s="893"/>
      <c r="L81" s="893"/>
      <c r="M81" s="893"/>
      <c r="N81" s="893"/>
      <c r="O81" s="893"/>
      <c r="P81" s="894"/>
      <c r="Q81" s="895"/>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x14ac:dyDescent="0.15">
      <c r="A82" s="214">
        <v>15</v>
      </c>
      <c r="B82" s="892"/>
      <c r="C82" s="893"/>
      <c r="D82" s="893"/>
      <c r="E82" s="893"/>
      <c r="F82" s="893"/>
      <c r="G82" s="893"/>
      <c r="H82" s="893"/>
      <c r="I82" s="893"/>
      <c r="J82" s="893"/>
      <c r="K82" s="893"/>
      <c r="L82" s="893"/>
      <c r="M82" s="893"/>
      <c r="N82" s="893"/>
      <c r="O82" s="893"/>
      <c r="P82" s="894"/>
      <c r="Q82" s="895"/>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x14ac:dyDescent="0.15">
      <c r="A83" s="214">
        <v>16</v>
      </c>
      <c r="B83" s="892"/>
      <c r="C83" s="893"/>
      <c r="D83" s="893"/>
      <c r="E83" s="893"/>
      <c r="F83" s="893"/>
      <c r="G83" s="893"/>
      <c r="H83" s="893"/>
      <c r="I83" s="893"/>
      <c r="J83" s="893"/>
      <c r="K83" s="893"/>
      <c r="L83" s="893"/>
      <c r="M83" s="893"/>
      <c r="N83" s="893"/>
      <c r="O83" s="893"/>
      <c r="P83" s="894"/>
      <c r="Q83" s="895"/>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x14ac:dyDescent="0.15">
      <c r="A84" s="214">
        <v>17</v>
      </c>
      <c r="B84" s="892"/>
      <c r="C84" s="893"/>
      <c r="D84" s="893"/>
      <c r="E84" s="893"/>
      <c r="F84" s="893"/>
      <c r="G84" s="893"/>
      <c r="H84" s="893"/>
      <c r="I84" s="893"/>
      <c r="J84" s="893"/>
      <c r="K84" s="893"/>
      <c r="L84" s="893"/>
      <c r="M84" s="893"/>
      <c r="N84" s="893"/>
      <c r="O84" s="893"/>
      <c r="P84" s="894"/>
      <c r="Q84" s="895"/>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x14ac:dyDescent="0.15">
      <c r="A85" s="214">
        <v>18</v>
      </c>
      <c r="B85" s="892"/>
      <c r="C85" s="893"/>
      <c r="D85" s="893"/>
      <c r="E85" s="893"/>
      <c r="F85" s="893"/>
      <c r="G85" s="893"/>
      <c r="H85" s="893"/>
      <c r="I85" s="893"/>
      <c r="J85" s="893"/>
      <c r="K85" s="893"/>
      <c r="L85" s="893"/>
      <c r="M85" s="893"/>
      <c r="N85" s="893"/>
      <c r="O85" s="893"/>
      <c r="P85" s="894"/>
      <c r="Q85" s="895"/>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x14ac:dyDescent="0.15">
      <c r="A86" s="214">
        <v>19</v>
      </c>
      <c r="B86" s="892"/>
      <c r="C86" s="893"/>
      <c r="D86" s="893"/>
      <c r="E86" s="893"/>
      <c r="F86" s="893"/>
      <c r="G86" s="893"/>
      <c r="H86" s="893"/>
      <c r="I86" s="893"/>
      <c r="J86" s="893"/>
      <c r="K86" s="893"/>
      <c r="L86" s="893"/>
      <c r="M86" s="893"/>
      <c r="N86" s="893"/>
      <c r="O86" s="893"/>
      <c r="P86" s="894"/>
      <c r="Q86" s="895"/>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x14ac:dyDescent="0.2">
      <c r="A88" s="217" t="s">
        <v>367</v>
      </c>
      <c r="B88" s="810" t="s">
        <v>562</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6610</v>
      </c>
      <c r="AG88" s="861"/>
      <c r="AH88" s="861"/>
      <c r="AI88" s="861"/>
      <c r="AJ88" s="861"/>
      <c r="AK88" s="858"/>
      <c r="AL88" s="858"/>
      <c r="AM88" s="858"/>
      <c r="AN88" s="858"/>
      <c r="AO88" s="858"/>
      <c r="AP88" s="861" t="s">
        <v>472</v>
      </c>
      <c r="AQ88" s="861"/>
      <c r="AR88" s="861"/>
      <c r="AS88" s="861"/>
      <c r="AT88" s="861"/>
      <c r="AU88" s="861" t="s">
        <v>472</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578</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6976</v>
      </c>
      <c r="CS102" s="869"/>
      <c r="CT102" s="869"/>
      <c r="CU102" s="869"/>
      <c r="CV102" s="912"/>
      <c r="CW102" s="911">
        <v>1442</v>
      </c>
      <c r="CX102" s="869"/>
      <c r="CY102" s="869"/>
      <c r="CZ102" s="869"/>
      <c r="DA102" s="912"/>
      <c r="DB102" s="911">
        <v>3890</v>
      </c>
      <c r="DC102" s="869"/>
      <c r="DD102" s="869"/>
      <c r="DE102" s="869"/>
      <c r="DF102" s="912"/>
      <c r="DG102" s="911">
        <v>1831</v>
      </c>
      <c r="DH102" s="869"/>
      <c r="DI102" s="869"/>
      <c r="DJ102" s="869"/>
      <c r="DK102" s="912"/>
      <c r="DL102" s="911" t="s">
        <v>472</v>
      </c>
      <c r="DM102" s="869"/>
      <c r="DN102" s="869"/>
      <c r="DO102" s="869"/>
      <c r="DP102" s="912"/>
      <c r="DQ102" s="911">
        <v>1786</v>
      </c>
      <c r="DR102" s="869"/>
      <c r="DS102" s="869"/>
      <c r="DT102" s="869"/>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386</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387</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390</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391</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392</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393</v>
      </c>
      <c r="AB109" s="914"/>
      <c r="AC109" s="914"/>
      <c r="AD109" s="914"/>
      <c r="AE109" s="915"/>
      <c r="AF109" s="913" t="s">
        <v>288</v>
      </c>
      <c r="AG109" s="914"/>
      <c r="AH109" s="914"/>
      <c r="AI109" s="914"/>
      <c r="AJ109" s="915"/>
      <c r="AK109" s="913" t="s">
        <v>287</v>
      </c>
      <c r="AL109" s="914"/>
      <c r="AM109" s="914"/>
      <c r="AN109" s="914"/>
      <c r="AO109" s="915"/>
      <c r="AP109" s="913" t="s">
        <v>394</v>
      </c>
      <c r="AQ109" s="914"/>
      <c r="AR109" s="914"/>
      <c r="AS109" s="914"/>
      <c r="AT109" s="916"/>
      <c r="AU109" s="933" t="s">
        <v>392</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393</v>
      </c>
      <c r="BR109" s="914"/>
      <c r="BS109" s="914"/>
      <c r="BT109" s="914"/>
      <c r="BU109" s="915"/>
      <c r="BV109" s="913" t="s">
        <v>288</v>
      </c>
      <c r="BW109" s="914"/>
      <c r="BX109" s="914"/>
      <c r="BY109" s="914"/>
      <c r="BZ109" s="915"/>
      <c r="CA109" s="913" t="s">
        <v>287</v>
      </c>
      <c r="CB109" s="914"/>
      <c r="CC109" s="914"/>
      <c r="CD109" s="914"/>
      <c r="CE109" s="915"/>
      <c r="CF109" s="934" t="s">
        <v>394</v>
      </c>
      <c r="CG109" s="934"/>
      <c r="CH109" s="934"/>
      <c r="CI109" s="934"/>
      <c r="CJ109" s="934"/>
      <c r="CK109" s="913" t="s">
        <v>395</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393</v>
      </c>
      <c r="DH109" s="914"/>
      <c r="DI109" s="914"/>
      <c r="DJ109" s="914"/>
      <c r="DK109" s="915"/>
      <c r="DL109" s="913" t="s">
        <v>288</v>
      </c>
      <c r="DM109" s="914"/>
      <c r="DN109" s="914"/>
      <c r="DO109" s="914"/>
      <c r="DP109" s="915"/>
      <c r="DQ109" s="913" t="s">
        <v>287</v>
      </c>
      <c r="DR109" s="914"/>
      <c r="DS109" s="914"/>
      <c r="DT109" s="914"/>
      <c r="DU109" s="915"/>
      <c r="DV109" s="913" t="s">
        <v>394</v>
      </c>
      <c r="DW109" s="914"/>
      <c r="DX109" s="914"/>
      <c r="DY109" s="914"/>
      <c r="DZ109" s="916"/>
    </row>
    <row r="110" spans="1:131" s="199" customFormat="1" ht="26.25" customHeight="1" x14ac:dyDescent="0.15">
      <c r="A110" s="917" t="s">
        <v>396</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17795695</v>
      </c>
      <c r="AB110" s="921"/>
      <c r="AC110" s="921"/>
      <c r="AD110" s="921"/>
      <c r="AE110" s="922"/>
      <c r="AF110" s="923">
        <v>17425261</v>
      </c>
      <c r="AG110" s="921"/>
      <c r="AH110" s="921"/>
      <c r="AI110" s="921"/>
      <c r="AJ110" s="922"/>
      <c r="AK110" s="923">
        <v>17058057</v>
      </c>
      <c r="AL110" s="921"/>
      <c r="AM110" s="921"/>
      <c r="AN110" s="921"/>
      <c r="AO110" s="922"/>
      <c r="AP110" s="924">
        <v>31.5</v>
      </c>
      <c r="AQ110" s="925"/>
      <c r="AR110" s="925"/>
      <c r="AS110" s="925"/>
      <c r="AT110" s="926"/>
      <c r="AU110" s="927" t="s">
        <v>61</v>
      </c>
      <c r="AV110" s="928"/>
      <c r="AW110" s="928"/>
      <c r="AX110" s="928"/>
      <c r="AY110" s="928"/>
      <c r="AZ110" s="969" t="s">
        <v>397</v>
      </c>
      <c r="BA110" s="918"/>
      <c r="BB110" s="918"/>
      <c r="BC110" s="918"/>
      <c r="BD110" s="918"/>
      <c r="BE110" s="918"/>
      <c r="BF110" s="918"/>
      <c r="BG110" s="918"/>
      <c r="BH110" s="918"/>
      <c r="BI110" s="918"/>
      <c r="BJ110" s="918"/>
      <c r="BK110" s="918"/>
      <c r="BL110" s="918"/>
      <c r="BM110" s="918"/>
      <c r="BN110" s="918"/>
      <c r="BO110" s="918"/>
      <c r="BP110" s="919"/>
      <c r="BQ110" s="955">
        <v>163881187</v>
      </c>
      <c r="BR110" s="956"/>
      <c r="BS110" s="956"/>
      <c r="BT110" s="956"/>
      <c r="BU110" s="956"/>
      <c r="BV110" s="956">
        <v>166807093</v>
      </c>
      <c r="BW110" s="956"/>
      <c r="BX110" s="956"/>
      <c r="BY110" s="956"/>
      <c r="BZ110" s="956"/>
      <c r="CA110" s="956">
        <v>162758106</v>
      </c>
      <c r="CB110" s="956"/>
      <c r="CC110" s="956"/>
      <c r="CD110" s="956"/>
      <c r="CE110" s="956"/>
      <c r="CF110" s="970">
        <v>300.39999999999998</v>
      </c>
      <c r="CG110" s="971"/>
      <c r="CH110" s="971"/>
      <c r="CI110" s="971"/>
      <c r="CJ110" s="971"/>
      <c r="CK110" s="972" t="s">
        <v>398</v>
      </c>
      <c r="CL110" s="973"/>
      <c r="CM110" s="952" t="s">
        <v>399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400</v>
      </c>
      <c r="DH110" s="956"/>
      <c r="DI110" s="956"/>
      <c r="DJ110" s="956"/>
      <c r="DK110" s="956"/>
      <c r="DL110" s="956" t="s">
        <v>400</v>
      </c>
      <c r="DM110" s="956"/>
      <c r="DN110" s="956"/>
      <c r="DO110" s="956"/>
      <c r="DP110" s="956"/>
      <c r="DQ110" s="956" t="s">
        <v>400</v>
      </c>
      <c r="DR110" s="956"/>
      <c r="DS110" s="956"/>
      <c r="DT110" s="956"/>
      <c r="DU110" s="956"/>
      <c r="DV110" s="957" t="s">
        <v>400</v>
      </c>
      <c r="DW110" s="957"/>
      <c r="DX110" s="957"/>
      <c r="DY110" s="957"/>
      <c r="DZ110" s="958"/>
    </row>
    <row r="111" spans="1:131" s="199" customFormat="1" ht="26.25" customHeight="1" x14ac:dyDescent="0.15">
      <c r="A111" s="959" t="s">
        <v>401</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402</v>
      </c>
      <c r="AB111" s="963"/>
      <c r="AC111" s="963"/>
      <c r="AD111" s="963"/>
      <c r="AE111" s="964"/>
      <c r="AF111" s="965" t="s">
        <v>402</v>
      </c>
      <c r="AG111" s="963"/>
      <c r="AH111" s="963"/>
      <c r="AI111" s="963"/>
      <c r="AJ111" s="964"/>
      <c r="AK111" s="965" t="s">
        <v>402</v>
      </c>
      <c r="AL111" s="963"/>
      <c r="AM111" s="963"/>
      <c r="AN111" s="963"/>
      <c r="AO111" s="964"/>
      <c r="AP111" s="966" t="s">
        <v>402</v>
      </c>
      <c r="AQ111" s="967"/>
      <c r="AR111" s="967"/>
      <c r="AS111" s="967"/>
      <c r="AT111" s="968"/>
      <c r="AU111" s="929"/>
      <c r="AV111" s="930"/>
      <c r="AW111" s="930"/>
      <c r="AX111" s="930"/>
      <c r="AY111" s="930"/>
      <c r="AZ111" s="978" t="s">
        <v>403</v>
      </c>
      <c r="BA111" s="979"/>
      <c r="BB111" s="979"/>
      <c r="BC111" s="979"/>
      <c r="BD111" s="979"/>
      <c r="BE111" s="979"/>
      <c r="BF111" s="979"/>
      <c r="BG111" s="979"/>
      <c r="BH111" s="979"/>
      <c r="BI111" s="979"/>
      <c r="BJ111" s="979"/>
      <c r="BK111" s="979"/>
      <c r="BL111" s="979"/>
      <c r="BM111" s="979"/>
      <c r="BN111" s="979"/>
      <c r="BO111" s="979"/>
      <c r="BP111" s="980"/>
      <c r="BQ111" s="948">
        <v>142282</v>
      </c>
      <c r="BR111" s="949"/>
      <c r="BS111" s="949"/>
      <c r="BT111" s="949"/>
      <c r="BU111" s="949"/>
      <c r="BV111" s="949">
        <v>80003</v>
      </c>
      <c r="BW111" s="949"/>
      <c r="BX111" s="949"/>
      <c r="BY111" s="949"/>
      <c r="BZ111" s="949"/>
      <c r="CA111" s="949">
        <v>42613</v>
      </c>
      <c r="CB111" s="949"/>
      <c r="CC111" s="949"/>
      <c r="CD111" s="949"/>
      <c r="CE111" s="949"/>
      <c r="CF111" s="943">
        <v>0.1</v>
      </c>
      <c r="CG111" s="944"/>
      <c r="CH111" s="944"/>
      <c r="CI111" s="944"/>
      <c r="CJ111" s="944"/>
      <c r="CK111" s="974"/>
      <c r="CL111" s="975"/>
      <c r="CM111" s="945" t="s">
        <v>404</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400</v>
      </c>
      <c r="DH111" s="949"/>
      <c r="DI111" s="949"/>
      <c r="DJ111" s="949"/>
      <c r="DK111" s="949"/>
      <c r="DL111" s="949" t="s">
        <v>400</v>
      </c>
      <c r="DM111" s="949"/>
      <c r="DN111" s="949"/>
      <c r="DO111" s="949"/>
      <c r="DP111" s="949"/>
      <c r="DQ111" s="949" t="s">
        <v>400</v>
      </c>
      <c r="DR111" s="949"/>
      <c r="DS111" s="949"/>
      <c r="DT111" s="949"/>
      <c r="DU111" s="949"/>
      <c r="DV111" s="950" t="s">
        <v>400</v>
      </c>
      <c r="DW111" s="950"/>
      <c r="DX111" s="950"/>
      <c r="DY111" s="950"/>
      <c r="DZ111" s="951"/>
    </row>
    <row r="112" spans="1:131" s="199" customFormat="1" ht="26.25" customHeight="1" x14ac:dyDescent="0.15">
      <c r="A112" s="981" t="s">
        <v>405</v>
      </c>
      <c r="B112" s="982"/>
      <c r="C112" s="979" t="s">
        <v>406</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400</v>
      </c>
      <c r="AB112" s="988"/>
      <c r="AC112" s="988"/>
      <c r="AD112" s="988"/>
      <c r="AE112" s="989"/>
      <c r="AF112" s="990" t="s">
        <v>400</v>
      </c>
      <c r="AG112" s="988"/>
      <c r="AH112" s="988"/>
      <c r="AI112" s="988"/>
      <c r="AJ112" s="989"/>
      <c r="AK112" s="990" t="s">
        <v>400</v>
      </c>
      <c r="AL112" s="988"/>
      <c r="AM112" s="988"/>
      <c r="AN112" s="988"/>
      <c r="AO112" s="989"/>
      <c r="AP112" s="991" t="s">
        <v>400</v>
      </c>
      <c r="AQ112" s="992"/>
      <c r="AR112" s="992"/>
      <c r="AS112" s="992"/>
      <c r="AT112" s="993"/>
      <c r="AU112" s="929"/>
      <c r="AV112" s="930"/>
      <c r="AW112" s="930"/>
      <c r="AX112" s="930"/>
      <c r="AY112" s="930"/>
      <c r="AZ112" s="978" t="s">
        <v>407</v>
      </c>
      <c r="BA112" s="979"/>
      <c r="BB112" s="979"/>
      <c r="BC112" s="979"/>
      <c r="BD112" s="979"/>
      <c r="BE112" s="979"/>
      <c r="BF112" s="979"/>
      <c r="BG112" s="979"/>
      <c r="BH112" s="979"/>
      <c r="BI112" s="979"/>
      <c r="BJ112" s="979"/>
      <c r="BK112" s="979"/>
      <c r="BL112" s="979"/>
      <c r="BM112" s="979"/>
      <c r="BN112" s="979"/>
      <c r="BO112" s="979"/>
      <c r="BP112" s="980"/>
      <c r="BQ112" s="948">
        <v>36978708</v>
      </c>
      <c r="BR112" s="949"/>
      <c r="BS112" s="949"/>
      <c r="BT112" s="949"/>
      <c r="BU112" s="949"/>
      <c r="BV112" s="949">
        <v>35504611</v>
      </c>
      <c r="BW112" s="949"/>
      <c r="BX112" s="949"/>
      <c r="BY112" s="949"/>
      <c r="BZ112" s="949"/>
      <c r="CA112" s="949">
        <v>34437022</v>
      </c>
      <c r="CB112" s="949"/>
      <c r="CC112" s="949"/>
      <c r="CD112" s="949"/>
      <c r="CE112" s="949"/>
      <c r="CF112" s="943">
        <v>63.6</v>
      </c>
      <c r="CG112" s="944"/>
      <c r="CH112" s="944"/>
      <c r="CI112" s="944"/>
      <c r="CJ112" s="944"/>
      <c r="CK112" s="974"/>
      <c r="CL112" s="975"/>
      <c r="CM112" s="945" t="s">
        <v>408</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v>1079</v>
      </c>
      <c r="DH112" s="949"/>
      <c r="DI112" s="949"/>
      <c r="DJ112" s="949"/>
      <c r="DK112" s="949"/>
      <c r="DL112" s="949">
        <v>679</v>
      </c>
      <c r="DM112" s="949"/>
      <c r="DN112" s="949"/>
      <c r="DO112" s="949"/>
      <c r="DP112" s="949"/>
      <c r="DQ112" s="949">
        <v>355</v>
      </c>
      <c r="DR112" s="949"/>
      <c r="DS112" s="949"/>
      <c r="DT112" s="949"/>
      <c r="DU112" s="949"/>
      <c r="DV112" s="950">
        <v>0</v>
      </c>
      <c r="DW112" s="950"/>
      <c r="DX112" s="950"/>
      <c r="DY112" s="950"/>
      <c r="DZ112" s="951"/>
    </row>
    <row r="113" spans="1:130" s="199" customFormat="1" ht="26.25" customHeight="1" x14ac:dyDescent="0.15">
      <c r="A113" s="983"/>
      <c r="B113" s="984"/>
      <c r="C113" s="979" t="s">
        <v>409</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3261736</v>
      </c>
      <c r="AB113" s="963"/>
      <c r="AC113" s="963"/>
      <c r="AD113" s="963"/>
      <c r="AE113" s="964"/>
      <c r="AF113" s="965">
        <v>3333092</v>
      </c>
      <c r="AG113" s="963"/>
      <c r="AH113" s="963"/>
      <c r="AI113" s="963"/>
      <c r="AJ113" s="964"/>
      <c r="AK113" s="965">
        <v>3313442</v>
      </c>
      <c r="AL113" s="963"/>
      <c r="AM113" s="963"/>
      <c r="AN113" s="963"/>
      <c r="AO113" s="964"/>
      <c r="AP113" s="966">
        <v>6.1</v>
      </c>
      <c r="AQ113" s="967"/>
      <c r="AR113" s="967"/>
      <c r="AS113" s="967"/>
      <c r="AT113" s="968"/>
      <c r="AU113" s="929"/>
      <c r="AV113" s="930"/>
      <c r="AW113" s="930"/>
      <c r="AX113" s="930"/>
      <c r="AY113" s="930"/>
      <c r="AZ113" s="978" t="s">
        <v>410</v>
      </c>
      <c r="BA113" s="979"/>
      <c r="BB113" s="979"/>
      <c r="BC113" s="979"/>
      <c r="BD113" s="979"/>
      <c r="BE113" s="979"/>
      <c r="BF113" s="979"/>
      <c r="BG113" s="979"/>
      <c r="BH113" s="979"/>
      <c r="BI113" s="979"/>
      <c r="BJ113" s="979"/>
      <c r="BK113" s="979"/>
      <c r="BL113" s="979"/>
      <c r="BM113" s="979"/>
      <c r="BN113" s="979"/>
      <c r="BO113" s="979"/>
      <c r="BP113" s="980"/>
      <c r="BQ113" s="948">
        <v>190731</v>
      </c>
      <c r="BR113" s="949"/>
      <c r="BS113" s="949"/>
      <c r="BT113" s="949"/>
      <c r="BU113" s="949"/>
      <c r="BV113" s="949">
        <v>82934</v>
      </c>
      <c r="BW113" s="949"/>
      <c r="BX113" s="949"/>
      <c r="BY113" s="949"/>
      <c r="BZ113" s="949"/>
      <c r="CA113" s="949" t="s">
        <v>400</v>
      </c>
      <c r="CB113" s="949"/>
      <c r="CC113" s="949"/>
      <c r="CD113" s="949"/>
      <c r="CE113" s="949"/>
      <c r="CF113" s="943" t="s">
        <v>400</v>
      </c>
      <c r="CG113" s="944"/>
      <c r="CH113" s="944"/>
      <c r="CI113" s="944"/>
      <c r="CJ113" s="944"/>
      <c r="CK113" s="974"/>
      <c r="CL113" s="975"/>
      <c r="CM113" s="945" t="s">
        <v>411</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400</v>
      </c>
      <c r="DH113" s="988"/>
      <c r="DI113" s="988"/>
      <c r="DJ113" s="988"/>
      <c r="DK113" s="989"/>
      <c r="DL113" s="990" t="s">
        <v>400</v>
      </c>
      <c r="DM113" s="988"/>
      <c r="DN113" s="988"/>
      <c r="DO113" s="988"/>
      <c r="DP113" s="989"/>
      <c r="DQ113" s="990" t="s">
        <v>400</v>
      </c>
      <c r="DR113" s="988"/>
      <c r="DS113" s="988"/>
      <c r="DT113" s="988"/>
      <c r="DU113" s="989"/>
      <c r="DV113" s="991" t="s">
        <v>400</v>
      </c>
      <c r="DW113" s="992"/>
      <c r="DX113" s="992"/>
      <c r="DY113" s="992"/>
      <c r="DZ113" s="993"/>
    </row>
    <row r="114" spans="1:130" s="199" customFormat="1" ht="26.25" customHeight="1" x14ac:dyDescent="0.15">
      <c r="A114" s="983"/>
      <c r="B114" s="984"/>
      <c r="C114" s="979" t="s">
        <v>412</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114848</v>
      </c>
      <c r="AB114" s="988"/>
      <c r="AC114" s="988"/>
      <c r="AD114" s="988"/>
      <c r="AE114" s="989"/>
      <c r="AF114" s="990">
        <v>129503</v>
      </c>
      <c r="AG114" s="988"/>
      <c r="AH114" s="988"/>
      <c r="AI114" s="988"/>
      <c r="AJ114" s="989"/>
      <c r="AK114" s="990">
        <v>71065</v>
      </c>
      <c r="AL114" s="988"/>
      <c r="AM114" s="988"/>
      <c r="AN114" s="988"/>
      <c r="AO114" s="989"/>
      <c r="AP114" s="991">
        <v>0.1</v>
      </c>
      <c r="AQ114" s="992"/>
      <c r="AR114" s="992"/>
      <c r="AS114" s="992"/>
      <c r="AT114" s="993"/>
      <c r="AU114" s="929"/>
      <c r="AV114" s="930"/>
      <c r="AW114" s="930"/>
      <c r="AX114" s="930"/>
      <c r="AY114" s="930"/>
      <c r="AZ114" s="978" t="s">
        <v>413</v>
      </c>
      <c r="BA114" s="979"/>
      <c r="BB114" s="979"/>
      <c r="BC114" s="979"/>
      <c r="BD114" s="979"/>
      <c r="BE114" s="979"/>
      <c r="BF114" s="979"/>
      <c r="BG114" s="979"/>
      <c r="BH114" s="979"/>
      <c r="BI114" s="979"/>
      <c r="BJ114" s="979"/>
      <c r="BK114" s="979"/>
      <c r="BL114" s="979"/>
      <c r="BM114" s="979"/>
      <c r="BN114" s="979"/>
      <c r="BO114" s="979"/>
      <c r="BP114" s="980"/>
      <c r="BQ114" s="948">
        <v>18802343</v>
      </c>
      <c r="BR114" s="949"/>
      <c r="BS114" s="949"/>
      <c r="BT114" s="949"/>
      <c r="BU114" s="949"/>
      <c r="BV114" s="949">
        <v>17775888</v>
      </c>
      <c r="BW114" s="949"/>
      <c r="BX114" s="949"/>
      <c r="BY114" s="949"/>
      <c r="BZ114" s="949"/>
      <c r="CA114" s="949">
        <v>18481117</v>
      </c>
      <c r="CB114" s="949"/>
      <c r="CC114" s="949"/>
      <c r="CD114" s="949"/>
      <c r="CE114" s="949"/>
      <c r="CF114" s="943">
        <v>34.1</v>
      </c>
      <c r="CG114" s="944"/>
      <c r="CH114" s="944"/>
      <c r="CI114" s="944"/>
      <c r="CJ114" s="944"/>
      <c r="CK114" s="974"/>
      <c r="CL114" s="975"/>
      <c r="CM114" s="945" t="s">
        <v>414</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v>25684</v>
      </c>
      <c r="DH114" s="988"/>
      <c r="DI114" s="988"/>
      <c r="DJ114" s="988"/>
      <c r="DK114" s="989"/>
      <c r="DL114" s="990">
        <v>22241</v>
      </c>
      <c r="DM114" s="988"/>
      <c r="DN114" s="988"/>
      <c r="DO114" s="988"/>
      <c r="DP114" s="989"/>
      <c r="DQ114" s="990">
        <v>18725</v>
      </c>
      <c r="DR114" s="988"/>
      <c r="DS114" s="988"/>
      <c r="DT114" s="988"/>
      <c r="DU114" s="989"/>
      <c r="DV114" s="991">
        <v>0</v>
      </c>
      <c r="DW114" s="992"/>
      <c r="DX114" s="992"/>
      <c r="DY114" s="992"/>
      <c r="DZ114" s="993"/>
    </row>
    <row r="115" spans="1:130" s="199" customFormat="1" ht="26.25" customHeight="1" x14ac:dyDescent="0.15">
      <c r="A115" s="983"/>
      <c r="B115" s="984"/>
      <c r="C115" s="979" t="s">
        <v>415</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106658</v>
      </c>
      <c r="AB115" s="963"/>
      <c r="AC115" s="963"/>
      <c r="AD115" s="963"/>
      <c r="AE115" s="964"/>
      <c r="AF115" s="965">
        <v>97376</v>
      </c>
      <c r="AG115" s="963"/>
      <c r="AH115" s="963"/>
      <c r="AI115" s="963"/>
      <c r="AJ115" s="964"/>
      <c r="AK115" s="965">
        <v>70412</v>
      </c>
      <c r="AL115" s="963"/>
      <c r="AM115" s="963"/>
      <c r="AN115" s="963"/>
      <c r="AO115" s="964"/>
      <c r="AP115" s="966">
        <v>0.1</v>
      </c>
      <c r="AQ115" s="967"/>
      <c r="AR115" s="967"/>
      <c r="AS115" s="967"/>
      <c r="AT115" s="968"/>
      <c r="AU115" s="929"/>
      <c r="AV115" s="930"/>
      <c r="AW115" s="930"/>
      <c r="AX115" s="930"/>
      <c r="AY115" s="930"/>
      <c r="AZ115" s="978" t="s">
        <v>416</v>
      </c>
      <c r="BA115" s="979"/>
      <c r="BB115" s="979"/>
      <c r="BC115" s="979"/>
      <c r="BD115" s="979"/>
      <c r="BE115" s="979"/>
      <c r="BF115" s="979"/>
      <c r="BG115" s="979"/>
      <c r="BH115" s="979"/>
      <c r="BI115" s="979"/>
      <c r="BJ115" s="979"/>
      <c r="BK115" s="979"/>
      <c r="BL115" s="979"/>
      <c r="BM115" s="979"/>
      <c r="BN115" s="979"/>
      <c r="BO115" s="979"/>
      <c r="BP115" s="980"/>
      <c r="BQ115" s="948">
        <v>2018234</v>
      </c>
      <c r="BR115" s="949"/>
      <c r="BS115" s="949"/>
      <c r="BT115" s="949"/>
      <c r="BU115" s="949"/>
      <c r="BV115" s="949">
        <v>2072937</v>
      </c>
      <c r="BW115" s="949"/>
      <c r="BX115" s="949"/>
      <c r="BY115" s="949"/>
      <c r="BZ115" s="949"/>
      <c r="CA115" s="949">
        <v>1786290</v>
      </c>
      <c r="CB115" s="949"/>
      <c r="CC115" s="949"/>
      <c r="CD115" s="949"/>
      <c r="CE115" s="949"/>
      <c r="CF115" s="943">
        <v>3.3</v>
      </c>
      <c r="CG115" s="944"/>
      <c r="CH115" s="944"/>
      <c r="CI115" s="944"/>
      <c r="CJ115" s="944"/>
      <c r="CK115" s="974"/>
      <c r="CL115" s="975"/>
      <c r="CM115" s="978" t="s">
        <v>417</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400</v>
      </c>
      <c r="DH115" s="988"/>
      <c r="DI115" s="988"/>
      <c r="DJ115" s="988"/>
      <c r="DK115" s="989"/>
      <c r="DL115" s="990" t="s">
        <v>400</v>
      </c>
      <c r="DM115" s="988"/>
      <c r="DN115" s="988"/>
      <c r="DO115" s="988"/>
      <c r="DP115" s="989"/>
      <c r="DQ115" s="990" t="s">
        <v>400</v>
      </c>
      <c r="DR115" s="988"/>
      <c r="DS115" s="988"/>
      <c r="DT115" s="988"/>
      <c r="DU115" s="989"/>
      <c r="DV115" s="991" t="s">
        <v>400</v>
      </c>
      <c r="DW115" s="992"/>
      <c r="DX115" s="992"/>
      <c r="DY115" s="992"/>
      <c r="DZ115" s="993"/>
    </row>
    <row r="116" spans="1:130" s="199" customFormat="1" ht="26.25" customHeight="1" x14ac:dyDescent="0.15">
      <c r="A116" s="985"/>
      <c r="B116" s="986"/>
      <c r="C116" s="994" t="s">
        <v>418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400</v>
      </c>
      <c r="AB116" s="988"/>
      <c r="AC116" s="988"/>
      <c r="AD116" s="988"/>
      <c r="AE116" s="989"/>
      <c r="AF116" s="990" t="s">
        <v>400</v>
      </c>
      <c r="AG116" s="988"/>
      <c r="AH116" s="988"/>
      <c r="AI116" s="988"/>
      <c r="AJ116" s="989"/>
      <c r="AK116" s="990" t="s">
        <v>400</v>
      </c>
      <c r="AL116" s="988"/>
      <c r="AM116" s="988"/>
      <c r="AN116" s="988"/>
      <c r="AO116" s="989"/>
      <c r="AP116" s="991" t="s">
        <v>400</v>
      </c>
      <c r="AQ116" s="992"/>
      <c r="AR116" s="992"/>
      <c r="AS116" s="992"/>
      <c r="AT116" s="993"/>
      <c r="AU116" s="929"/>
      <c r="AV116" s="930"/>
      <c r="AW116" s="930"/>
      <c r="AX116" s="930"/>
      <c r="AY116" s="930"/>
      <c r="AZ116" s="996" t="s">
        <v>419</v>
      </c>
      <c r="BA116" s="997"/>
      <c r="BB116" s="997"/>
      <c r="BC116" s="997"/>
      <c r="BD116" s="997"/>
      <c r="BE116" s="997"/>
      <c r="BF116" s="997"/>
      <c r="BG116" s="997"/>
      <c r="BH116" s="997"/>
      <c r="BI116" s="997"/>
      <c r="BJ116" s="997"/>
      <c r="BK116" s="997"/>
      <c r="BL116" s="997"/>
      <c r="BM116" s="997"/>
      <c r="BN116" s="997"/>
      <c r="BO116" s="997"/>
      <c r="BP116" s="998"/>
      <c r="BQ116" s="948" t="s">
        <v>400</v>
      </c>
      <c r="BR116" s="949"/>
      <c r="BS116" s="949"/>
      <c r="BT116" s="949"/>
      <c r="BU116" s="949"/>
      <c r="BV116" s="949" t="s">
        <v>400</v>
      </c>
      <c r="BW116" s="949"/>
      <c r="BX116" s="949"/>
      <c r="BY116" s="949"/>
      <c r="BZ116" s="949"/>
      <c r="CA116" s="949" t="s">
        <v>400</v>
      </c>
      <c r="CB116" s="949"/>
      <c r="CC116" s="949"/>
      <c r="CD116" s="949"/>
      <c r="CE116" s="949"/>
      <c r="CF116" s="943" t="s">
        <v>400</v>
      </c>
      <c r="CG116" s="944"/>
      <c r="CH116" s="944"/>
      <c r="CI116" s="944"/>
      <c r="CJ116" s="944"/>
      <c r="CK116" s="974"/>
      <c r="CL116" s="975"/>
      <c r="CM116" s="945" t="s">
        <v>420</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29940</v>
      </c>
      <c r="DH116" s="988"/>
      <c r="DI116" s="988"/>
      <c r="DJ116" s="988"/>
      <c r="DK116" s="989"/>
      <c r="DL116" s="990">
        <v>14970</v>
      </c>
      <c r="DM116" s="988"/>
      <c r="DN116" s="988"/>
      <c r="DO116" s="988"/>
      <c r="DP116" s="989"/>
      <c r="DQ116" s="990" t="s">
        <v>400</v>
      </c>
      <c r="DR116" s="988"/>
      <c r="DS116" s="988"/>
      <c r="DT116" s="988"/>
      <c r="DU116" s="989"/>
      <c r="DV116" s="991" t="s">
        <v>400</v>
      </c>
      <c r="DW116" s="992"/>
      <c r="DX116" s="992"/>
      <c r="DY116" s="992"/>
      <c r="DZ116" s="993"/>
    </row>
    <row r="117" spans="1:130" s="199" customFormat="1" ht="26.25" customHeight="1" x14ac:dyDescent="0.15">
      <c r="A117" s="933" t="s">
        <v>171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421</v>
      </c>
      <c r="Z117" s="915"/>
      <c r="AA117" s="1005">
        <v>21278937</v>
      </c>
      <c r="AB117" s="1006"/>
      <c r="AC117" s="1006"/>
      <c r="AD117" s="1006"/>
      <c r="AE117" s="1007"/>
      <c r="AF117" s="1008">
        <v>20985232</v>
      </c>
      <c r="AG117" s="1006"/>
      <c r="AH117" s="1006"/>
      <c r="AI117" s="1006"/>
      <c r="AJ117" s="1007"/>
      <c r="AK117" s="1008">
        <v>20512976</v>
      </c>
      <c r="AL117" s="1006"/>
      <c r="AM117" s="1006"/>
      <c r="AN117" s="1006"/>
      <c r="AO117" s="1007"/>
      <c r="AP117" s="1009"/>
      <c r="AQ117" s="1010"/>
      <c r="AR117" s="1010"/>
      <c r="AS117" s="1010"/>
      <c r="AT117" s="1011"/>
      <c r="AU117" s="929"/>
      <c r="AV117" s="930"/>
      <c r="AW117" s="930"/>
      <c r="AX117" s="930"/>
      <c r="AY117" s="930"/>
      <c r="AZ117" s="996" t="s">
        <v>422</v>
      </c>
      <c r="BA117" s="997"/>
      <c r="BB117" s="997"/>
      <c r="BC117" s="997"/>
      <c r="BD117" s="997"/>
      <c r="BE117" s="997"/>
      <c r="BF117" s="997"/>
      <c r="BG117" s="997"/>
      <c r="BH117" s="997"/>
      <c r="BI117" s="997"/>
      <c r="BJ117" s="997"/>
      <c r="BK117" s="997"/>
      <c r="BL117" s="997"/>
      <c r="BM117" s="997"/>
      <c r="BN117" s="997"/>
      <c r="BO117" s="997"/>
      <c r="BP117" s="998"/>
      <c r="BQ117" s="948" t="s">
        <v>112</v>
      </c>
      <c r="BR117" s="949"/>
      <c r="BS117" s="949"/>
      <c r="BT117" s="949"/>
      <c r="BU117" s="949"/>
      <c r="BV117" s="949" t="s">
        <v>112</v>
      </c>
      <c r="BW117" s="949"/>
      <c r="BX117" s="949"/>
      <c r="BY117" s="949"/>
      <c r="BZ117" s="949"/>
      <c r="CA117" s="949" t="s">
        <v>112</v>
      </c>
      <c r="CB117" s="949"/>
      <c r="CC117" s="949"/>
      <c r="CD117" s="949"/>
      <c r="CE117" s="949"/>
      <c r="CF117" s="943" t="s">
        <v>112</v>
      </c>
      <c r="CG117" s="944"/>
      <c r="CH117" s="944"/>
      <c r="CI117" s="944"/>
      <c r="CJ117" s="944"/>
      <c r="CK117" s="974"/>
      <c r="CL117" s="975"/>
      <c r="CM117" s="945" t="s">
        <v>423</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112</v>
      </c>
      <c r="DH117" s="988"/>
      <c r="DI117" s="988"/>
      <c r="DJ117" s="988"/>
      <c r="DK117" s="989"/>
      <c r="DL117" s="990" t="s">
        <v>112</v>
      </c>
      <c r="DM117" s="988"/>
      <c r="DN117" s="988"/>
      <c r="DO117" s="988"/>
      <c r="DP117" s="989"/>
      <c r="DQ117" s="990" t="s">
        <v>112</v>
      </c>
      <c r="DR117" s="988"/>
      <c r="DS117" s="988"/>
      <c r="DT117" s="988"/>
      <c r="DU117" s="989"/>
      <c r="DV117" s="991" t="s">
        <v>112</v>
      </c>
      <c r="DW117" s="992"/>
      <c r="DX117" s="992"/>
      <c r="DY117" s="992"/>
      <c r="DZ117" s="993"/>
    </row>
    <row r="118" spans="1:130" s="199" customFormat="1" ht="26.25" customHeight="1" x14ac:dyDescent="0.15">
      <c r="A118" s="933" t="s">
        <v>395</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393</v>
      </c>
      <c r="AB118" s="914"/>
      <c r="AC118" s="914"/>
      <c r="AD118" s="914"/>
      <c r="AE118" s="915"/>
      <c r="AF118" s="913" t="s">
        <v>288</v>
      </c>
      <c r="AG118" s="914"/>
      <c r="AH118" s="914"/>
      <c r="AI118" s="914"/>
      <c r="AJ118" s="915"/>
      <c r="AK118" s="913" t="s">
        <v>287</v>
      </c>
      <c r="AL118" s="914"/>
      <c r="AM118" s="914"/>
      <c r="AN118" s="914"/>
      <c r="AO118" s="915"/>
      <c r="AP118" s="1000" t="s">
        <v>394</v>
      </c>
      <c r="AQ118" s="1001"/>
      <c r="AR118" s="1001"/>
      <c r="AS118" s="1001"/>
      <c r="AT118" s="1002"/>
      <c r="AU118" s="929"/>
      <c r="AV118" s="930"/>
      <c r="AW118" s="930"/>
      <c r="AX118" s="930"/>
      <c r="AY118" s="930"/>
      <c r="AZ118" s="1003" t="s">
        <v>424</v>
      </c>
      <c r="BA118" s="994"/>
      <c r="BB118" s="994"/>
      <c r="BC118" s="994"/>
      <c r="BD118" s="994"/>
      <c r="BE118" s="994"/>
      <c r="BF118" s="994"/>
      <c r="BG118" s="994"/>
      <c r="BH118" s="994"/>
      <c r="BI118" s="994"/>
      <c r="BJ118" s="994"/>
      <c r="BK118" s="994"/>
      <c r="BL118" s="994"/>
      <c r="BM118" s="994"/>
      <c r="BN118" s="994"/>
      <c r="BO118" s="994"/>
      <c r="BP118" s="995"/>
      <c r="BQ118" s="1026" t="s">
        <v>112</v>
      </c>
      <c r="BR118" s="1027"/>
      <c r="BS118" s="1027"/>
      <c r="BT118" s="1027"/>
      <c r="BU118" s="1027"/>
      <c r="BV118" s="1027" t="s">
        <v>112</v>
      </c>
      <c r="BW118" s="1027"/>
      <c r="BX118" s="1027"/>
      <c r="BY118" s="1027"/>
      <c r="BZ118" s="1027"/>
      <c r="CA118" s="1027" t="s">
        <v>112</v>
      </c>
      <c r="CB118" s="1027"/>
      <c r="CC118" s="1027"/>
      <c r="CD118" s="1027"/>
      <c r="CE118" s="1027"/>
      <c r="CF118" s="943" t="s">
        <v>112</v>
      </c>
      <c r="CG118" s="944"/>
      <c r="CH118" s="944"/>
      <c r="CI118" s="944"/>
      <c r="CJ118" s="944"/>
      <c r="CK118" s="974"/>
      <c r="CL118" s="975"/>
      <c r="CM118" s="945" t="s">
        <v>425</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112</v>
      </c>
      <c r="DH118" s="988"/>
      <c r="DI118" s="988"/>
      <c r="DJ118" s="988"/>
      <c r="DK118" s="989"/>
      <c r="DL118" s="990" t="s">
        <v>112</v>
      </c>
      <c r="DM118" s="988"/>
      <c r="DN118" s="988"/>
      <c r="DO118" s="988"/>
      <c r="DP118" s="989"/>
      <c r="DQ118" s="990" t="s">
        <v>112</v>
      </c>
      <c r="DR118" s="988"/>
      <c r="DS118" s="988"/>
      <c r="DT118" s="988"/>
      <c r="DU118" s="989"/>
      <c r="DV118" s="991" t="s">
        <v>112</v>
      </c>
      <c r="DW118" s="992"/>
      <c r="DX118" s="992"/>
      <c r="DY118" s="992"/>
      <c r="DZ118" s="993"/>
    </row>
    <row r="119" spans="1:130" s="199" customFormat="1" ht="26.25" customHeight="1" x14ac:dyDescent="0.15">
      <c r="A119" s="1087" t="s">
        <v>398</v>
      </c>
      <c r="B119" s="973"/>
      <c r="C119" s="952" t="s">
        <v>399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112</v>
      </c>
      <c r="AB119" s="921"/>
      <c r="AC119" s="921"/>
      <c r="AD119" s="921"/>
      <c r="AE119" s="922"/>
      <c r="AF119" s="923" t="s">
        <v>112</v>
      </c>
      <c r="AG119" s="921"/>
      <c r="AH119" s="921"/>
      <c r="AI119" s="921"/>
      <c r="AJ119" s="922"/>
      <c r="AK119" s="923" t="s">
        <v>112</v>
      </c>
      <c r="AL119" s="921"/>
      <c r="AM119" s="921"/>
      <c r="AN119" s="921"/>
      <c r="AO119" s="922"/>
      <c r="AP119" s="924" t="s">
        <v>112</v>
      </c>
      <c r="AQ119" s="925"/>
      <c r="AR119" s="925"/>
      <c r="AS119" s="925"/>
      <c r="AT119" s="926"/>
      <c r="AU119" s="931"/>
      <c r="AV119" s="932"/>
      <c r="AW119" s="932"/>
      <c r="AX119" s="932"/>
      <c r="AY119" s="932"/>
      <c r="AZ119" s="230" t="s">
        <v>171</v>
      </c>
      <c r="BA119" s="230"/>
      <c r="BB119" s="230"/>
      <c r="BC119" s="230"/>
      <c r="BD119" s="230"/>
      <c r="BE119" s="230"/>
      <c r="BF119" s="230"/>
      <c r="BG119" s="230"/>
      <c r="BH119" s="230"/>
      <c r="BI119" s="230"/>
      <c r="BJ119" s="230"/>
      <c r="BK119" s="230"/>
      <c r="BL119" s="230"/>
      <c r="BM119" s="230"/>
      <c r="BN119" s="230"/>
      <c r="BO119" s="1004" t="s">
        <v>426</v>
      </c>
      <c r="BP119" s="1035"/>
      <c r="BQ119" s="1026">
        <v>222013485</v>
      </c>
      <c r="BR119" s="1027"/>
      <c r="BS119" s="1027"/>
      <c r="BT119" s="1027"/>
      <c r="BU119" s="1027"/>
      <c r="BV119" s="1027">
        <v>222323466</v>
      </c>
      <c r="BW119" s="1027"/>
      <c r="BX119" s="1027"/>
      <c r="BY119" s="1027"/>
      <c r="BZ119" s="1027"/>
      <c r="CA119" s="1027">
        <v>217505148</v>
      </c>
      <c r="CB119" s="1027"/>
      <c r="CC119" s="1027"/>
      <c r="CD119" s="1027"/>
      <c r="CE119" s="1027"/>
      <c r="CF119" s="1028"/>
      <c r="CG119" s="1029"/>
      <c r="CH119" s="1029"/>
      <c r="CI119" s="1029"/>
      <c r="CJ119" s="1030"/>
      <c r="CK119" s="976"/>
      <c r="CL119" s="977"/>
      <c r="CM119" s="1031" t="s">
        <v>427</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85579</v>
      </c>
      <c r="DH119" s="1013"/>
      <c r="DI119" s="1013"/>
      <c r="DJ119" s="1013"/>
      <c r="DK119" s="1014"/>
      <c r="DL119" s="1012">
        <v>42113</v>
      </c>
      <c r="DM119" s="1013"/>
      <c r="DN119" s="1013"/>
      <c r="DO119" s="1013"/>
      <c r="DP119" s="1014"/>
      <c r="DQ119" s="1012">
        <v>23533</v>
      </c>
      <c r="DR119" s="1013"/>
      <c r="DS119" s="1013"/>
      <c r="DT119" s="1013"/>
      <c r="DU119" s="1014"/>
      <c r="DV119" s="1015">
        <v>0</v>
      </c>
      <c r="DW119" s="1016"/>
      <c r="DX119" s="1016"/>
      <c r="DY119" s="1016"/>
      <c r="DZ119" s="1017"/>
    </row>
    <row r="120" spans="1:130" s="199" customFormat="1" ht="26.25" customHeight="1" x14ac:dyDescent="0.15">
      <c r="A120" s="1088"/>
      <c r="B120" s="975"/>
      <c r="C120" s="945" t="s">
        <v>404</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112</v>
      </c>
      <c r="AB120" s="988"/>
      <c r="AC120" s="988"/>
      <c r="AD120" s="988"/>
      <c r="AE120" s="989"/>
      <c r="AF120" s="990" t="s">
        <v>112</v>
      </c>
      <c r="AG120" s="988"/>
      <c r="AH120" s="988"/>
      <c r="AI120" s="988"/>
      <c r="AJ120" s="989"/>
      <c r="AK120" s="990" t="s">
        <v>112</v>
      </c>
      <c r="AL120" s="988"/>
      <c r="AM120" s="988"/>
      <c r="AN120" s="988"/>
      <c r="AO120" s="989"/>
      <c r="AP120" s="991" t="s">
        <v>112</v>
      </c>
      <c r="AQ120" s="992"/>
      <c r="AR120" s="992"/>
      <c r="AS120" s="992"/>
      <c r="AT120" s="993"/>
      <c r="AU120" s="1018" t="s">
        <v>428</v>
      </c>
      <c r="AV120" s="1019"/>
      <c r="AW120" s="1019"/>
      <c r="AX120" s="1019"/>
      <c r="AY120" s="1020"/>
      <c r="AZ120" s="969" t="s">
        <v>429</v>
      </c>
      <c r="BA120" s="918"/>
      <c r="BB120" s="918"/>
      <c r="BC120" s="918"/>
      <c r="BD120" s="918"/>
      <c r="BE120" s="918"/>
      <c r="BF120" s="918"/>
      <c r="BG120" s="918"/>
      <c r="BH120" s="918"/>
      <c r="BI120" s="918"/>
      <c r="BJ120" s="918"/>
      <c r="BK120" s="918"/>
      <c r="BL120" s="918"/>
      <c r="BM120" s="918"/>
      <c r="BN120" s="918"/>
      <c r="BO120" s="918"/>
      <c r="BP120" s="919"/>
      <c r="BQ120" s="955">
        <v>15654409</v>
      </c>
      <c r="BR120" s="956"/>
      <c r="BS120" s="956"/>
      <c r="BT120" s="956"/>
      <c r="BU120" s="956"/>
      <c r="BV120" s="956">
        <v>14609325</v>
      </c>
      <c r="BW120" s="956"/>
      <c r="BX120" s="956"/>
      <c r="BY120" s="956"/>
      <c r="BZ120" s="956"/>
      <c r="CA120" s="956">
        <v>16290314</v>
      </c>
      <c r="CB120" s="956"/>
      <c r="CC120" s="956"/>
      <c r="CD120" s="956"/>
      <c r="CE120" s="956"/>
      <c r="CF120" s="970">
        <v>30.1</v>
      </c>
      <c r="CG120" s="971"/>
      <c r="CH120" s="971"/>
      <c r="CI120" s="971"/>
      <c r="CJ120" s="971"/>
      <c r="CK120" s="1036" t="s">
        <v>430</v>
      </c>
      <c r="CL120" s="1037"/>
      <c r="CM120" s="1037"/>
      <c r="CN120" s="1037"/>
      <c r="CO120" s="1038"/>
      <c r="CP120" s="1044" t="s">
        <v>379</v>
      </c>
      <c r="CQ120" s="1045"/>
      <c r="CR120" s="1045"/>
      <c r="CS120" s="1045"/>
      <c r="CT120" s="1045"/>
      <c r="CU120" s="1045"/>
      <c r="CV120" s="1045"/>
      <c r="CW120" s="1045"/>
      <c r="CX120" s="1045"/>
      <c r="CY120" s="1045"/>
      <c r="CZ120" s="1045"/>
      <c r="DA120" s="1045"/>
      <c r="DB120" s="1045"/>
      <c r="DC120" s="1045"/>
      <c r="DD120" s="1045"/>
      <c r="DE120" s="1045"/>
      <c r="DF120" s="1046"/>
      <c r="DG120" s="955">
        <v>30298574</v>
      </c>
      <c r="DH120" s="956"/>
      <c r="DI120" s="956"/>
      <c r="DJ120" s="956"/>
      <c r="DK120" s="956"/>
      <c r="DL120" s="956">
        <v>29267548</v>
      </c>
      <c r="DM120" s="956"/>
      <c r="DN120" s="956"/>
      <c r="DO120" s="956"/>
      <c r="DP120" s="956"/>
      <c r="DQ120" s="956">
        <v>28613083</v>
      </c>
      <c r="DR120" s="956"/>
      <c r="DS120" s="956"/>
      <c r="DT120" s="956"/>
      <c r="DU120" s="956"/>
      <c r="DV120" s="957">
        <v>52.8</v>
      </c>
      <c r="DW120" s="957"/>
      <c r="DX120" s="957"/>
      <c r="DY120" s="957"/>
      <c r="DZ120" s="958"/>
    </row>
    <row r="121" spans="1:130" s="199" customFormat="1" ht="26.25" customHeight="1" x14ac:dyDescent="0.15">
      <c r="A121" s="1088"/>
      <c r="B121" s="975"/>
      <c r="C121" s="996" t="s">
        <v>431</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v>330</v>
      </c>
      <c r="AB121" s="988"/>
      <c r="AC121" s="988"/>
      <c r="AD121" s="988"/>
      <c r="AE121" s="989"/>
      <c r="AF121" s="990">
        <v>310</v>
      </c>
      <c r="AG121" s="988"/>
      <c r="AH121" s="988"/>
      <c r="AI121" s="988"/>
      <c r="AJ121" s="989"/>
      <c r="AK121" s="990">
        <v>324</v>
      </c>
      <c r="AL121" s="988"/>
      <c r="AM121" s="988"/>
      <c r="AN121" s="988"/>
      <c r="AO121" s="989"/>
      <c r="AP121" s="991">
        <v>0</v>
      </c>
      <c r="AQ121" s="992"/>
      <c r="AR121" s="992"/>
      <c r="AS121" s="992"/>
      <c r="AT121" s="993"/>
      <c r="AU121" s="1021"/>
      <c r="AV121" s="1022"/>
      <c r="AW121" s="1022"/>
      <c r="AX121" s="1022"/>
      <c r="AY121" s="1023"/>
      <c r="AZ121" s="978" t="s">
        <v>432</v>
      </c>
      <c r="BA121" s="979"/>
      <c r="BB121" s="979"/>
      <c r="BC121" s="979"/>
      <c r="BD121" s="979"/>
      <c r="BE121" s="979"/>
      <c r="BF121" s="979"/>
      <c r="BG121" s="979"/>
      <c r="BH121" s="979"/>
      <c r="BI121" s="979"/>
      <c r="BJ121" s="979"/>
      <c r="BK121" s="979"/>
      <c r="BL121" s="979"/>
      <c r="BM121" s="979"/>
      <c r="BN121" s="979"/>
      <c r="BO121" s="979"/>
      <c r="BP121" s="980"/>
      <c r="BQ121" s="948">
        <v>18436325</v>
      </c>
      <c r="BR121" s="949"/>
      <c r="BS121" s="949"/>
      <c r="BT121" s="949"/>
      <c r="BU121" s="949"/>
      <c r="BV121" s="949">
        <v>18012239</v>
      </c>
      <c r="BW121" s="949"/>
      <c r="BX121" s="949"/>
      <c r="BY121" s="949"/>
      <c r="BZ121" s="949"/>
      <c r="CA121" s="949">
        <v>17694949</v>
      </c>
      <c r="CB121" s="949"/>
      <c r="CC121" s="949"/>
      <c r="CD121" s="949"/>
      <c r="CE121" s="949"/>
      <c r="CF121" s="943">
        <v>32.700000000000003</v>
      </c>
      <c r="CG121" s="944"/>
      <c r="CH121" s="944"/>
      <c r="CI121" s="944"/>
      <c r="CJ121" s="944"/>
      <c r="CK121" s="1039"/>
      <c r="CL121" s="1040"/>
      <c r="CM121" s="1040"/>
      <c r="CN121" s="1040"/>
      <c r="CO121" s="1041"/>
      <c r="CP121" s="1049" t="s">
        <v>381</v>
      </c>
      <c r="CQ121" s="1050"/>
      <c r="CR121" s="1050"/>
      <c r="CS121" s="1050"/>
      <c r="CT121" s="1050"/>
      <c r="CU121" s="1050"/>
      <c r="CV121" s="1050"/>
      <c r="CW121" s="1050"/>
      <c r="CX121" s="1050"/>
      <c r="CY121" s="1050"/>
      <c r="CZ121" s="1050"/>
      <c r="DA121" s="1050"/>
      <c r="DB121" s="1050"/>
      <c r="DC121" s="1050"/>
      <c r="DD121" s="1050"/>
      <c r="DE121" s="1050"/>
      <c r="DF121" s="1051"/>
      <c r="DG121" s="948">
        <v>1991633</v>
      </c>
      <c r="DH121" s="949"/>
      <c r="DI121" s="949"/>
      <c r="DJ121" s="949"/>
      <c r="DK121" s="949"/>
      <c r="DL121" s="949">
        <v>1874655</v>
      </c>
      <c r="DM121" s="949"/>
      <c r="DN121" s="949"/>
      <c r="DO121" s="949"/>
      <c r="DP121" s="949"/>
      <c r="DQ121" s="949">
        <v>1852050</v>
      </c>
      <c r="DR121" s="949"/>
      <c r="DS121" s="949"/>
      <c r="DT121" s="949"/>
      <c r="DU121" s="949"/>
      <c r="DV121" s="950">
        <v>3.4</v>
      </c>
      <c r="DW121" s="950"/>
      <c r="DX121" s="950"/>
      <c r="DY121" s="950"/>
      <c r="DZ121" s="951"/>
    </row>
    <row r="122" spans="1:130" s="199" customFormat="1" ht="26.25" customHeight="1" x14ac:dyDescent="0.15">
      <c r="A122" s="1088"/>
      <c r="B122" s="975"/>
      <c r="C122" s="945" t="s">
        <v>414</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v>2285</v>
      </c>
      <c r="AB122" s="988"/>
      <c r="AC122" s="988"/>
      <c r="AD122" s="988"/>
      <c r="AE122" s="989"/>
      <c r="AF122" s="990">
        <v>2758</v>
      </c>
      <c r="AG122" s="988"/>
      <c r="AH122" s="988"/>
      <c r="AI122" s="988"/>
      <c r="AJ122" s="989"/>
      <c r="AK122" s="990">
        <v>2743</v>
      </c>
      <c r="AL122" s="988"/>
      <c r="AM122" s="988"/>
      <c r="AN122" s="988"/>
      <c r="AO122" s="989"/>
      <c r="AP122" s="991">
        <v>0</v>
      </c>
      <c r="AQ122" s="992"/>
      <c r="AR122" s="992"/>
      <c r="AS122" s="992"/>
      <c r="AT122" s="993"/>
      <c r="AU122" s="1021"/>
      <c r="AV122" s="1022"/>
      <c r="AW122" s="1022"/>
      <c r="AX122" s="1022"/>
      <c r="AY122" s="1023"/>
      <c r="AZ122" s="1003" t="s">
        <v>433</v>
      </c>
      <c r="BA122" s="994"/>
      <c r="BB122" s="994"/>
      <c r="BC122" s="994"/>
      <c r="BD122" s="994"/>
      <c r="BE122" s="994"/>
      <c r="BF122" s="994"/>
      <c r="BG122" s="994"/>
      <c r="BH122" s="994"/>
      <c r="BI122" s="994"/>
      <c r="BJ122" s="994"/>
      <c r="BK122" s="994"/>
      <c r="BL122" s="994"/>
      <c r="BM122" s="994"/>
      <c r="BN122" s="994"/>
      <c r="BO122" s="994"/>
      <c r="BP122" s="995"/>
      <c r="BQ122" s="1026">
        <v>133968477</v>
      </c>
      <c r="BR122" s="1027"/>
      <c r="BS122" s="1027"/>
      <c r="BT122" s="1027"/>
      <c r="BU122" s="1027"/>
      <c r="BV122" s="1027">
        <v>134831601</v>
      </c>
      <c r="BW122" s="1027"/>
      <c r="BX122" s="1027"/>
      <c r="BY122" s="1027"/>
      <c r="BZ122" s="1027"/>
      <c r="CA122" s="1027">
        <v>132670777</v>
      </c>
      <c r="CB122" s="1027"/>
      <c r="CC122" s="1027"/>
      <c r="CD122" s="1027"/>
      <c r="CE122" s="1027"/>
      <c r="CF122" s="1047">
        <v>244.9</v>
      </c>
      <c r="CG122" s="1048"/>
      <c r="CH122" s="1048"/>
      <c r="CI122" s="1048"/>
      <c r="CJ122" s="1048"/>
      <c r="CK122" s="1039"/>
      <c r="CL122" s="1040"/>
      <c r="CM122" s="1040"/>
      <c r="CN122" s="1040"/>
      <c r="CO122" s="1041"/>
      <c r="CP122" s="1049" t="s">
        <v>380</v>
      </c>
      <c r="CQ122" s="1050"/>
      <c r="CR122" s="1050"/>
      <c r="CS122" s="1050"/>
      <c r="CT122" s="1050"/>
      <c r="CU122" s="1050"/>
      <c r="CV122" s="1050"/>
      <c r="CW122" s="1050"/>
      <c r="CX122" s="1050"/>
      <c r="CY122" s="1050"/>
      <c r="CZ122" s="1050"/>
      <c r="DA122" s="1050"/>
      <c r="DB122" s="1050"/>
      <c r="DC122" s="1050"/>
      <c r="DD122" s="1050"/>
      <c r="DE122" s="1050"/>
      <c r="DF122" s="1051"/>
      <c r="DG122" s="948">
        <v>2103014</v>
      </c>
      <c r="DH122" s="949"/>
      <c r="DI122" s="949"/>
      <c r="DJ122" s="949"/>
      <c r="DK122" s="949"/>
      <c r="DL122" s="949">
        <v>1904328</v>
      </c>
      <c r="DM122" s="949"/>
      <c r="DN122" s="949"/>
      <c r="DO122" s="949"/>
      <c r="DP122" s="949"/>
      <c r="DQ122" s="949">
        <v>1684468</v>
      </c>
      <c r="DR122" s="949"/>
      <c r="DS122" s="949"/>
      <c r="DT122" s="949"/>
      <c r="DU122" s="949"/>
      <c r="DV122" s="950">
        <v>3.1</v>
      </c>
      <c r="DW122" s="950"/>
      <c r="DX122" s="950"/>
      <c r="DY122" s="950"/>
      <c r="DZ122" s="951"/>
    </row>
    <row r="123" spans="1:130" s="199" customFormat="1" ht="26.25" customHeight="1" x14ac:dyDescent="0.15">
      <c r="A123" s="1088"/>
      <c r="B123" s="975"/>
      <c r="C123" s="945" t="s">
        <v>420</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14735</v>
      </c>
      <c r="AB123" s="988"/>
      <c r="AC123" s="988"/>
      <c r="AD123" s="988"/>
      <c r="AE123" s="989"/>
      <c r="AF123" s="990">
        <v>14735</v>
      </c>
      <c r="AG123" s="988"/>
      <c r="AH123" s="988"/>
      <c r="AI123" s="988"/>
      <c r="AJ123" s="989"/>
      <c r="AK123" s="990">
        <v>14735</v>
      </c>
      <c r="AL123" s="988"/>
      <c r="AM123" s="988"/>
      <c r="AN123" s="988"/>
      <c r="AO123" s="989"/>
      <c r="AP123" s="991">
        <v>0</v>
      </c>
      <c r="AQ123" s="992"/>
      <c r="AR123" s="992"/>
      <c r="AS123" s="992"/>
      <c r="AT123" s="993"/>
      <c r="AU123" s="1024"/>
      <c r="AV123" s="1025"/>
      <c r="AW123" s="1025"/>
      <c r="AX123" s="1025"/>
      <c r="AY123" s="1025"/>
      <c r="AZ123" s="230" t="s">
        <v>171</v>
      </c>
      <c r="BA123" s="230"/>
      <c r="BB123" s="230"/>
      <c r="BC123" s="230"/>
      <c r="BD123" s="230"/>
      <c r="BE123" s="230"/>
      <c r="BF123" s="230"/>
      <c r="BG123" s="230"/>
      <c r="BH123" s="230"/>
      <c r="BI123" s="230"/>
      <c r="BJ123" s="230"/>
      <c r="BK123" s="230"/>
      <c r="BL123" s="230"/>
      <c r="BM123" s="230"/>
      <c r="BN123" s="230"/>
      <c r="BO123" s="1004" t="s">
        <v>434</v>
      </c>
      <c r="BP123" s="1035"/>
      <c r="BQ123" s="1094">
        <v>168059211</v>
      </c>
      <c r="BR123" s="1095"/>
      <c r="BS123" s="1095"/>
      <c r="BT123" s="1095"/>
      <c r="BU123" s="1095"/>
      <c r="BV123" s="1095">
        <v>167453165</v>
      </c>
      <c r="BW123" s="1095"/>
      <c r="BX123" s="1095"/>
      <c r="BY123" s="1095"/>
      <c r="BZ123" s="1095"/>
      <c r="CA123" s="1095">
        <v>166656040</v>
      </c>
      <c r="CB123" s="1095"/>
      <c r="CC123" s="1095"/>
      <c r="CD123" s="1095"/>
      <c r="CE123" s="1095"/>
      <c r="CF123" s="1028"/>
      <c r="CG123" s="1029"/>
      <c r="CH123" s="1029"/>
      <c r="CI123" s="1029"/>
      <c r="CJ123" s="1030"/>
      <c r="CK123" s="1039"/>
      <c r="CL123" s="1040"/>
      <c r="CM123" s="1040"/>
      <c r="CN123" s="1040"/>
      <c r="CO123" s="1041"/>
      <c r="CP123" s="1049" t="s">
        <v>378</v>
      </c>
      <c r="CQ123" s="1050"/>
      <c r="CR123" s="1050"/>
      <c r="CS123" s="1050"/>
      <c r="CT123" s="1050"/>
      <c r="CU123" s="1050"/>
      <c r="CV123" s="1050"/>
      <c r="CW123" s="1050"/>
      <c r="CX123" s="1050"/>
      <c r="CY123" s="1050"/>
      <c r="CZ123" s="1050"/>
      <c r="DA123" s="1050"/>
      <c r="DB123" s="1050"/>
      <c r="DC123" s="1050"/>
      <c r="DD123" s="1050"/>
      <c r="DE123" s="1050"/>
      <c r="DF123" s="1051"/>
      <c r="DG123" s="987">
        <v>1840671</v>
      </c>
      <c r="DH123" s="988"/>
      <c r="DI123" s="988"/>
      <c r="DJ123" s="988"/>
      <c r="DK123" s="989"/>
      <c r="DL123" s="990">
        <v>1659305</v>
      </c>
      <c r="DM123" s="988"/>
      <c r="DN123" s="988"/>
      <c r="DO123" s="988"/>
      <c r="DP123" s="989"/>
      <c r="DQ123" s="990">
        <v>1431805</v>
      </c>
      <c r="DR123" s="988"/>
      <c r="DS123" s="988"/>
      <c r="DT123" s="988"/>
      <c r="DU123" s="989"/>
      <c r="DV123" s="991">
        <v>2.6</v>
      </c>
      <c r="DW123" s="992"/>
      <c r="DX123" s="992"/>
      <c r="DY123" s="992"/>
      <c r="DZ123" s="993"/>
    </row>
    <row r="124" spans="1:130" s="199" customFormat="1" ht="26.25" customHeight="1" thickBot="1" x14ac:dyDescent="0.2">
      <c r="A124" s="1088"/>
      <c r="B124" s="975"/>
      <c r="C124" s="945" t="s">
        <v>423</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112</v>
      </c>
      <c r="AB124" s="988"/>
      <c r="AC124" s="988"/>
      <c r="AD124" s="988"/>
      <c r="AE124" s="989"/>
      <c r="AF124" s="990" t="s">
        <v>112</v>
      </c>
      <c r="AG124" s="988"/>
      <c r="AH124" s="988"/>
      <c r="AI124" s="988"/>
      <c r="AJ124" s="989"/>
      <c r="AK124" s="990" t="s">
        <v>112</v>
      </c>
      <c r="AL124" s="988"/>
      <c r="AM124" s="988"/>
      <c r="AN124" s="988"/>
      <c r="AO124" s="989"/>
      <c r="AP124" s="991" t="s">
        <v>112</v>
      </c>
      <c r="AQ124" s="992"/>
      <c r="AR124" s="992"/>
      <c r="AS124" s="992"/>
      <c r="AT124" s="993"/>
      <c r="AU124" s="1090" t="s">
        <v>435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98</v>
      </c>
      <c r="BR124" s="1057"/>
      <c r="BS124" s="1057"/>
      <c r="BT124" s="1057"/>
      <c r="BU124" s="1057"/>
      <c r="BV124" s="1057">
        <v>100</v>
      </c>
      <c r="BW124" s="1057"/>
      <c r="BX124" s="1057"/>
      <c r="BY124" s="1057"/>
      <c r="BZ124" s="1057"/>
      <c r="CA124" s="1057">
        <v>93.8</v>
      </c>
      <c r="CB124" s="1057"/>
      <c r="CC124" s="1057"/>
      <c r="CD124" s="1057"/>
      <c r="CE124" s="1057"/>
      <c r="CF124" s="1058"/>
      <c r="CG124" s="1059"/>
      <c r="CH124" s="1059"/>
      <c r="CI124" s="1059"/>
      <c r="CJ124" s="1060"/>
      <c r="CK124" s="1042"/>
      <c r="CL124" s="1042"/>
      <c r="CM124" s="1042"/>
      <c r="CN124" s="1042"/>
      <c r="CO124" s="1043"/>
      <c r="CP124" s="1049" t="s">
        <v>436</v>
      </c>
      <c r="CQ124" s="1050"/>
      <c r="CR124" s="1050"/>
      <c r="CS124" s="1050"/>
      <c r="CT124" s="1050"/>
      <c r="CU124" s="1050"/>
      <c r="CV124" s="1050"/>
      <c r="CW124" s="1050"/>
      <c r="CX124" s="1050"/>
      <c r="CY124" s="1050"/>
      <c r="CZ124" s="1050"/>
      <c r="DA124" s="1050"/>
      <c r="DB124" s="1050"/>
      <c r="DC124" s="1050"/>
      <c r="DD124" s="1050"/>
      <c r="DE124" s="1050"/>
      <c r="DF124" s="1051"/>
      <c r="DG124" s="1034">
        <v>744816</v>
      </c>
      <c r="DH124" s="1013"/>
      <c r="DI124" s="1013"/>
      <c r="DJ124" s="1013"/>
      <c r="DK124" s="1014"/>
      <c r="DL124" s="1012">
        <v>798775</v>
      </c>
      <c r="DM124" s="1013"/>
      <c r="DN124" s="1013"/>
      <c r="DO124" s="1013"/>
      <c r="DP124" s="1014"/>
      <c r="DQ124" s="1012">
        <v>855616</v>
      </c>
      <c r="DR124" s="1013"/>
      <c r="DS124" s="1013"/>
      <c r="DT124" s="1013"/>
      <c r="DU124" s="1014"/>
      <c r="DV124" s="1015">
        <v>1.6</v>
      </c>
      <c r="DW124" s="1016"/>
      <c r="DX124" s="1016"/>
      <c r="DY124" s="1016"/>
      <c r="DZ124" s="1017"/>
    </row>
    <row r="125" spans="1:130" s="199" customFormat="1" ht="26.25" customHeight="1" x14ac:dyDescent="0.15">
      <c r="A125" s="1088"/>
      <c r="B125" s="975"/>
      <c r="C125" s="945" t="s">
        <v>425</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112</v>
      </c>
      <c r="AB125" s="988"/>
      <c r="AC125" s="988"/>
      <c r="AD125" s="988"/>
      <c r="AE125" s="989"/>
      <c r="AF125" s="990" t="s">
        <v>112</v>
      </c>
      <c r="AG125" s="988"/>
      <c r="AH125" s="988"/>
      <c r="AI125" s="988"/>
      <c r="AJ125" s="989"/>
      <c r="AK125" s="990" t="s">
        <v>112</v>
      </c>
      <c r="AL125" s="988"/>
      <c r="AM125" s="988"/>
      <c r="AN125" s="988"/>
      <c r="AO125" s="989"/>
      <c r="AP125" s="991" t="s">
        <v>112</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437</v>
      </c>
      <c r="CL125" s="1037"/>
      <c r="CM125" s="1037"/>
      <c r="CN125" s="1037"/>
      <c r="CO125" s="1038"/>
      <c r="CP125" s="969" t="s">
        <v>438</v>
      </c>
      <c r="CQ125" s="918"/>
      <c r="CR125" s="918"/>
      <c r="CS125" s="918"/>
      <c r="CT125" s="918"/>
      <c r="CU125" s="918"/>
      <c r="CV125" s="918"/>
      <c r="CW125" s="918"/>
      <c r="CX125" s="918"/>
      <c r="CY125" s="918"/>
      <c r="CZ125" s="918"/>
      <c r="DA125" s="918"/>
      <c r="DB125" s="918"/>
      <c r="DC125" s="918"/>
      <c r="DD125" s="918"/>
      <c r="DE125" s="918"/>
      <c r="DF125" s="919"/>
      <c r="DG125" s="955" t="s">
        <v>112</v>
      </c>
      <c r="DH125" s="956"/>
      <c r="DI125" s="956"/>
      <c r="DJ125" s="956"/>
      <c r="DK125" s="956"/>
      <c r="DL125" s="956" t="s">
        <v>112</v>
      </c>
      <c r="DM125" s="956"/>
      <c r="DN125" s="956"/>
      <c r="DO125" s="956"/>
      <c r="DP125" s="956"/>
      <c r="DQ125" s="956" t="s">
        <v>112</v>
      </c>
      <c r="DR125" s="956"/>
      <c r="DS125" s="956"/>
      <c r="DT125" s="956"/>
      <c r="DU125" s="956"/>
      <c r="DV125" s="957" t="s">
        <v>112</v>
      </c>
      <c r="DW125" s="957"/>
      <c r="DX125" s="957"/>
      <c r="DY125" s="957"/>
      <c r="DZ125" s="958"/>
    </row>
    <row r="126" spans="1:130" s="199" customFormat="1" ht="26.25" customHeight="1" thickBot="1" x14ac:dyDescent="0.2">
      <c r="A126" s="1088"/>
      <c r="B126" s="975"/>
      <c r="C126" s="945" t="s">
        <v>427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77795</v>
      </c>
      <c r="AB126" s="988"/>
      <c r="AC126" s="988"/>
      <c r="AD126" s="988"/>
      <c r="AE126" s="989"/>
      <c r="AF126" s="990">
        <v>70865</v>
      </c>
      <c r="AG126" s="988"/>
      <c r="AH126" s="988"/>
      <c r="AI126" s="988"/>
      <c r="AJ126" s="989"/>
      <c r="AK126" s="990">
        <v>46265</v>
      </c>
      <c r="AL126" s="988"/>
      <c r="AM126" s="988"/>
      <c r="AN126" s="988"/>
      <c r="AO126" s="989"/>
      <c r="AP126" s="991">
        <v>0.1</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439</v>
      </c>
      <c r="CQ126" s="979"/>
      <c r="CR126" s="979"/>
      <c r="CS126" s="979"/>
      <c r="CT126" s="979"/>
      <c r="CU126" s="979"/>
      <c r="CV126" s="979"/>
      <c r="CW126" s="979"/>
      <c r="CX126" s="979"/>
      <c r="CY126" s="979"/>
      <c r="CZ126" s="979"/>
      <c r="DA126" s="979"/>
      <c r="DB126" s="979"/>
      <c r="DC126" s="979"/>
      <c r="DD126" s="979"/>
      <c r="DE126" s="979"/>
      <c r="DF126" s="980"/>
      <c r="DG126" s="948">
        <v>1950232</v>
      </c>
      <c r="DH126" s="949"/>
      <c r="DI126" s="949"/>
      <c r="DJ126" s="949"/>
      <c r="DK126" s="949"/>
      <c r="DL126" s="949">
        <v>1986859</v>
      </c>
      <c r="DM126" s="949"/>
      <c r="DN126" s="949"/>
      <c r="DO126" s="949"/>
      <c r="DP126" s="949"/>
      <c r="DQ126" s="949">
        <v>1786290</v>
      </c>
      <c r="DR126" s="949"/>
      <c r="DS126" s="949"/>
      <c r="DT126" s="949"/>
      <c r="DU126" s="949"/>
      <c r="DV126" s="950">
        <v>3.3</v>
      </c>
      <c r="DW126" s="950"/>
      <c r="DX126" s="950"/>
      <c r="DY126" s="950"/>
      <c r="DZ126" s="951"/>
    </row>
    <row r="127" spans="1:130" s="199" customFormat="1" ht="26.25" customHeight="1" x14ac:dyDescent="0.15">
      <c r="A127" s="1089"/>
      <c r="B127" s="977"/>
      <c r="C127" s="1031" t="s">
        <v>440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11513</v>
      </c>
      <c r="AB127" s="988"/>
      <c r="AC127" s="988"/>
      <c r="AD127" s="988"/>
      <c r="AE127" s="989"/>
      <c r="AF127" s="990">
        <v>8708</v>
      </c>
      <c r="AG127" s="988"/>
      <c r="AH127" s="988"/>
      <c r="AI127" s="988"/>
      <c r="AJ127" s="989"/>
      <c r="AK127" s="990">
        <v>6345</v>
      </c>
      <c r="AL127" s="988"/>
      <c r="AM127" s="988"/>
      <c r="AN127" s="988"/>
      <c r="AO127" s="989"/>
      <c r="AP127" s="991">
        <v>0</v>
      </c>
      <c r="AQ127" s="992"/>
      <c r="AR127" s="992"/>
      <c r="AS127" s="992"/>
      <c r="AT127" s="993"/>
      <c r="AU127" s="235"/>
      <c r="AV127" s="235"/>
      <c r="AW127" s="235"/>
      <c r="AX127" s="1061" t="s">
        <v>441</v>
      </c>
      <c r="AY127" s="1062"/>
      <c r="AZ127" s="1062"/>
      <c r="BA127" s="1062"/>
      <c r="BB127" s="1062"/>
      <c r="BC127" s="1062"/>
      <c r="BD127" s="1062"/>
      <c r="BE127" s="1063"/>
      <c r="BF127" s="1064" t="s">
        <v>442</v>
      </c>
      <c r="BG127" s="1062"/>
      <c r="BH127" s="1062"/>
      <c r="BI127" s="1062"/>
      <c r="BJ127" s="1062"/>
      <c r="BK127" s="1062"/>
      <c r="BL127" s="1063"/>
      <c r="BM127" s="1064" t="s">
        <v>443</v>
      </c>
      <c r="BN127" s="1062"/>
      <c r="BO127" s="1062"/>
      <c r="BP127" s="1062"/>
      <c r="BQ127" s="1062"/>
      <c r="BR127" s="1062"/>
      <c r="BS127" s="1063"/>
      <c r="BT127" s="1064" t="s">
        <v>444</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445</v>
      </c>
      <c r="CQ127" s="979"/>
      <c r="CR127" s="979"/>
      <c r="CS127" s="979"/>
      <c r="CT127" s="979"/>
      <c r="CU127" s="979"/>
      <c r="CV127" s="979"/>
      <c r="CW127" s="979"/>
      <c r="CX127" s="979"/>
      <c r="CY127" s="979"/>
      <c r="CZ127" s="979"/>
      <c r="DA127" s="979"/>
      <c r="DB127" s="979"/>
      <c r="DC127" s="979"/>
      <c r="DD127" s="979"/>
      <c r="DE127" s="979"/>
      <c r="DF127" s="980"/>
      <c r="DG127" s="948" t="s">
        <v>112</v>
      </c>
      <c r="DH127" s="949"/>
      <c r="DI127" s="949"/>
      <c r="DJ127" s="949"/>
      <c r="DK127" s="949"/>
      <c r="DL127" s="949" t="s">
        <v>112</v>
      </c>
      <c r="DM127" s="949"/>
      <c r="DN127" s="949"/>
      <c r="DO127" s="949"/>
      <c r="DP127" s="949"/>
      <c r="DQ127" s="949" t="s">
        <v>112</v>
      </c>
      <c r="DR127" s="949"/>
      <c r="DS127" s="949"/>
      <c r="DT127" s="949"/>
      <c r="DU127" s="949"/>
      <c r="DV127" s="950" t="s">
        <v>112</v>
      </c>
      <c r="DW127" s="950"/>
      <c r="DX127" s="950"/>
      <c r="DY127" s="950"/>
      <c r="DZ127" s="951"/>
    </row>
    <row r="128" spans="1:130" s="199" customFormat="1" ht="26.25" customHeight="1" thickBot="1" x14ac:dyDescent="0.2">
      <c r="A128" s="1072" t="s">
        <v>446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447</v>
      </c>
      <c r="X128" s="1074"/>
      <c r="Y128" s="1074"/>
      <c r="Z128" s="1075"/>
      <c r="AA128" s="1076">
        <v>2618382</v>
      </c>
      <c r="AB128" s="1077"/>
      <c r="AC128" s="1077"/>
      <c r="AD128" s="1077"/>
      <c r="AE128" s="1078"/>
      <c r="AF128" s="1079">
        <v>2522710</v>
      </c>
      <c r="AG128" s="1077"/>
      <c r="AH128" s="1077"/>
      <c r="AI128" s="1077"/>
      <c r="AJ128" s="1078"/>
      <c r="AK128" s="1079">
        <v>2494972</v>
      </c>
      <c r="AL128" s="1077"/>
      <c r="AM128" s="1077"/>
      <c r="AN128" s="1077"/>
      <c r="AO128" s="1078"/>
      <c r="AP128" s="1080"/>
      <c r="AQ128" s="1081"/>
      <c r="AR128" s="1081"/>
      <c r="AS128" s="1081"/>
      <c r="AT128" s="1082"/>
      <c r="AU128" s="235"/>
      <c r="AV128" s="235"/>
      <c r="AW128" s="235"/>
      <c r="AX128" s="917" t="s">
        <v>448</v>
      </c>
      <c r="AY128" s="918"/>
      <c r="AZ128" s="918"/>
      <c r="BA128" s="918"/>
      <c r="BB128" s="918"/>
      <c r="BC128" s="918"/>
      <c r="BD128" s="918"/>
      <c r="BE128" s="919"/>
      <c r="BF128" s="1083" t="s">
        <v>112</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449</v>
      </c>
      <c r="CQ128" s="1066"/>
      <c r="CR128" s="1066"/>
      <c r="CS128" s="1066"/>
      <c r="CT128" s="1066"/>
      <c r="CU128" s="1066"/>
      <c r="CV128" s="1066"/>
      <c r="CW128" s="1066"/>
      <c r="CX128" s="1066"/>
      <c r="CY128" s="1066"/>
      <c r="CZ128" s="1066"/>
      <c r="DA128" s="1066"/>
      <c r="DB128" s="1066"/>
      <c r="DC128" s="1066"/>
      <c r="DD128" s="1066"/>
      <c r="DE128" s="1066"/>
      <c r="DF128" s="1067"/>
      <c r="DG128" s="1068" t="s">
        <v>112</v>
      </c>
      <c r="DH128" s="1069"/>
      <c r="DI128" s="1069"/>
      <c r="DJ128" s="1069"/>
      <c r="DK128" s="1069"/>
      <c r="DL128" s="1069" t="s">
        <v>112</v>
      </c>
      <c r="DM128" s="1069"/>
      <c r="DN128" s="1069"/>
      <c r="DO128" s="1069"/>
      <c r="DP128" s="1069"/>
      <c r="DQ128" s="1069" t="s">
        <v>112</v>
      </c>
      <c r="DR128" s="1069"/>
      <c r="DS128" s="1069"/>
      <c r="DT128" s="1069"/>
      <c r="DU128" s="1069"/>
      <c r="DV128" s="1070" t="s">
        <v>112</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450</v>
      </c>
      <c r="X129" s="1103"/>
      <c r="Y129" s="1103"/>
      <c r="Z129" s="1104"/>
      <c r="AA129" s="987">
        <v>68218642</v>
      </c>
      <c r="AB129" s="988"/>
      <c r="AC129" s="988"/>
      <c r="AD129" s="988"/>
      <c r="AE129" s="989"/>
      <c r="AF129" s="990">
        <v>67905571</v>
      </c>
      <c r="AG129" s="988"/>
      <c r="AH129" s="988"/>
      <c r="AI129" s="988"/>
      <c r="AJ129" s="989"/>
      <c r="AK129" s="990">
        <v>66743226</v>
      </c>
      <c r="AL129" s="988"/>
      <c r="AM129" s="988"/>
      <c r="AN129" s="988"/>
      <c r="AO129" s="989"/>
      <c r="AP129" s="1105"/>
      <c r="AQ129" s="1106"/>
      <c r="AR129" s="1106"/>
      <c r="AS129" s="1106"/>
      <c r="AT129" s="1107"/>
      <c r="AU129" s="237"/>
      <c r="AV129" s="237"/>
      <c r="AW129" s="237"/>
      <c r="AX129" s="1096" t="s">
        <v>451</v>
      </c>
      <c r="AY129" s="979"/>
      <c r="AZ129" s="979"/>
      <c r="BA129" s="979"/>
      <c r="BB129" s="979"/>
      <c r="BC129" s="979"/>
      <c r="BD129" s="979"/>
      <c r="BE129" s="980"/>
      <c r="BF129" s="1097" t="s">
        <v>112</v>
      </c>
      <c r="BG129" s="1098"/>
      <c r="BH129" s="1098"/>
      <c r="BI129" s="1098"/>
      <c r="BJ129" s="1098"/>
      <c r="BK129" s="1098"/>
      <c r="BL129" s="1099"/>
      <c r="BM129" s="1097">
        <v>16.25</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452</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453</v>
      </c>
      <c r="X130" s="1103"/>
      <c r="Y130" s="1103"/>
      <c r="Z130" s="1104"/>
      <c r="AA130" s="987">
        <v>13168648</v>
      </c>
      <c r="AB130" s="988"/>
      <c r="AC130" s="988"/>
      <c r="AD130" s="988"/>
      <c r="AE130" s="989"/>
      <c r="AF130" s="990">
        <v>13039397</v>
      </c>
      <c r="AG130" s="988"/>
      <c r="AH130" s="988"/>
      <c r="AI130" s="988"/>
      <c r="AJ130" s="989"/>
      <c r="AK130" s="990">
        <v>12569843</v>
      </c>
      <c r="AL130" s="988"/>
      <c r="AM130" s="988"/>
      <c r="AN130" s="988"/>
      <c r="AO130" s="989"/>
      <c r="AP130" s="1105"/>
      <c r="AQ130" s="1106"/>
      <c r="AR130" s="1106"/>
      <c r="AS130" s="1106"/>
      <c r="AT130" s="1107"/>
      <c r="AU130" s="237"/>
      <c r="AV130" s="237"/>
      <c r="AW130" s="237"/>
      <c r="AX130" s="1096" t="s">
        <v>454</v>
      </c>
      <c r="AY130" s="979"/>
      <c r="AZ130" s="979"/>
      <c r="BA130" s="979"/>
      <c r="BB130" s="979"/>
      <c r="BC130" s="979"/>
      <c r="BD130" s="979"/>
      <c r="BE130" s="980"/>
      <c r="BF130" s="1133">
        <v>9.9</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455</v>
      </c>
      <c r="X131" s="1141"/>
      <c r="Y131" s="1141"/>
      <c r="Z131" s="1142"/>
      <c r="AA131" s="1034">
        <v>55049994</v>
      </c>
      <c r="AB131" s="1013"/>
      <c r="AC131" s="1013"/>
      <c r="AD131" s="1013"/>
      <c r="AE131" s="1014"/>
      <c r="AF131" s="1012">
        <v>54866174</v>
      </c>
      <c r="AG131" s="1013"/>
      <c r="AH131" s="1013"/>
      <c r="AI131" s="1013"/>
      <c r="AJ131" s="1014"/>
      <c r="AK131" s="1012">
        <v>54173383</v>
      </c>
      <c r="AL131" s="1013"/>
      <c r="AM131" s="1013"/>
      <c r="AN131" s="1013"/>
      <c r="AO131" s="1014"/>
      <c r="AP131" s="1143"/>
      <c r="AQ131" s="1144"/>
      <c r="AR131" s="1144"/>
      <c r="AS131" s="1144"/>
      <c r="AT131" s="1145"/>
      <c r="AU131" s="237"/>
      <c r="AV131" s="237"/>
      <c r="AW131" s="237"/>
      <c r="AX131" s="1115" t="s">
        <v>456</v>
      </c>
      <c r="AY131" s="1066"/>
      <c r="AZ131" s="1066"/>
      <c r="BA131" s="1066"/>
      <c r="BB131" s="1066"/>
      <c r="BC131" s="1066"/>
      <c r="BD131" s="1066"/>
      <c r="BE131" s="1067"/>
      <c r="BF131" s="1116">
        <v>93.8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457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458</v>
      </c>
      <c r="W132" s="1126"/>
      <c r="X132" s="1126"/>
      <c r="Y132" s="1126"/>
      <c r="Z132" s="1127"/>
      <c r="AA132" s="1128">
        <v>9.9762172539999998</v>
      </c>
      <c r="AB132" s="1129"/>
      <c r="AC132" s="1129"/>
      <c r="AD132" s="1129"/>
      <c r="AE132" s="1130"/>
      <c r="AF132" s="1131">
        <v>9.8842776969999999</v>
      </c>
      <c r="AG132" s="1129"/>
      <c r="AH132" s="1129"/>
      <c r="AI132" s="1129"/>
      <c r="AJ132" s="1130"/>
      <c r="AK132" s="1131">
        <v>10.05689639</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459</v>
      </c>
      <c r="W133" s="1109"/>
      <c r="X133" s="1109"/>
      <c r="Y133" s="1109"/>
      <c r="Z133" s="1110"/>
      <c r="AA133" s="1111">
        <v>10.8</v>
      </c>
      <c r="AB133" s="1112"/>
      <c r="AC133" s="1112"/>
      <c r="AD133" s="1112"/>
      <c r="AE133" s="1113"/>
      <c r="AF133" s="1111">
        <v>10.199999999999999</v>
      </c>
      <c r="AG133" s="1112"/>
      <c r="AH133" s="1112"/>
      <c r="AI133" s="1112"/>
      <c r="AJ133" s="1113"/>
      <c r="AK133" s="1111">
        <v>9.9</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460</v>
      </c>
      <c r="B5" s="248"/>
      <c r="C5" s="248"/>
      <c r="D5" s="248"/>
      <c r="E5" s="248"/>
      <c r="F5" s="248"/>
      <c r="G5" s="248"/>
      <c r="H5" s="248"/>
      <c r="I5" s="248"/>
      <c r="J5" s="248"/>
      <c r="K5" s="248"/>
      <c r="L5" s="248"/>
      <c r="M5" s="248"/>
      <c r="N5" s="248"/>
      <c r="O5" s="249"/>
    </row>
    <row r="6" spans="1:16" x14ac:dyDescent="0.15">
      <c r="A6" s="250"/>
      <c r="B6" s="246"/>
      <c r="C6" s="246"/>
      <c r="D6" s="246"/>
      <c r="E6" s="246"/>
      <c r="F6" s="246"/>
      <c r="G6" s="251" t="s">
        <v>461</v>
      </c>
      <c r="H6" s="251"/>
      <c r="I6" s="251"/>
      <c r="J6" s="251"/>
      <c r="K6" s="246"/>
      <c r="L6" s="246"/>
      <c r="M6" s="246"/>
      <c r="N6" s="246"/>
    </row>
    <row r="7" spans="1:16" x14ac:dyDescent="0.15">
      <c r="A7" s="250"/>
      <c r="B7" s="246"/>
      <c r="C7" s="246"/>
      <c r="D7" s="246"/>
      <c r="E7" s="246"/>
      <c r="F7" s="246"/>
      <c r="G7" s="253"/>
      <c r="H7" s="254"/>
      <c r="I7" s="254"/>
      <c r="J7" s="255"/>
      <c r="K7" s="1149" t="s">
        <v>462</v>
      </c>
      <c r="L7" s="256"/>
      <c r="M7" s="257" t="s">
        <v>463</v>
      </c>
      <c r="N7" s="258"/>
    </row>
    <row r="8" spans="1:16" x14ac:dyDescent="0.15">
      <c r="A8" s="250"/>
      <c r="B8" s="246"/>
      <c r="C8" s="246"/>
      <c r="D8" s="246"/>
      <c r="E8" s="246"/>
      <c r="F8" s="246"/>
      <c r="G8" s="259"/>
      <c r="H8" s="260"/>
      <c r="I8" s="260"/>
      <c r="J8" s="261"/>
      <c r="K8" s="1150"/>
      <c r="L8" s="262" t="s">
        <v>464</v>
      </c>
      <c r="M8" s="263" t="s">
        <v>465</v>
      </c>
      <c r="N8" s="264" t="s">
        <v>466</v>
      </c>
    </row>
    <row r="9" spans="1:16" x14ac:dyDescent="0.15">
      <c r="A9" s="250"/>
      <c r="B9" s="246"/>
      <c r="C9" s="246"/>
      <c r="D9" s="246"/>
      <c r="E9" s="246"/>
      <c r="F9" s="246"/>
      <c r="G9" s="1151" t="s">
        <v>467</v>
      </c>
      <c r="H9" s="1152"/>
      <c r="I9" s="1152"/>
      <c r="J9" s="1153"/>
      <c r="K9" s="265">
        <v>21788900</v>
      </c>
      <c r="L9" s="266">
        <v>80854</v>
      </c>
      <c r="M9" s="267">
        <v>57606</v>
      </c>
      <c r="N9" s="268">
        <v>40.4</v>
      </c>
    </row>
    <row r="10" spans="1:16" x14ac:dyDescent="0.15">
      <c r="A10" s="250"/>
      <c r="B10" s="246"/>
      <c r="C10" s="246"/>
      <c r="D10" s="246"/>
      <c r="E10" s="246"/>
      <c r="F10" s="246"/>
      <c r="G10" s="1151" t="s">
        <v>468</v>
      </c>
      <c r="H10" s="1152"/>
      <c r="I10" s="1152"/>
      <c r="J10" s="1153"/>
      <c r="K10" s="269">
        <v>268220</v>
      </c>
      <c r="L10" s="270">
        <v>995</v>
      </c>
      <c r="M10" s="271">
        <v>2562</v>
      </c>
      <c r="N10" s="272">
        <v>-61.2</v>
      </c>
    </row>
    <row r="11" spans="1:16" ht="13.5" customHeight="1" x14ac:dyDescent="0.15">
      <c r="A11" s="250"/>
      <c r="B11" s="246"/>
      <c r="C11" s="246"/>
      <c r="D11" s="246"/>
      <c r="E11" s="246"/>
      <c r="F11" s="246"/>
      <c r="G11" s="1151" t="s">
        <v>469</v>
      </c>
      <c r="H11" s="1152"/>
      <c r="I11" s="1152"/>
      <c r="J11" s="1153"/>
      <c r="K11" s="269">
        <v>28504</v>
      </c>
      <c r="L11" s="270">
        <v>106</v>
      </c>
      <c r="M11" s="271">
        <v>1597</v>
      </c>
      <c r="N11" s="272">
        <v>-93.4</v>
      </c>
    </row>
    <row r="12" spans="1:16" ht="13.5" customHeight="1" x14ac:dyDescent="0.15">
      <c r="A12" s="250"/>
      <c r="B12" s="246"/>
      <c r="C12" s="246"/>
      <c r="D12" s="246"/>
      <c r="E12" s="246"/>
      <c r="F12" s="246"/>
      <c r="G12" s="1151" t="s">
        <v>470</v>
      </c>
      <c r="H12" s="1152"/>
      <c r="I12" s="1152"/>
      <c r="J12" s="1153"/>
      <c r="K12" s="269">
        <v>125522</v>
      </c>
      <c r="L12" s="270">
        <v>466</v>
      </c>
      <c r="M12" s="271">
        <v>583</v>
      </c>
      <c r="N12" s="272">
        <v>-20.100000000000001</v>
      </c>
    </row>
    <row r="13" spans="1:16" ht="13.5" customHeight="1" x14ac:dyDescent="0.15">
      <c r="A13" s="250"/>
      <c r="B13" s="246"/>
      <c r="C13" s="246"/>
      <c r="D13" s="246"/>
      <c r="E13" s="246"/>
      <c r="F13" s="246"/>
      <c r="G13" s="1151" t="s">
        <v>471</v>
      </c>
      <c r="H13" s="1152"/>
      <c r="I13" s="1152"/>
      <c r="J13" s="1153"/>
      <c r="K13" s="269" t="s">
        <v>472</v>
      </c>
      <c r="L13" s="270" t="s">
        <v>472</v>
      </c>
      <c r="M13" s="271">
        <v>23</v>
      </c>
      <c r="N13" s="272" t="s">
        <v>472</v>
      </c>
    </row>
    <row r="14" spans="1:16" ht="13.5" customHeight="1" x14ac:dyDescent="0.15">
      <c r="A14" s="250"/>
      <c r="B14" s="246"/>
      <c r="C14" s="246"/>
      <c r="D14" s="246"/>
      <c r="E14" s="246"/>
      <c r="F14" s="246"/>
      <c r="G14" s="1151" t="s">
        <v>473</v>
      </c>
      <c r="H14" s="1152"/>
      <c r="I14" s="1152"/>
      <c r="J14" s="1153"/>
      <c r="K14" s="269">
        <v>673483</v>
      </c>
      <c r="L14" s="270">
        <v>2499</v>
      </c>
      <c r="M14" s="271">
        <v>1821</v>
      </c>
      <c r="N14" s="272">
        <v>37.200000000000003</v>
      </c>
    </row>
    <row r="15" spans="1:16" ht="13.5" customHeight="1" x14ac:dyDescent="0.15">
      <c r="A15" s="250"/>
      <c r="B15" s="246"/>
      <c r="C15" s="246"/>
      <c r="D15" s="246"/>
      <c r="E15" s="246"/>
      <c r="F15" s="246"/>
      <c r="G15" s="1151" t="s">
        <v>474</v>
      </c>
      <c r="H15" s="1152"/>
      <c r="I15" s="1152"/>
      <c r="J15" s="1153"/>
      <c r="K15" s="269">
        <v>405924</v>
      </c>
      <c r="L15" s="270">
        <v>1506</v>
      </c>
      <c r="M15" s="271">
        <v>1288</v>
      </c>
      <c r="N15" s="272">
        <v>16.899999999999999</v>
      </c>
    </row>
    <row r="16" spans="1:16" x14ac:dyDescent="0.15">
      <c r="A16" s="250"/>
      <c r="B16" s="246"/>
      <c r="C16" s="246"/>
      <c r="D16" s="246"/>
      <c r="E16" s="246"/>
      <c r="F16" s="246"/>
      <c r="G16" s="1154" t="s">
        <v>475</v>
      </c>
      <c r="H16" s="1155"/>
      <c r="I16" s="1155"/>
      <c r="J16" s="1156"/>
      <c r="K16" s="270">
        <v>-2035703</v>
      </c>
      <c r="L16" s="270">
        <v>-7554</v>
      </c>
      <c r="M16" s="271">
        <v>-4777</v>
      </c>
      <c r="N16" s="272">
        <v>58.1</v>
      </c>
    </row>
    <row r="17" spans="1:16" x14ac:dyDescent="0.15">
      <c r="A17" s="250"/>
      <c r="B17" s="246"/>
      <c r="C17" s="246"/>
      <c r="D17" s="246"/>
      <c r="E17" s="246"/>
      <c r="F17" s="246"/>
      <c r="G17" s="1154" t="s">
        <v>171</v>
      </c>
      <c r="H17" s="1155"/>
      <c r="I17" s="1155"/>
      <c r="J17" s="1156"/>
      <c r="K17" s="270">
        <v>21254850</v>
      </c>
      <c r="L17" s="270">
        <v>78872</v>
      </c>
      <c r="M17" s="271">
        <v>60704</v>
      </c>
      <c r="N17" s="272">
        <v>29.9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476</v>
      </c>
      <c r="H19" s="246"/>
      <c r="I19" s="246"/>
      <c r="J19" s="246"/>
      <c r="K19" s="246"/>
      <c r="L19" s="246"/>
      <c r="M19" s="246"/>
      <c r="N19" s="246"/>
    </row>
    <row r="20" spans="1:16" x14ac:dyDescent="0.15">
      <c r="A20" s="250"/>
      <c r="B20" s="246"/>
      <c r="C20" s="246"/>
      <c r="D20" s="246"/>
      <c r="E20" s="246"/>
      <c r="F20" s="246"/>
      <c r="G20" s="274"/>
      <c r="H20" s="275"/>
      <c r="I20" s="275"/>
      <c r="J20" s="276"/>
      <c r="K20" s="277" t="s">
        <v>477</v>
      </c>
      <c r="L20" s="278" t="s">
        <v>478</v>
      </c>
      <c r="M20" s="279" t="s">
        <v>479</v>
      </c>
      <c r="N20" s="280"/>
    </row>
    <row r="21" spans="1:16" s="286" customFormat="1" x14ac:dyDescent="0.15">
      <c r="A21" s="281"/>
      <c r="B21" s="251"/>
      <c r="C21" s="251"/>
      <c r="D21" s="251"/>
      <c r="E21" s="251"/>
      <c r="F21" s="251"/>
      <c r="G21" s="1146" t="s">
        <v>480</v>
      </c>
      <c r="H21" s="1147"/>
      <c r="I21" s="1147"/>
      <c r="J21" s="1148"/>
      <c r="K21" s="282">
        <v>8.31</v>
      </c>
      <c r="L21" s="283">
        <v>6.19</v>
      </c>
      <c r="M21" s="284">
        <v>2.12</v>
      </c>
      <c r="N21" s="251"/>
      <c r="O21" s="285"/>
      <c r="P21" s="281"/>
    </row>
    <row r="22" spans="1:16" s="286" customFormat="1" x14ac:dyDescent="0.15">
      <c r="A22" s="281"/>
      <c r="B22" s="251"/>
      <c r="C22" s="251"/>
      <c r="D22" s="251"/>
      <c r="E22" s="251"/>
      <c r="F22" s="251"/>
      <c r="G22" s="1146" t="s">
        <v>481</v>
      </c>
      <c r="H22" s="1147"/>
      <c r="I22" s="1147"/>
      <c r="J22" s="1148"/>
      <c r="K22" s="287">
        <v>100.7</v>
      </c>
      <c r="L22" s="288">
        <v>100.2</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484</v>
      </c>
      <c r="H29" s="251"/>
      <c r="I29" s="251"/>
      <c r="J29" s="251"/>
      <c r="K29" s="246"/>
      <c r="L29" s="246"/>
      <c r="M29" s="246"/>
      <c r="N29" s="246"/>
      <c r="O29" s="295"/>
    </row>
    <row r="30" spans="1:16" x14ac:dyDescent="0.15">
      <c r="A30" s="250"/>
      <c r="B30" s="246"/>
      <c r="C30" s="246"/>
      <c r="D30" s="246"/>
      <c r="E30" s="246"/>
      <c r="F30" s="246"/>
      <c r="G30" s="253"/>
      <c r="H30" s="254"/>
      <c r="I30" s="254"/>
      <c r="J30" s="255"/>
      <c r="K30" s="1149" t="s">
        <v>462</v>
      </c>
      <c r="L30" s="256"/>
      <c r="M30" s="257" t="s">
        <v>463</v>
      </c>
      <c r="N30" s="258"/>
    </row>
    <row r="31" spans="1:16" x14ac:dyDescent="0.15">
      <c r="A31" s="250"/>
      <c r="B31" s="246"/>
      <c r="C31" s="246"/>
      <c r="D31" s="246"/>
      <c r="E31" s="246"/>
      <c r="F31" s="246"/>
      <c r="G31" s="259"/>
      <c r="H31" s="260"/>
      <c r="I31" s="260"/>
      <c r="J31" s="261"/>
      <c r="K31" s="1150"/>
      <c r="L31" s="262" t="s">
        <v>464</v>
      </c>
      <c r="M31" s="263" t="s">
        <v>465</v>
      </c>
      <c r="N31" s="264" t="s">
        <v>466</v>
      </c>
    </row>
    <row r="32" spans="1:16" ht="27" customHeight="1" x14ac:dyDescent="0.15">
      <c r="A32" s="250"/>
      <c r="B32" s="246"/>
      <c r="C32" s="246"/>
      <c r="D32" s="246"/>
      <c r="E32" s="246"/>
      <c r="F32" s="246"/>
      <c r="G32" s="1162" t="s">
        <v>485</v>
      </c>
      <c r="H32" s="1163"/>
      <c r="I32" s="1163"/>
      <c r="J32" s="1164"/>
      <c r="K32" s="296">
        <v>17058057</v>
      </c>
      <c r="L32" s="296">
        <v>63298</v>
      </c>
      <c r="M32" s="297">
        <v>38230</v>
      </c>
      <c r="N32" s="298">
        <v>65.599999999999994</v>
      </c>
    </row>
    <row r="33" spans="1:16" ht="13.5" customHeight="1" x14ac:dyDescent="0.15">
      <c r="A33" s="250"/>
      <c r="B33" s="246"/>
      <c r="C33" s="246"/>
      <c r="D33" s="246"/>
      <c r="E33" s="246"/>
      <c r="F33" s="246"/>
      <c r="G33" s="1162" t="s">
        <v>486</v>
      </c>
      <c r="H33" s="1163"/>
      <c r="I33" s="1163"/>
      <c r="J33" s="1164"/>
      <c r="K33" s="296" t="s">
        <v>472</v>
      </c>
      <c r="L33" s="296" t="s">
        <v>472</v>
      </c>
      <c r="M33" s="297" t="s">
        <v>472</v>
      </c>
      <c r="N33" s="298" t="s">
        <v>472</v>
      </c>
    </row>
    <row r="34" spans="1:16" ht="27" customHeight="1" x14ac:dyDescent="0.15">
      <c r="A34" s="250"/>
      <c r="B34" s="246"/>
      <c r="C34" s="246"/>
      <c r="D34" s="246"/>
      <c r="E34" s="246"/>
      <c r="F34" s="246"/>
      <c r="G34" s="1162" t="s">
        <v>487</v>
      </c>
      <c r="H34" s="1163"/>
      <c r="I34" s="1163"/>
      <c r="J34" s="1164"/>
      <c r="K34" s="296" t="s">
        <v>472</v>
      </c>
      <c r="L34" s="296" t="s">
        <v>472</v>
      </c>
      <c r="M34" s="297">
        <v>109</v>
      </c>
      <c r="N34" s="298" t="s">
        <v>472</v>
      </c>
    </row>
    <row r="35" spans="1:16" ht="27" customHeight="1" x14ac:dyDescent="0.15">
      <c r="A35" s="250"/>
      <c r="B35" s="246"/>
      <c r="C35" s="246"/>
      <c r="D35" s="246"/>
      <c r="E35" s="246"/>
      <c r="F35" s="246"/>
      <c r="G35" s="1162" t="s">
        <v>488</v>
      </c>
      <c r="H35" s="1163"/>
      <c r="I35" s="1163"/>
      <c r="J35" s="1164"/>
      <c r="K35" s="296">
        <v>3313442</v>
      </c>
      <c r="L35" s="296">
        <v>12295</v>
      </c>
      <c r="M35" s="297">
        <v>9521</v>
      </c>
      <c r="N35" s="298">
        <v>29.1</v>
      </c>
    </row>
    <row r="36" spans="1:16" ht="27" customHeight="1" x14ac:dyDescent="0.15">
      <c r="A36" s="250"/>
      <c r="B36" s="246"/>
      <c r="C36" s="246"/>
      <c r="D36" s="246"/>
      <c r="E36" s="246"/>
      <c r="F36" s="246"/>
      <c r="G36" s="1162" t="s">
        <v>489</v>
      </c>
      <c r="H36" s="1163"/>
      <c r="I36" s="1163"/>
      <c r="J36" s="1164"/>
      <c r="K36" s="296">
        <v>71065</v>
      </c>
      <c r="L36" s="296">
        <v>264</v>
      </c>
      <c r="M36" s="297">
        <v>386</v>
      </c>
      <c r="N36" s="298">
        <v>-31.6</v>
      </c>
    </row>
    <row r="37" spans="1:16" ht="13.5" customHeight="1" x14ac:dyDescent="0.15">
      <c r="A37" s="250"/>
      <c r="B37" s="246"/>
      <c r="C37" s="246"/>
      <c r="D37" s="246"/>
      <c r="E37" s="246"/>
      <c r="F37" s="246"/>
      <c r="G37" s="1162" t="s">
        <v>490</v>
      </c>
      <c r="H37" s="1163"/>
      <c r="I37" s="1163"/>
      <c r="J37" s="1164"/>
      <c r="K37" s="296">
        <v>70412</v>
      </c>
      <c r="L37" s="296">
        <v>261</v>
      </c>
      <c r="M37" s="297">
        <v>876</v>
      </c>
      <c r="N37" s="298">
        <v>-70.2</v>
      </c>
    </row>
    <row r="38" spans="1:16" ht="27" customHeight="1" x14ac:dyDescent="0.15">
      <c r="A38" s="250"/>
      <c r="B38" s="246"/>
      <c r="C38" s="246"/>
      <c r="D38" s="246"/>
      <c r="E38" s="246"/>
      <c r="F38" s="246"/>
      <c r="G38" s="1165" t="s">
        <v>491</v>
      </c>
      <c r="H38" s="1166"/>
      <c r="I38" s="1166"/>
      <c r="J38" s="1167"/>
      <c r="K38" s="299" t="s">
        <v>472</v>
      </c>
      <c r="L38" s="299" t="s">
        <v>472</v>
      </c>
      <c r="M38" s="300">
        <v>2</v>
      </c>
      <c r="N38" s="301" t="s">
        <v>472</v>
      </c>
      <c r="O38" s="295"/>
    </row>
    <row r="39" spans="1:16" x14ac:dyDescent="0.15">
      <c r="A39" s="250"/>
      <c r="B39" s="246"/>
      <c r="C39" s="246"/>
      <c r="D39" s="246"/>
      <c r="E39" s="246"/>
      <c r="F39" s="246"/>
      <c r="G39" s="1165" t="s">
        <v>492</v>
      </c>
      <c r="H39" s="1166"/>
      <c r="I39" s="1166"/>
      <c r="J39" s="1167"/>
      <c r="K39" s="302">
        <v>-2494972</v>
      </c>
      <c r="L39" s="302">
        <v>-9258</v>
      </c>
      <c r="M39" s="303">
        <v>-8387</v>
      </c>
      <c r="N39" s="304">
        <v>10.4</v>
      </c>
      <c r="O39" s="295"/>
    </row>
    <row r="40" spans="1:16" ht="27" customHeight="1" x14ac:dyDescent="0.15">
      <c r="A40" s="250"/>
      <c r="B40" s="246"/>
      <c r="C40" s="246"/>
      <c r="D40" s="246"/>
      <c r="E40" s="246"/>
      <c r="F40" s="246"/>
      <c r="G40" s="1162" t="s">
        <v>493</v>
      </c>
      <c r="H40" s="1163"/>
      <c r="I40" s="1163"/>
      <c r="J40" s="1164"/>
      <c r="K40" s="302">
        <v>-12569843</v>
      </c>
      <c r="L40" s="302">
        <v>-46644</v>
      </c>
      <c r="M40" s="303">
        <v>-29253</v>
      </c>
      <c r="N40" s="304">
        <v>59.5</v>
      </c>
      <c r="O40" s="295"/>
    </row>
    <row r="41" spans="1:16" x14ac:dyDescent="0.15">
      <c r="A41" s="250"/>
      <c r="B41" s="246"/>
      <c r="C41" s="246"/>
      <c r="D41" s="246"/>
      <c r="E41" s="246"/>
      <c r="F41" s="246"/>
      <c r="G41" s="1168" t="s">
        <v>282</v>
      </c>
      <c r="H41" s="1169"/>
      <c r="I41" s="1169"/>
      <c r="J41" s="1170"/>
      <c r="K41" s="296">
        <v>5448161</v>
      </c>
      <c r="L41" s="302">
        <v>20217</v>
      </c>
      <c r="M41" s="303">
        <v>11483</v>
      </c>
      <c r="N41" s="304">
        <v>76.099999999999994</v>
      </c>
      <c r="O41" s="295"/>
    </row>
    <row r="42" spans="1:16" x14ac:dyDescent="0.15">
      <c r="A42" s="250"/>
      <c r="B42" s="246"/>
      <c r="C42" s="246"/>
      <c r="D42" s="246"/>
      <c r="E42" s="246"/>
      <c r="F42" s="246"/>
      <c r="G42" s="305" t="s">
        <v>494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496</v>
      </c>
      <c r="H48" s="310"/>
      <c r="I48" s="310"/>
      <c r="J48" s="310"/>
      <c r="K48" s="310"/>
      <c r="L48" s="310"/>
      <c r="M48" s="311"/>
      <c r="N48" s="310"/>
    </row>
    <row r="49" spans="1:14" ht="13.5" customHeight="1" x14ac:dyDescent="0.15">
      <c r="A49" s="250"/>
      <c r="B49" s="246"/>
      <c r="C49" s="246"/>
      <c r="D49" s="246"/>
      <c r="E49" s="246"/>
      <c r="F49" s="246"/>
      <c r="G49" s="312"/>
      <c r="H49" s="313"/>
      <c r="I49" s="1157" t="s">
        <v>462</v>
      </c>
      <c r="J49" s="1159" t="s">
        <v>497</v>
      </c>
      <c r="K49" s="1160"/>
      <c r="L49" s="1160"/>
      <c r="M49" s="1160"/>
      <c r="N49" s="1161"/>
    </row>
    <row r="50" spans="1:14" x14ac:dyDescent="0.15">
      <c r="A50" s="250"/>
      <c r="B50" s="246"/>
      <c r="C50" s="246"/>
      <c r="D50" s="246"/>
      <c r="E50" s="246"/>
      <c r="F50" s="246"/>
      <c r="G50" s="314"/>
      <c r="H50" s="315"/>
      <c r="I50" s="1158"/>
      <c r="J50" s="316" t="s">
        <v>498</v>
      </c>
      <c r="K50" s="317" t="s">
        <v>499</v>
      </c>
      <c r="L50" s="318" t="s">
        <v>500</v>
      </c>
      <c r="M50" s="319" t="s">
        <v>501</v>
      </c>
      <c r="N50" s="320" t="s">
        <v>502</v>
      </c>
    </row>
    <row r="51" spans="1:14" x14ac:dyDescent="0.15">
      <c r="A51" s="250"/>
      <c r="B51" s="246"/>
      <c r="C51" s="246"/>
      <c r="D51" s="246"/>
      <c r="E51" s="246"/>
      <c r="F51" s="246"/>
      <c r="G51" s="312" t="s">
        <v>503</v>
      </c>
      <c r="H51" s="313"/>
      <c r="I51" s="321">
        <v>12904025</v>
      </c>
      <c r="J51" s="322">
        <v>46257</v>
      </c>
      <c r="K51" s="323">
        <v>-16.100000000000001</v>
      </c>
      <c r="L51" s="324">
        <v>41705</v>
      </c>
      <c r="M51" s="325">
        <v>-4.9000000000000004</v>
      </c>
      <c r="N51" s="326">
        <v>-11.2</v>
      </c>
    </row>
    <row r="52" spans="1:14" x14ac:dyDescent="0.15">
      <c r="A52" s="250"/>
      <c r="B52" s="246"/>
      <c r="C52" s="246"/>
      <c r="D52" s="246"/>
      <c r="E52" s="246"/>
      <c r="F52" s="246"/>
      <c r="G52" s="327"/>
      <c r="H52" s="328" t="s">
        <v>504</v>
      </c>
      <c r="I52" s="329">
        <v>6360769</v>
      </c>
      <c r="J52" s="330">
        <v>22802</v>
      </c>
      <c r="K52" s="331">
        <v>-26.3</v>
      </c>
      <c r="L52" s="332">
        <v>22742</v>
      </c>
      <c r="M52" s="333">
        <v>-4.0999999999999996</v>
      </c>
      <c r="N52" s="334">
        <v>-22.2</v>
      </c>
    </row>
    <row r="53" spans="1:14" x14ac:dyDescent="0.15">
      <c r="A53" s="250"/>
      <c r="B53" s="246"/>
      <c r="C53" s="246"/>
      <c r="D53" s="246"/>
      <c r="E53" s="246"/>
      <c r="F53" s="246"/>
      <c r="G53" s="312" t="s">
        <v>505</v>
      </c>
      <c r="H53" s="313"/>
      <c r="I53" s="321">
        <v>23240963</v>
      </c>
      <c r="J53" s="322">
        <v>83685</v>
      </c>
      <c r="K53" s="323">
        <v>80.900000000000006</v>
      </c>
      <c r="L53" s="324">
        <v>47677</v>
      </c>
      <c r="M53" s="325">
        <v>14.3</v>
      </c>
      <c r="N53" s="326">
        <v>66.599999999999994</v>
      </c>
    </row>
    <row r="54" spans="1:14" x14ac:dyDescent="0.15">
      <c r="A54" s="250"/>
      <c r="B54" s="246"/>
      <c r="C54" s="246"/>
      <c r="D54" s="246"/>
      <c r="E54" s="246"/>
      <c r="F54" s="246"/>
      <c r="G54" s="327"/>
      <c r="H54" s="328" t="s">
        <v>504</v>
      </c>
      <c r="I54" s="329">
        <v>13211065</v>
      </c>
      <c r="J54" s="330">
        <v>47570</v>
      </c>
      <c r="K54" s="331">
        <v>108.6</v>
      </c>
      <c r="L54" s="332">
        <v>23360</v>
      </c>
      <c r="M54" s="333">
        <v>2.7</v>
      </c>
      <c r="N54" s="334">
        <v>105.9</v>
      </c>
    </row>
    <row r="55" spans="1:14" x14ac:dyDescent="0.15">
      <c r="A55" s="250"/>
      <c r="B55" s="246"/>
      <c r="C55" s="246"/>
      <c r="D55" s="246"/>
      <c r="E55" s="246"/>
      <c r="F55" s="246"/>
      <c r="G55" s="312" t="s">
        <v>506</v>
      </c>
      <c r="H55" s="313"/>
      <c r="I55" s="321">
        <v>17151648</v>
      </c>
      <c r="J55" s="322">
        <v>62315</v>
      </c>
      <c r="K55" s="323">
        <v>-25.5</v>
      </c>
      <c r="L55" s="324">
        <v>51613</v>
      </c>
      <c r="M55" s="325">
        <v>8.3000000000000007</v>
      </c>
      <c r="N55" s="326">
        <v>-33.799999999999997</v>
      </c>
    </row>
    <row r="56" spans="1:14" x14ac:dyDescent="0.15">
      <c r="A56" s="250"/>
      <c r="B56" s="246"/>
      <c r="C56" s="246"/>
      <c r="D56" s="246"/>
      <c r="E56" s="246"/>
      <c r="F56" s="246"/>
      <c r="G56" s="327"/>
      <c r="H56" s="328" t="s">
        <v>504</v>
      </c>
      <c r="I56" s="329">
        <v>8017403</v>
      </c>
      <c r="J56" s="330">
        <v>29129</v>
      </c>
      <c r="K56" s="331">
        <v>-38.799999999999997</v>
      </c>
      <c r="L56" s="332">
        <v>25872</v>
      </c>
      <c r="M56" s="333">
        <v>10.8</v>
      </c>
      <c r="N56" s="334">
        <v>-49.6</v>
      </c>
    </row>
    <row r="57" spans="1:14" x14ac:dyDescent="0.15">
      <c r="A57" s="250"/>
      <c r="B57" s="246"/>
      <c r="C57" s="246"/>
      <c r="D57" s="246"/>
      <c r="E57" s="246"/>
      <c r="F57" s="246"/>
      <c r="G57" s="312" t="s">
        <v>507</v>
      </c>
      <c r="H57" s="313"/>
      <c r="I57" s="321">
        <v>18697473</v>
      </c>
      <c r="J57" s="322">
        <v>68650</v>
      </c>
      <c r="K57" s="323">
        <v>10.199999999999999</v>
      </c>
      <c r="L57" s="324">
        <v>50880</v>
      </c>
      <c r="M57" s="325">
        <v>-1.4</v>
      </c>
      <c r="N57" s="326">
        <v>11.6</v>
      </c>
    </row>
    <row r="58" spans="1:14" x14ac:dyDescent="0.15">
      <c r="A58" s="250"/>
      <c r="B58" s="246"/>
      <c r="C58" s="246"/>
      <c r="D58" s="246"/>
      <c r="E58" s="246"/>
      <c r="F58" s="246"/>
      <c r="G58" s="327"/>
      <c r="H58" s="328" t="s">
        <v>504</v>
      </c>
      <c r="I58" s="329">
        <v>10291274</v>
      </c>
      <c r="J58" s="330">
        <v>37786</v>
      </c>
      <c r="K58" s="331">
        <v>29.7</v>
      </c>
      <c r="L58" s="332">
        <v>27819</v>
      </c>
      <c r="M58" s="333">
        <v>7.5</v>
      </c>
      <c r="N58" s="334">
        <v>22.2</v>
      </c>
    </row>
    <row r="59" spans="1:14" x14ac:dyDescent="0.15">
      <c r="A59" s="250"/>
      <c r="B59" s="246"/>
      <c r="C59" s="246"/>
      <c r="D59" s="246"/>
      <c r="E59" s="246"/>
      <c r="F59" s="246"/>
      <c r="G59" s="312" t="s">
        <v>508</v>
      </c>
      <c r="H59" s="313"/>
      <c r="I59" s="321">
        <v>11566842</v>
      </c>
      <c r="J59" s="322">
        <v>42922</v>
      </c>
      <c r="K59" s="323">
        <v>-37.5</v>
      </c>
      <c r="L59" s="324">
        <v>46395</v>
      </c>
      <c r="M59" s="325">
        <v>-8.8000000000000007</v>
      </c>
      <c r="N59" s="326">
        <v>-28.7</v>
      </c>
    </row>
    <row r="60" spans="1:14" x14ac:dyDescent="0.15">
      <c r="A60" s="250"/>
      <c r="B60" s="246"/>
      <c r="C60" s="246"/>
      <c r="D60" s="246"/>
      <c r="E60" s="246"/>
      <c r="F60" s="246"/>
      <c r="G60" s="327"/>
      <c r="H60" s="328" t="s">
        <v>504</v>
      </c>
      <c r="I60" s="335">
        <v>5660164</v>
      </c>
      <c r="J60" s="330">
        <v>21004</v>
      </c>
      <c r="K60" s="331">
        <v>-44.4</v>
      </c>
      <c r="L60" s="332">
        <v>26304</v>
      </c>
      <c r="M60" s="333">
        <v>-5.4</v>
      </c>
      <c r="N60" s="334">
        <v>-39</v>
      </c>
    </row>
    <row r="61" spans="1:14" x14ac:dyDescent="0.15">
      <c r="A61" s="250"/>
      <c r="B61" s="246"/>
      <c r="C61" s="246"/>
      <c r="D61" s="246"/>
      <c r="E61" s="246"/>
      <c r="F61" s="246"/>
      <c r="G61" s="312" t="s">
        <v>509</v>
      </c>
      <c r="H61" s="336"/>
      <c r="I61" s="337">
        <v>16712190</v>
      </c>
      <c r="J61" s="338">
        <v>60766</v>
      </c>
      <c r="K61" s="339">
        <v>2.4</v>
      </c>
      <c r="L61" s="340">
        <v>47654</v>
      </c>
      <c r="M61" s="341">
        <v>1.5</v>
      </c>
      <c r="N61" s="326">
        <v>0.9</v>
      </c>
    </row>
    <row r="62" spans="1:14" x14ac:dyDescent="0.15">
      <c r="A62" s="250"/>
      <c r="B62" s="246"/>
      <c r="C62" s="246"/>
      <c r="D62" s="246"/>
      <c r="E62" s="246"/>
      <c r="F62" s="246"/>
      <c r="G62" s="327"/>
      <c r="H62" s="328" t="s">
        <v>504</v>
      </c>
      <c r="I62" s="329">
        <v>8708135</v>
      </c>
      <c r="J62" s="330">
        <v>31658</v>
      </c>
      <c r="K62" s="331">
        <v>5.8</v>
      </c>
      <c r="L62" s="332">
        <v>25219</v>
      </c>
      <c r="M62" s="333">
        <v>2.2999999999999998</v>
      </c>
      <c r="N62" s="334">
        <v>3.5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71" t="s">
        <v>3</v>
      </c>
      <c r="D47" s="1171"/>
      <c r="E47" s="1172"/>
      <c r="F47" s="11">
        <v>14.69</v>
      </c>
      <c r="G47" s="12">
        <v>14.93</v>
      </c>
      <c r="H47" s="12">
        <v>15.02</v>
      </c>
      <c r="I47" s="12">
        <v>15.08</v>
      </c>
      <c r="J47" s="13">
        <v>13.3</v>
      </c>
    </row>
    <row r="48" spans="2:10" ht="57.75" customHeight="1" x14ac:dyDescent="0.15">
      <c r="B48" s="14"/>
      <c r="C48" s="1173" t="s">
        <v>4</v>
      </c>
      <c r="D48" s="1173"/>
      <c r="E48" s="1174"/>
      <c r="F48" s="15">
        <v>4.75</v>
      </c>
      <c r="G48" s="16">
        <v>4.93</v>
      </c>
      <c r="H48" s="16">
        <v>4.0199999999999996</v>
      </c>
      <c r="I48" s="16">
        <v>4.17</v>
      </c>
      <c r="J48" s="17">
        <v>3.25</v>
      </c>
    </row>
    <row r="49" spans="2:10" ht="57.75" customHeight="1" thickBot="1" x14ac:dyDescent="0.2">
      <c r="B49" s="18"/>
      <c r="C49" s="1175" t="s">
        <v>5</v>
      </c>
      <c r="D49" s="1175"/>
      <c r="E49" s="1176"/>
      <c r="F49" s="19">
        <v>0.96</v>
      </c>
      <c r="G49" s="20">
        <v>0.46</v>
      </c>
      <c r="H49" s="20" t="s">
        <v>516</v>
      </c>
      <c r="I49" s="20">
        <v>0.11</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2018-10-22T02:55:27Z</cp:lastPrinted>
  <dcterms:created xsi:type="dcterms:W3CDTF">2018-01-24T06:00:11Z</dcterms:created>
  <dcterms:modified xsi:type="dcterms:W3CDTF">2018-11-28T23:59:24Z</dcterms:modified>
  <cp:category/>
</cp:coreProperties>
</file>