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L:\総務財務部\財政課\TS-XL5F5\01財政係\共有データ\公営企業\令和03年度\未20220113　公営企業に係る「経営比較分析表」（令和２年度決算）の分析等について\04県提出\"/>
    </mc:Choice>
  </mc:AlternateContent>
  <xr:revisionPtr revIDLastSave="0" documentId="13_ncr:1_{5DCC0FCE-D63B-49E7-B8A0-6EC8106CC9FD}" xr6:coauthVersionLast="36" xr6:coauthVersionMax="44" xr10:uidLastSave="{00000000-0000-0000-0000-000000000000}"/>
  <workbookProtection workbookAlgorithmName="SHA-512" workbookHashValue="59J52T+IYrsR4/IpoRNgodBh+uJYBvTCaaIemBz2W3byFpCGYjcf91K7j9pvFuoUg6NRDOdvuuF3VZpdlRDhSg==" workbookSaltValue="/9bLh75b8o9FGAdYXGgwgg==" workbookSpinCount="100000" lockStructure="1"/>
  <bookViews>
    <workbookView xWindow="0" yWindow="0" windowWidth="15180" windowHeight="93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<sst xmlns="http://schemas.openxmlformats.org/spreadsheetml/2006/main" count="228" uniqueCount="113">
  <si>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</si>
  <si>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</si>
  <si>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</si>
  <si>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</si>
  <si>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</si>
  <si>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</si>
  <si>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</si>
  <si>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</si>
  <si>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</si>
  <si>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</si>
  <si>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</si>
  <si>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</si>
  <si>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</si>
  <si>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</si>
  <si>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</si>
  <si>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</si>
  <si>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</si>
  <si>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</si>
  <si>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</si>
  <si>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</si>
  <si>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</si>
  <si>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</si>
  <si>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</si>
  <si>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</si>
  <si>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</si>
  <si>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</si>
  <si>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</si>
  <si>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</si>
  <si>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</si>
  <si>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</si>
  <si>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</si>
  <si>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</si>
  <si>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</si>
  <si>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</si>
  <si>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</si>
  <si>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</si>
  <si>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</si>
  <si>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</si>
  <si>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</si>
  <si>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</si>
  <si>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</si>
  <si>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</si>
  <si>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</si>
  <si>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</si>
  <si>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</si>
  <si>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</si>
  <si>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</si>
  <si>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</si>
  <si>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</si>
  <si>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</si>
  <si>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</si>
  <si>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</si>
  <si>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</si>
  <si>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</si>
  <si>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</si>
  <si>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</si>
  <si>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</si>
  <si>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</si>
  <si>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</si>
  <si>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</si>
  <si>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</si>
  <si>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</si>
  <si>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</si>
  <si>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</si>
  <si>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</si>
  <si>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</si>
  <si>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</si>
  <si>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</si>
  <si>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</si>
  <si>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</si>
  <si>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</si>
  <si>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</si>
  <si>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</si>
  <si>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</si>
  <si>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</si>
  <si>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</si>
  <si>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</si>
  <si>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</si>
  <si>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</si>
  <si>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</si>
  <si>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</si>
  <si>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</si>
  <si>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</si>
  <si>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</si>
  <si>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</si>
  <si>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</si>
  <si>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</si>
  <si>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</si>
  <si>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</si>
  <si>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</si>
  <si>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</si>
  <si>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</si>
  <si>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</si>
  <si>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</si>
  <si>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</si>
  <si>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</si>
  <si>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</si>
  <si>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</si>
  <si>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</si>
  <si>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</si>
  <si>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</si>
  <si>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</si>
  <si>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</si>
  <si>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</si>
  <si>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</si>
  <si>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</si>
  <si>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</si>
  <si>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</si>
  <si>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</si>
  <si>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</si>
  <si>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毎事業年度黒字計上により経常収支比率は100％を超えるとともに、流動比率は308.56％となっていることから、本市の水道事業は、現時点においては経営の健全性を保っていると言える。しかし、今後は、老朽化施設の維持費や施設更新に伴う減価償却費の増加が見込まれる一方で、給水収益が減少していくと考えられることから、これらの指標は、徐々に下降していくと考えられる。
　企業債残高対給水収益比率については、企業債の新規発行額を償還額の範囲内に抑えてきた結果給水収益の三倍以下まで減少したが、今後老朽施設の大規模更新時期を迎えることから、現状以上の抑制は難しい。施設更新にあたっては、規模の適正化を図り事業費を圧縮することにより、企業債発行額の抑制に努める必要がある。
　給水原価は、施設の維持補修費用や減価償却費等の増加に伴い上昇傾向にある。今後も、施設更新に伴い減価償却費が増加する見込みであることから、給水原価の抑制は難しいと考えられる。
　有収率については、老朽管の更新や漏水調査等に努めた結果、91.56%を達成した。有収率は効率的な事業運営のための重要な指標であることから、今後も予防的対策に努め、90%台を維持したい。</t>
    <phoneticPr fontId="4"/>
  </si>
  <si>
    <t>　有形固定資産減価償却率については類似団体平均値とほぼ同じ水準となっているが、今後の施設更新計画では、実耐用年数をベースに優先順位を付けて施設更新を行う予定であることから、上昇傾向となる見込みである。
　管路経年化率については、老朽管の更新事業に年次的に取り組んできた結果、類似団体よりも下回っているが、上昇を抑えるためには継続的な更新が必要となる。
　管路更新率は1.02%で、目標である年1%を上回った。今後も、管種ごとの実耐用年数を定め、管路の状況、重要度等を勘案し計画的な更新事業に取り組むこととしている。</t>
    <phoneticPr fontId="4"/>
  </si>
  <si>
    <t>　現在、経常収支比率が高く単年度で黒字を計上しているが、施設利用率は低く、給水原価も類似団体と比べ高くなっているなど課題も多い。特に令和2年度は、新型コロナウイルス感染症の影響により、一般家庭用の使用水量は増加したものの、従量単価の高い営業用等大口使用者の使用水量が減少した影響もあり、給水原価が175.60円となった。
　水需要の変化や減少に伴い水道料金収入の減少が見込まれる中で、施設更新のための財源確保に努めつつ効果的な投資を行うためにも、中長期的な更新計画を策定し、水道サービスの維持に努める必要がある。また、施設更新にあたっては、近隣事業体との広域化も視野に入れ、施設規模の適正化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</si>
</sst>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1.18</c:v>
                </c:pt>
                <c:pt idx="1">
                  <c:v>0.94</c:v>
                </c:pt>
                <c:pt idx="2">
                  <c:v>0.65</c:v>
                </c:pt>
                <c:pt idx="3">
                  <c:v>0.96</c:v>
                </c:pt>
                <c:pt idx="4">
                  <c:v>1.02</c:v>
                </c:pt>
              </c:numCache>
            </c:numRef>
          </c:val>
          <c:extLst>
            <c:ext xmlns:c16="http://schemas.microsoft.com/office/drawing/2014/chart" uri="{C3380CC4-5D6E-409C-BE32-E72D297353CC}">
              <c16:uniqueId val="{00000000-A4DA-4541-8F4B-28D21B62D62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A4DA-4541-8F4B-28D21B62D62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46.46</c:v>
                </c:pt>
                <c:pt idx="1">
                  <c:v>47.27</c:v>
                </c:pt>
                <c:pt idx="2">
                  <c:v>46.88</c:v>
                </c:pt>
                <c:pt idx="3">
                  <c:v>44.76</c:v>
                </c:pt>
                <c:pt idx="4">
                  <c:v>45.35</c:v>
                </c:pt>
              </c:numCache>
            </c:numRef>
          </c:val>
          <c:extLst>
            <c:ext xmlns:c16="http://schemas.microsoft.com/office/drawing/2014/chart" uri="{C3380CC4-5D6E-409C-BE32-E72D297353CC}">
              <c16:uniqueId val="{00000000-D158-43BF-926B-641EC311908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D158-43BF-926B-641EC311908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91.47</c:v>
                </c:pt>
                <c:pt idx="1">
                  <c:v>89.65</c:v>
                </c:pt>
                <c:pt idx="2">
                  <c:v>89.59</c:v>
                </c:pt>
                <c:pt idx="3">
                  <c:v>92.06</c:v>
                </c:pt>
                <c:pt idx="4">
                  <c:v>91.56</c:v>
                </c:pt>
              </c:numCache>
            </c:numRef>
          </c:val>
          <c:extLst>
            <c:ext xmlns:c16="http://schemas.microsoft.com/office/drawing/2014/chart" uri="{C3380CC4-5D6E-409C-BE32-E72D297353CC}">
              <c16:uniqueId val="{00000000-2893-413C-8D0D-C3275885C8C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2893-413C-8D0D-C3275885C8C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123.01</c:v>
                </c:pt>
                <c:pt idx="1">
                  <c:v>122.97</c:v>
                </c:pt>
                <c:pt idx="2">
                  <c:v>118.28</c:v>
                </c:pt>
                <c:pt idx="3">
                  <c:v>116.01</c:v>
                </c:pt>
                <c:pt idx="4">
                  <c:v>114.68</c:v>
                </c:pt>
              </c:numCache>
            </c:numRef>
          </c:val>
          <c:extLst>
            <c:ext xmlns:c16="http://schemas.microsoft.com/office/drawing/2014/chart" uri="{C3380CC4-5D6E-409C-BE32-E72D297353CC}">
              <c16:uniqueId val="{00000000-7477-4883-9057-8DFE8B06BAB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7477-4883-9057-8DFE8B06BAB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48.64</c:v>
                </c:pt>
                <c:pt idx="1">
                  <c:v>49.51</c:v>
                </c:pt>
                <c:pt idx="2">
                  <c:v>48.9</c:v>
                </c:pt>
                <c:pt idx="3">
                  <c:v>49.63</c:v>
                </c:pt>
                <c:pt idx="4">
                  <c:v>50.09</c:v>
                </c:pt>
              </c:numCache>
            </c:numRef>
          </c:val>
          <c:extLst>
            <c:ext xmlns:c16="http://schemas.microsoft.com/office/drawing/2014/chart" uri="{C3380CC4-5D6E-409C-BE32-E72D297353CC}">
              <c16:uniqueId val="{00000000-B483-40A2-9A0D-8E8598EE76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B483-40A2-9A0D-8E8598EE76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15.35</c:v>
                </c:pt>
                <c:pt idx="1">
                  <c:v>15.01</c:v>
                </c:pt>
                <c:pt idx="2">
                  <c:v>15.8</c:v>
                </c:pt>
                <c:pt idx="3">
                  <c:v>15.67</c:v>
                </c:pt>
                <c:pt idx="4">
                  <c:v>16.07</c:v>
                </c:pt>
              </c:numCache>
            </c:numRef>
          </c:val>
          <c:extLst>
            <c:ext xmlns:c16="http://schemas.microsoft.com/office/drawing/2014/chart" uri="{C3380CC4-5D6E-409C-BE32-E72D297353CC}">
              <c16:uniqueId val="{00000000-3D20-449F-97F6-B86DAACF0C3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3D20-449F-97F6-B86DAACF0C3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0F-498C-B32C-C5F62A81FDE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E80F-498C-B32C-C5F62A81FDE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231.34</c:v>
                </c:pt>
                <c:pt idx="1">
                  <c:v>247.88</c:v>
                </c:pt>
                <c:pt idx="2">
                  <c:v>265.14999999999998</c:v>
                </c:pt>
                <c:pt idx="3">
                  <c:v>300</c:v>
                </c:pt>
                <c:pt idx="4">
                  <c:v>308.56</c:v>
                </c:pt>
              </c:numCache>
            </c:numRef>
          </c:val>
          <c:extLst>
            <c:ext xmlns:c16="http://schemas.microsoft.com/office/drawing/2014/chart" uri="{C3380CC4-5D6E-409C-BE32-E72D297353CC}">
              <c16:uniqueId val="{00000000-D986-436F-9D1D-D6E8104FDA8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D986-436F-9D1D-D6E8104FDA8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303.93</c:v>
                </c:pt>
                <c:pt idx="1">
                  <c:v>294.44</c:v>
                </c:pt>
                <c:pt idx="2">
                  <c:v>286.60000000000002</c:v>
                </c:pt>
                <c:pt idx="3">
                  <c:v>287.18</c:v>
                </c:pt>
                <c:pt idx="4">
                  <c:v>286.91000000000003</c:v>
                </c:pt>
              </c:numCache>
            </c:numRef>
          </c:val>
          <c:extLst>
            <c:ext xmlns:c16="http://schemas.microsoft.com/office/drawing/2014/chart" uri="{C3380CC4-5D6E-409C-BE32-E72D297353CC}">
              <c16:uniqueId val="{00000000-D118-46B8-BA7D-8A7E65BA379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D118-46B8-BA7D-8A7E65BA379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115.56</c:v>
                </c:pt>
                <c:pt idx="1">
                  <c:v>115.52</c:v>
                </c:pt>
                <c:pt idx="2">
                  <c:v>110.39</c:v>
                </c:pt>
                <c:pt idx="3">
                  <c:v>107.74</c:v>
                </c:pt>
                <c:pt idx="4">
                  <c:v>106.16</c:v>
                </c:pt>
              </c:numCache>
            </c:numRef>
          </c:val>
          <c:extLst>
            <c:ext xmlns:c16="http://schemas.microsoft.com/office/drawing/2014/chart" uri="{C3380CC4-5D6E-409C-BE32-E72D297353CC}">
              <c16:uniqueId val="{00000000-BA2F-4ED2-A438-05D52F5B3FB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BA2F-4ED2-A438-05D52F5B3FB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161.6</c:v>
                </c:pt>
                <c:pt idx="1">
                  <c:v>162.29</c:v>
                </c:pt>
                <c:pt idx="2">
                  <c:v>170.39</c:v>
                </c:pt>
                <c:pt idx="3">
                  <c:v>174.55</c:v>
                </c:pt>
                <c:pt idx="4">
                  <c:v>175.6</c:v>
                </c:pt>
              </c:numCache>
            </c:numRef>
          </c:val>
          <c:extLst>
            <c:ext xmlns:c16="http://schemas.microsoft.com/office/drawing/2014/chart" uri="{C3380CC4-5D6E-409C-BE32-E72D297353CC}">
              <c16:uniqueId val="{00000000-A850-41BC-AB9F-68FC8D407D0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A850-41BC-AB9F-68FC8D407D0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7" zoomScale="70" zoomScaleNormal="70" workbookViewId="0">
      <selection activeCell="CG55" sqref="CG5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山口県　宇部市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163112</v>
      </c>
      <c r="AM8" s="61"/>
      <c r="AN8" s="61"/>
      <c r="AO8" s="61"/>
      <c r="AP8" s="61"/>
      <c r="AQ8" s="61"/>
      <c r="AR8" s="61"/>
      <c r="AS8" s="61"/>
      <c r="AT8" s="52">
        <f>データ!$S$6</f>
        <v>286.64999999999998</v>
      </c>
      <c r="AU8" s="53"/>
      <c r="AV8" s="53"/>
      <c r="AW8" s="53"/>
      <c r="AX8" s="53"/>
      <c r="AY8" s="53"/>
      <c r="AZ8" s="53"/>
      <c r="BA8" s="53"/>
      <c r="BB8" s="54">
        <f>データ!$T$6</f>
        <v>569.03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68</v>
      </c>
      <c r="J10" s="53"/>
      <c r="K10" s="53"/>
      <c r="L10" s="53"/>
      <c r="M10" s="53"/>
      <c r="N10" s="53"/>
      <c r="O10" s="64"/>
      <c r="P10" s="54">
        <f>データ!$P$6</f>
        <v>99.43</v>
      </c>
      <c r="Q10" s="54"/>
      <c r="R10" s="54"/>
      <c r="S10" s="54"/>
      <c r="T10" s="54"/>
      <c r="U10" s="54"/>
      <c r="V10" s="54"/>
      <c r="W10" s="61">
        <f>データ!$Q$6</f>
        <v>3091</v>
      </c>
      <c r="X10" s="61"/>
      <c r="Y10" s="61"/>
      <c r="Z10" s="61"/>
      <c r="AA10" s="61"/>
      <c r="AB10" s="61"/>
      <c r="AC10" s="61"/>
      <c r="AD10" s="2"/>
      <c r="AE10" s="2"/>
      <c r="AF10" s="2"/>
      <c r="AG10" s="2"/>
      <c r="AH10" s="4"/>
      <c r="AI10" s="4"/>
      <c r="AJ10" s="4"/>
      <c r="AK10" s="4"/>
      <c r="AL10" s="61">
        <f>データ!$U$6</f>
        <v>161681</v>
      </c>
      <c r="AM10" s="61"/>
      <c r="AN10" s="61"/>
      <c r="AO10" s="61"/>
      <c r="AP10" s="61"/>
      <c r="AQ10" s="61"/>
      <c r="AR10" s="61"/>
      <c r="AS10" s="61"/>
      <c r="AT10" s="52">
        <f>データ!$V$6</f>
        <v>135.71</v>
      </c>
      <c r="AU10" s="53"/>
      <c r="AV10" s="53"/>
      <c r="AW10" s="53"/>
      <c r="AX10" s="53"/>
      <c r="AY10" s="53"/>
      <c r="AZ10" s="53"/>
      <c r="BA10" s="53"/>
      <c r="BB10" s="54">
        <f>データ!$W$6</f>
        <v>1191.3699999999999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Nl41NdPD88mnE6ycTLbOQOHGbYMAECacoLUFS0WZdKVhBOzbUkn7zRysAKkJEWulxtbjLdAwDnkOv9QyPyVlw==" saltValue="FIU3muiKGLen4MgiyreB4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352021</v>
      </c>
      <c r="D6" s="34">
        <f t="shared" si="3"/>
        <v>46</v>
      </c>
      <c r="E6" s="34">
        <f t="shared" si="3"/>
        <v>1</v>
      </c>
      <c r="F6" s="34">
        <f t="shared" si="3"/>
        <v>0</v>
      </c>
      <c r="G6" s="34">
        <f t="shared" si="3"/>
        <v>1</v>
      </c>
      <c r="H6" s="34" t="str">
        <f t="shared" si="3"/>
        <v>山口県　宇部市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68</v>
      </c>
      <c r="P6" s="35">
        <f t="shared" si="3"/>
        <v>99.43</v>
      </c>
      <c r="Q6" s="35">
        <f t="shared" si="3"/>
        <v>3091</v>
      </c>
      <c r="R6" s="35">
        <f t="shared" si="3"/>
        <v>163112</v>
      </c>
      <c r="S6" s="35">
        <f t="shared" si="3"/>
        <v>286.64999999999998</v>
      </c>
      <c r="T6" s="35">
        <f t="shared" si="3"/>
        <v>569.03</v>
      </c>
      <c r="U6" s="35">
        <f t="shared" si="3"/>
        <v>161681</v>
      </c>
      <c r="V6" s="35">
        <f t="shared" si="3"/>
        <v>135.71</v>
      </c>
      <c r="W6" s="35">
        <f t="shared" si="3"/>
        <v>1191.3699999999999</v>
      </c>
      <c r="X6" s="36">
        <f>IF(X7="",NA(),X7)</f>
        <v>123.01</v>
      </c>
      <c r="Y6" s="36">
        <f t="shared" ref="Y6:AG6" si="4">IF(Y7="",NA(),Y7)</f>
        <v>122.97</v>
      </c>
      <c r="Z6" s="36">
        <f t="shared" si="4"/>
        <v>118.28</v>
      </c>
      <c r="AA6" s="36">
        <f t="shared" si="4"/>
        <v>116.01</v>
      </c>
      <c r="AB6" s="36">
        <f t="shared" si="4"/>
        <v>114.68</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231.34</v>
      </c>
      <c r="AU6" s="36">
        <f t="shared" ref="AU6:BC6" si="6">IF(AU7="",NA(),AU7)</f>
        <v>247.88</v>
      </c>
      <c r="AV6" s="36">
        <f t="shared" si="6"/>
        <v>265.14999999999998</v>
      </c>
      <c r="AW6" s="36">
        <f t="shared" si="6"/>
        <v>300</v>
      </c>
      <c r="AX6" s="36">
        <f t="shared" si="6"/>
        <v>308.56</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303.93</v>
      </c>
      <c r="BF6" s="36">
        <f t="shared" ref="BF6:BN6" si="7">IF(BF7="",NA(),BF7)</f>
        <v>294.44</v>
      </c>
      <c r="BG6" s="36">
        <f t="shared" si="7"/>
        <v>286.60000000000002</v>
      </c>
      <c r="BH6" s="36">
        <f t="shared" si="7"/>
        <v>287.18</v>
      </c>
      <c r="BI6" s="36">
        <f t="shared" si="7"/>
        <v>286.91000000000003</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115.56</v>
      </c>
      <c r="BQ6" s="36">
        <f t="shared" ref="BQ6:BY6" si="8">IF(BQ7="",NA(),BQ7)</f>
        <v>115.52</v>
      </c>
      <c r="BR6" s="36">
        <f t="shared" si="8"/>
        <v>110.39</v>
      </c>
      <c r="BS6" s="36">
        <f t="shared" si="8"/>
        <v>107.74</v>
      </c>
      <c r="BT6" s="36">
        <f t="shared" si="8"/>
        <v>106.16</v>
      </c>
      <c r="BU6" s="36">
        <f t="shared" si="8"/>
        <v>107.61</v>
      </c>
      <c r="BV6" s="36">
        <f t="shared" si="8"/>
        <v>106.02</v>
      </c>
      <c r="BW6" s="36">
        <f t="shared" si="8"/>
        <v>104.84</v>
      </c>
      <c r="BX6" s="36">
        <f t="shared" si="8"/>
        <v>106.11</v>
      </c>
      <c r="BY6" s="36">
        <f t="shared" si="8"/>
        <v>103.75</v>
      </c>
      <c r="BZ6" s="35" t="str">
        <f>IF(BZ7="","",IF(BZ7="-","【-】","【"&amp;SUBSTITUTE(TEXT(BZ7,"#,##0.00"),"-","△")&amp;"】"))</f>
        <v>【100.05】</v>
      </c>
      <c r="CA6" s="36">
        <f>IF(CA7="",NA(),CA7)</f>
        <v>161.6</v>
      </c>
      <c r="CB6" s="36">
        <f t="shared" ref="CB6:CJ6" si="9">IF(CB7="",NA(),CB7)</f>
        <v>162.29</v>
      </c>
      <c r="CC6" s="36">
        <f t="shared" si="9"/>
        <v>170.39</v>
      </c>
      <c r="CD6" s="36">
        <f t="shared" si="9"/>
        <v>174.55</v>
      </c>
      <c r="CE6" s="36">
        <f t="shared" si="9"/>
        <v>175.6</v>
      </c>
      <c r="CF6" s="36">
        <f t="shared" si="9"/>
        <v>155.69</v>
      </c>
      <c r="CG6" s="36">
        <f t="shared" si="9"/>
        <v>158.6</v>
      </c>
      <c r="CH6" s="36">
        <f t="shared" si="9"/>
        <v>161.82</v>
      </c>
      <c r="CI6" s="36">
        <f t="shared" si="9"/>
        <v>161.03</v>
      </c>
      <c r="CJ6" s="36">
        <f t="shared" si="9"/>
        <v>159.93</v>
      </c>
      <c r="CK6" s="35" t="str">
        <f>IF(CK7="","",IF(CK7="-","【-】","【"&amp;SUBSTITUTE(TEXT(CK7,"#,##0.00"),"-","△")&amp;"】"))</f>
        <v>【166.40】</v>
      </c>
      <c r="CL6" s="36">
        <f>IF(CL7="",NA(),CL7)</f>
        <v>46.46</v>
      </c>
      <c r="CM6" s="36">
        <f t="shared" ref="CM6:CU6" si="10">IF(CM7="",NA(),CM7)</f>
        <v>47.27</v>
      </c>
      <c r="CN6" s="36">
        <f t="shared" si="10"/>
        <v>46.88</v>
      </c>
      <c r="CO6" s="36">
        <f t="shared" si="10"/>
        <v>44.76</v>
      </c>
      <c r="CP6" s="36">
        <f t="shared" si="10"/>
        <v>45.35</v>
      </c>
      <c r="CQ6" s="36">
        <f t="shared" si="10"/>
        <v>62.46</v>
      </c>
      <c r="CR6" s="36">
        <f t="shared" si="10"/>
        <v>62.88</v>
      </c>
      <c r="CS6" s="36">
        <f t="shared" si="10"/>
        <v>62.32</v>
      </c>
      <c r="CT6" s="36">
        <f t="shared" si="10"/>
        <v>61.71</v>
      </c>
      <c r="CU6" s="36">
        <f t="shared" si="10"/>
        <v>63.12</v>
      </c>
      <c r="CV6" s="35" t="str">
        <f>IF(CV7="","",IF(CV7="-","【-】","【"&amp;SUBSTITUTE(TEXT(CV7,"#,##0.00"),"-","△")&amp;"】"))</f>
        <v>【60.69】</v>
      </c>
      <c r="CW6" s="36">
        <f>IF(CW7="",NA(),CW7)</f>
        <v>91.47</v>
      </c>
      <c r="CX6" s="36">
        <f t="shared" ref="CX6:DF6" si="11">IF(CX7="",NA(),CX7)</f>
        <v>89.65</v>
      </c>
      <c r="CY6" s="36">
        <f t="shared" si="11"/>
        <v>89.59</v>
      </c>
      <c r="CZ6" s="36">
        <f t="shared" si="11"/>
        <v>92.06</v>
      </c>
      <c r="DA6" s="36">
        <f t="shared" si="11"/>
        <v>91.56</v>
      </c>
      <c r="DB6" s="36">
        <f t="shared" si="11"/>
        <v>90.62</v>
      </c>
      <c r="DC6" s="36">
        <f t="shared" si="11"/>
        <v>90.13</v>
      </c>
      <c r="DD6" s="36">
        <f t="shared" si="11"/>
        <v>90.19</v>
      </c>
      <c r="DE6" s="36">
        <f t="shared" si="11"/>
        <v>90.03</v>
      </c>
      <c r="DF6" s="36">
        <f t="shared" si="11"/>
        <v>90.09</v>
      </c>
      <c r="DG6" s="35" t="str">
        <f>IF(DG7="","",IF(DG7="-","【-】","【"&amp;SUBSTITUTE(TEXT(DG7,"#,##0.00"),"-","△")&amp;"】"))</f>
        <v>【89.82】</v>
      </c>
      <c r="DH6" s="36">
        <f>IF(DH7="",NA(),DH7)</f>
        <v>48.64</v>
      </c>
      <c r="DI6" s="36">
        <f t="shared" ref="DI6:DQ6" si="12">IF(DI7="",NA(),DI7)</f>
        <v>49.51</v>
      </c>
      <c r="DJ6" s="36">
        <f t="shared" si="12"/>
        <v>48.9</v>
      </c>
      <c r="DK6" s="36">
        <f t="shared" si="12"/>
        <v>49.63</v>
      </c>
      <c r="DL6" s="36">
        <f t="shared" si="12"/>
        <v>50.09</v>
      </c>
      <c r="DM6" s="36">
        <f t="shared" si="12"/>
        <v>48.01</v>
      </c>
      <c r="DN6" s="36">
        <f t="shared" si="12"/>
        <v>48.01</v>
      </c>
      <c r="DO6" s="36">
        <f t="shared" si="12"/>
        <v>48.86</v>
      </c>
      <c r="DP6" s="36">
        <f t="shared" si="12"/>
        <v>49.6</v>
      </c>
      <c r="DQ6" s="36">
        <f t="shared" si="12"/>
        <v>50.31</v>
      </c>
      <c r="DR6" s="35" t="str">
        <f>IF(DR7="","",IF(DR7="-","【-】","【"&amp;SUBSTITUTE(TEXT(DR7,"#,##0.00"),"-","△")&amp;"】"))</f>
        <v>【50.19】</v>
      </c>
      <c r="DS6" s="36">
        <f>IF(DS7="",NA(),DS7)</f>
        <v>15.35</v>
      </c>
      <c r="DT6" s="36">
        <f t="shared" ref="DT6:EB6" si="13">IF(DT7="",NA(),DT7)</f>
        <v>15.01</v>
      </c>
      <c r="DU6" s="36">
        <f t="shared" si="13"/>
        <v>15.8</v>
      </c>
      <c r="DV6" s="36">
        <f t="shared" si="13"/>
        <v>15.67</v>
      </c>
      <c r="DW6" s="36">
        <f t="shared" si="13"/>
        <v>16.07</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1.18</v>
      </c>
      <c r="EE6" s="36">
        <f t="shared" ref="EE6:EM6" si="14">IF(EE7="",NA(),EE7)</f>
        <v>0.94</v>
      </c>
      <c r="EF6" s="36">
        <f t="shared" si="14"/>
        <v>0.65</v>
      </c>
      <c r="EG6" s="36">
        <f t="shared" si="14"/>
        <v>0.96</v>
      </c>
      <c r="EH6" s="36">
        <f t="shared" si="14"/>
        <v>1.02</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352021</v>
      </c>
      <c r="D7" s="38">
        <v>46</v>
      </c>
      <c r="E7" s="38">
        <v>1</v>
      </c>
      <c r="F7" s="38">
        <v>0</v>
      </c>
      <c r="G7" s="38">
        <v>1</v>
      </c>
      <c r="H7" s="38" t="s">
        <v>93</v>
      </c>
      <c r="I7" s="38" t="s">
        <v>94</v>
      </c>
      <c r="J7" s="38" t="s">
        <v>95</v>
      </c>
      <c r="K7" s="38" t="s">
        <v>96</v>
      </c>
      <c r="L7" s="38" t="s">
        <v>97</v>
      </c>
      <c r="M7" s="38" t="s">
        <v>98</v>
      </c>
      <c r="N7" s="39" t="s">
        <v>99</v>
      </c>
      <c r="O7" s="39">
        <v>68</v>
      </c>
      <c r="P7" s="39">
        <v>99.43</v>
      </c>
      <c r="Q7" s="39">
        <v>3091</v>
      </c>
      <c r="R7" s="39">
        <v>163112</v>
      </c>
      <c r="S7" s="39">
        <v>286.64999999999998</v>
      </c>
      <c r="T7" s="39">
        <v>569.03</v>
      </c>
      <c r="U7" s="39">
        <v>161681</v>
      </c>
      <c r="V7" s="39">
        <v>135.71</v>
      </c>
      <c r="W7" s="39">
        <v>1191.3699999999999</v>
      </c>
      <c r="X7" s="39">
        <v>123.01</v>
      </c>
      <c r="Y7" s="39">
        <v>122.97</v>
      </c>
      <c r="Z7" s="39">
        <v>118.28</v>
      </c>
      <c r="AA7" s="39">
        <v>116.01</v>
      </c>
      <c r="AB7" s="39">
        <v>114.68</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231.34</v>
      </c>
      <c r="AU7" s="39">
        <v>247.88</v>
      </c>
      <c r="AV7" s="39">
        <v>265.14999999999998</v>
      </c>
      <c r="AW7" s="39">
        <v>300</v>
      </c>
      <c r="AX7" s="39">
        <v>308.56</v>
      </c>
      <c r="AY7" s="39">
        <v>311.99</v>
      </c>
      <c r="AZ7" s="39">
        <v>307.83</v>
      </c>
      <c r="BA7" s="39">
        <v>318.89</v>
      </c>
      <c r="BB7" s="39">
        <v>309.10000000000002</v>
      </c>
      <c r="BC7" s="39">
        <v>306.08</v>
      </c>
      <c r="BD7" s="39">
        <v>260.31</v>
      </c>
      <c r="BE7" s="39">
        <v>303.93</v>
      </c>
      <c r="BF7" s="39">
        <v>294.44</v>
      </c>
      <c r="BG7" s="39">
        <v>286.60000000000002</v>
      </c>
      <c r="BH7" s="39">
        <v>287.18</v>
      </c>
      <c r="BI7" s="39">
        <v>286.91000000000003</v>
      </c>
      <c r="BJ7" s="39">
        <v>291.77999999999997</v>
      </c>
      <c r="BK7" s="39">
        <v>295.44</v>
      </c>
      <c r="BL7" s="39">
        <v>290.07</v>
      </c>
      <c r="BM7" s="39">
        <v>290.42</v>
      </c>
      <c r="BN7" s="39">
        <v>294.66000000000003</v>
      </c>
      <c r="BO7" s="39">
        <v>275.67</v>
      </c>
      <c r="BP7" s="39">
        <v>115.56</v>
      </c>
      <c r="BQ7" s="39">
        <v>115.52</v>
      </c>
      <c r="BR7" s="39">
        <v>110.39</v>
      </c>
      <c r="BS7" s="39">
        <v>107.74</v>
      </c>
      <c r="BT7" s="39">
        <v>106.16</v>
      </c>
      <c r="BU7" s="39">
        <v>107.61</v>
      </c>
      <c r="BV7" s="39">
        <v>106.02</v>
      </c>
      <c r="BW7" s="39">
        <v>104.84</v>
      </c>
      <c r="BX7" s="39">
        <v>106.11</v>
      </c>
      <c r="BY7" s="39">
        <v>103.75</v>
      </c>
      <c r="BZ7" s="39">
        <v>100.05</v>
      </c>
      <c r="CA7" s="39">
        <v>161.6</v>
      </c>
      <c r="CB7" s="39">
        <v>162.29</v>
      </c>
      <c r="CC7" s="39">
        <v>170.39</v>
      </c>
      <c r="CD7" s="39">
        <v>174.55</v>
      </c>
      <c r="CE7" s="39">
        <v>175.6</v>
      </c>
      <c r="CF7" s="39">
        <v>155.69</v>
      </c>
      <c r="CG7" s="39">
        <v>158.6</v>
      </c>
      <c r="CH7" s="39">
        <v>161.82</v>
      </c>
      <c r="CI7" s="39">
        <v>161.03</v>
      </c>
      <c r="CJ7" s="39">
        <v>159.93</v>
      </c>
      <c r="CK7" s="39">
        <v>166.4</v>
      </c>
      <c r="CL7" s="39">
        <v>46.46</v>
      </c>
      <c r="CM7" s="39">
        <v>47.27</v>
      </c>
      <c r="CN7" s="39">
        <v>46.88</v>
      </c>
      <c r="CO7" s="39">
        <v>44.76</v>
      </c>
      <c r="CP7" s="39">
        <v>45.35</v>
      </c>
      <c r="CQ7" s="39">
        <v>62.46</v>
      </c>
      <c r="CR7" s="39">
        <v>62.88</v>
      </c>
      <c r="CS7" s="39">
        <v>62.32</v>
      </c>
      <c r="CT7" s="39">
        <v>61.71</v>
      </c>
      <c r="CU7" s="39">
        <v>63.12</v>
      </c>
      <c r="CV7" s="39">
        <v>60.69</v>
      </c>
      <c r="CW7" s="39">
        <v>91.47</v>
      </c>
      <c r="CX7" s="39">
        <v>89.65</v>
      </c>
      <c r="CY7" s="39">
        <v>89.59</v>
      </c>
      <c r="CZ7" s="39">
        <v>92.06</v>
      </c>
      <c r="DA7" s="39">
        <v>91.56</v>
      </c>
      <c r="DB7" s="39">
        <v>90.62</v>
      </c>
      <c r="DC7" s="39">
        <v>90.13</v>
      </c>
      <c r="DD7" s="39">
        <v>90.19</v>
      </c>
      <c r="DE7" s="39">
        <v>90.03</v>
      </c>
      <c r="DF7" s="39">
        <v>90.09</v>
      </c>
      <c r="DG7" s="39">
        <v>89.82</v>
      </c>
      <c r="DH7" s="39">
        <v>48.64</v>
      </c>
      <c r="DI7" s="39">
        <v>49.51</v>
      </c>
      <c r="DJ7" s="39">
        <v>48.9</v>
      </c>
      <c r="DK7" s="39">
        <v>49.63</v>
      </c>
      <c r="DL7" s="39">
        <v>50.09</v>
      </c>
      <c r="DM7" s="39">
        <v>48.01</v>
      </c>
      <c r="DN7" s="39">
        <v>48.01</v>
      </c>
      <c r="DO7" s="39">
        <v>48.86</v>
      </c>
      <c r="DP7" s="39">
        <v>49.6</v>
      </c>
      <c r="DQ7" s="39">
        <v>50.31</v>
      </c>
      <c r="DR7" s="39">
        <v>50.19</v>
      </c>
      <c r="DS7" s="39">
        <v>15.35</v>
      </c>
      <c r="DT7" s="39">
        <v>15.01</v>
      </c>
      <c r="DU7" s="39">
        <v>15.8</v>
      </c>
      <c r="DV7" s="39">
        <v>15.67</v>
      </c>
      <c r="DW7" s="39">
        <v>16.07</v>
      </c>
      <c r="DX7" s="39">
        <v>16.170000000000002</v>
      </c>
      <c r="DY7" s="39">
        <v>16.600000000000001</v>
      </c>
      <c r="DZ7" s="39">
        <v>18.510000000000002</v>
      </c>
      <c r="EA7" s="39">
        <v>20.49</v>
      </c>
      <c r="EB7" s="39">
        <v>21.34</v>
      </c>
      <c r="EC7" s="39">
        <v>20.63</v>
      </c>
      <c r="ED7" s="39">
        <v>1.18</v>
      </c>
      <c r="EE7" s="39">
        <v>0.94</v>
      </c>
      <c r="EF7" s="39">
        <v>0.65</v>
      </c>
      <c r="EG7" s="39">
        <v>0.96</v>
      </c>
      <c r="EH7" s="39">
        <v>1.02</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ube2020-0217</cp:lastModifiedBy>
  <cp:lastPrinted>2022-01-31T04:01:22Z</cp:lastPrinted>
  <dcterms:created xsi:type="dcterms:W3CDTF">2021-12-03T06:56:01Z</dcterms:created>
  <dcterms:modified xsi:type="dcterms:W3CDTF">2022-01-31T04:02:39Z</dcterms:modified>
  <cp:category/>
</cp:coreProperties>
</file>