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R2決算状況調査\決算統計（県内13市取りまとめ結果）\"/>
    </mc:Choice>
  </mc:AlternateContent>
  <workbookProtection workbookAlgorithmName="SHA-512" workbookHashValue="Ic8K3ALghEAdFA6LjMEdjeYUW5hfh3tlf63PMIq4eYooJOE3kxMmGzd4aP9xhDfWps+F1U4XDSer7F2iEGbcDg==" workbookSaltValue="mTqffs7G2feueLgARyxHa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<sst xmlns="http://schemas.openxmlformats.org/spreadsheetml/2006/main" count="228" uniqueCount="114">
  <si>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</si>
  <si>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</si>
  <si>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</si>
  <si>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</si>
  <si>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</si>
  <si>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</si>
  <si>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</si>
  <si>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</si>
  <si>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</si>
  <si>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</si>
  <si>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</si>
  <si>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</si>
  <si>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</si>
  <si>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</si>
  <si>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</si>
  <si>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</si>
  <si>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</si>
  <si>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</si>
  <si>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</si>
  <si>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</si>
  <si>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</si>
  <si>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</si>
  <si>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</si>
  <si>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</si>
  <si>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</si>
  <si>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</si>
  <si>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</si>
  <si>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</si>
  <si>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</si>
  <si>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</si>
  <si>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</si>
  <si>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</si>
  <si>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</si>
  <si>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</si>
  <si>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</si>
  <si>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</si>
  <si>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</si>
  <si>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</si>
  <si>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</si>
  <si>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</si>
  <si>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</si>
  <si>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</si>
  <si>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</si>
  <si>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</si>
  <si>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</si>
  <si>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</si>
  <si>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</si>
  <si>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</si>
  <si>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</si>
  <si>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</si>
  <si>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</si>
  <si>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</si>
  <si>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</si>
  <si>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</si>
  <si>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</si>
  <si>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</si>
  <si>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</si>
  <si>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</si>
  <si>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</si>
  <si>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</si>
  <si>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</si>
  <si>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</si>
  <si>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</si>
  <si>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</si>
  <si>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</si>
  <si>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</si>
  <si>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</si>
  <si>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</si>
  <si>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</si>
  <si>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</si>
  <si>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</si>
  <si>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</si>
  <si>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</si>
  <si>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</si>
  <si>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</si>
  <si>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</si>
  <si>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</si>
  <si>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</si>
  <si>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</si>
  <si>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</si>
  <si>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</si>
  <si>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</si>
  <si>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</si>
  <si>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</si>
  <si>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</si>
  <si>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</si>
  <si>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</si>
  <si>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</si>
  <si>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</si>
  <si>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</si>
  <si>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</si>
  <si>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</si>
  <si>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</si>
  <si>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</si>
  <si>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</si>
  <si>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</si>
  <si>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</si>
  <si>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</si>
  <si>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</si>
  <si>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</si>
  <si>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</si>
  <si>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</si>
  <si>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</si>
  <si>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</si>
  <si>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</si>
  <si>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</si>
  <si>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</si>
  <si>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</si>
  <si>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</si>
  <si>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</si>
  <si>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</si>
  <si>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phoneticPr fontId="4"/>
  </si>
  <si>
    <r>
      <rPr>
        <sz val="11"/>
        <rFont val="ＭＳ ゴシック"/>
        <family val="3"/>
        <charset val="128"/>
      </rPr>
      <t>①②経常収支比率は、100％を超えており、累積欠損金も発生しておらず黒字経営を維持している。</t>
    </r>
    <r>
      <rPr>
        <sz val="11"/>
        <color rgb="FFFF0000"/>
        <rFont val="ＭＳ ゴシック"/>
        <family val="3"/>
        <charset val="128"/>
      </rPr>
      <t xml:space="preserve">
</t>
    </r>
    <r>
      <rPr>
        <sz val="11"/>
        <rFont val="ＭＳ ゴシック"/>
        <family val="3"/>
        <charset val="128"/>
      </rPr>
      <t>③流動比率は、類似団体平均値より低いものの、一般的に理想的といわれる200％を超えており、短期的な債務に対する支払能力は十分な状態である。</t>
    </r>
    <r>
      <rPr>
        <sz val="11"/>
        <color rgb="FFFF0000"/>
        <rFont val="ＭＳ ゴシック"/>
        <family val="3"/>
        <charset val="128"/>
      </rPr>
      <t xml:space="preserve">
</t>
    </r>
    <r>
      <rPr>
        <sz val="11"/>
        <rFont val="ＭＳ ゴシック"/>
        <family val="3"/>
        <charset val="128"/>
      </rPr>
      <t>④企業債残高対給水収益比率は、類似団体平均値より高いものの、企業債の借入及び償還は計画的に実施しており、企業債残高は適正規模であると考えている。ただし、将来の利子負担軽減のため必要な資金は確保しつつ借入額の抑制に努めていく必要がある。</t>
    </r>
    <r>
      <rPr>
        <sz val="11"/>
        <color rgb="FFFF0000"/>
        <rFont val="ＭＳ ゴシック"/>
        <family val="3"/>
        <charset val="128"/>
      </rPr>
      <t xml:space="preserve">
</t>
    </r>
    <r>
      <rPr>
        <sz val="11"/>
        <rFont val="ＭＳ ゴシック"/>
        <family val="3"/>
        <charset val="128"/>
      </rPr>
      <t>⑤料金回収率は、100％を超えており、給水に係る費用が給水収益で賄えている。</t>
    </r>
    <r>
      <rPr>
        <sz val="11"/>
        <color rgb="FFFF0000"/>
        <rFont val="ＭＳ ゴシック"/>
        <family val="3"/>
        <charset val="128"/>
      </rPr>
      <t xml:space="preserve">
</t>
    </r>
    <r>
      <rPr>
        <sz val="11"/>
        <rFont val="ＭＳ ゴシック"/>
        <family val="3"/>
        <charset val="128"/>
      </rPr>
      <t>⑥給水原価は、修繕費の減小に伴う経常費用の減額により、昨年度より下がっている。年度により増減があるが、これは大規模な修繕を計画的に行っていることによるものである。</t>
    </r>
    <r>
      <rPr>
        <sz val="11"/>
        <color rgb="FFFF0000"/>
        <rFont val="ＭＳ ゴシック"/>
        <family val="3"/>
        <charset val="128"/>
      </rPr>
      <t xml:space="preserve">
</t>
    </r>
    <r>
      <rPr>
        <sz val="11"/>
        <rFont val="ＭＳ ゴシック"/>
        <family val="3"/>
        <charset val="128"/>
      </rPr>
      <t>⑦施設利用率は、類似団体平均値より低くなっているが、本市の地理的条件や災害などの非常時に対する備えを総合的に勘案すると、施設能力は適性規模であると考えている。</t>
    </r>
    <r>
      <rPr>
        <sz val="11"/>
        <color rgb="FFFF0000"/>
        <rFont val="ＭＳ ゴシック"/>
        <family val="3"/>
        <charset val="128"/>
      </rPr>
      <t xml:space="preserve">
</t>
    </r>
    <r>
      <rPr>
        <sz val="11"/>
        <rFont val="ＭＳ ゴシック"/>
        <family val="3"/>
        <charset val="128"/>
      </rPr>
      <t>⑧有収率は、類似団体平均値より高く、配水が効率的に収益につながっている。</t>
    </r>
    <rPh sb="34" eb="36">
      <t>クロジ</t>
    </rPh>
    <rPh sb="36" eb="38">
      <t>ケイエイ</t>
    </rPh>
    <rPh sb="228" eb="230">
      <t>ヒツヨウ</t>
    </rPh>
    <rPh sb="281" eb="284">
      <t>シュウゼンヒ</t>
    </rPh>
    <rPh sb="285" eb="286">
      <t>ゲン</t>
    </rPh>
    <rPh sb="286" eb="287">
      <t>ショウ</t>
    </rPh>
    <rPh sb="288" eb="289">
      <t>トモナ</t>
    </rPh>
    <rPh sb="290" eb="292">
      <t>ケイジョウ</t>
    </rPh>
    <rPh sb="292" eb="294">
      <t>ヒヨウ</t>
    </rPh>
    <rPh sb="301" eb="304">
      <t>サクネンド</t>
    </rPh>
    <rPh sb="313" eb="315">
      <t>ネンド</t>
    </rPh>
    <rPh sb="318" eb="320">
      <t>ゾウゲン</t>
    </rPh>
    <rPh sb="328" eb="331">
      <t>ダイキボ</t>
    </rPh>
    <rPh sb="332" eb="334">
      <t>シュウゼン</t>
    </rPh>
    <rPh sb="335" eb="338">
      <t>ケイカクテキ</t>
    </rPh>
    <rPh sb="339" eb="340">
      <t>オコナ</t>
    </rPh>
    <phoneticPr fontId="4"/>
  </si>
  <si>
    <r>
      <rPr>
        <sz val="11"/>
        <rFont val="ＭＳ ゴシック"/>
        <family val="3"/>
        <charset val="128"/>
      </rPr>
      <t>現在の経営状況は、給水にかかる費用が給水収益で賄えており、経常収支比率は100%を超え、黒字経営を維持している。また、1年以内に支払うべき債務に対して支払うことができる資金は確保できており、資金繰りについても安定している。しかしながら、今後は老朽施設の更新や、防災対策（施設の耐震化・浸水対策）に多額の経費が必要となる一方で、人口減少等により給水収益の減少が見込まれる。</t>
    </r>
    <r>
      <rPr>
        <sz val="11"/>
        <color rgb="FFFF0000"/>
        <rFont val="ＭＳ ゴシック"/>
        <family val="3"/>
        <charset val="128"/>
      </rPr>
      <t xml:space="preserve">
　</t>
    </r>
    <r>
      <rPr>
        <sz val="11"/>
        <rFont val="ＭＳ ゴシック"/>
        <family val="3"/>
        <charset val="128"/>
      </rPr>
      <t>そうした中で、将来にわたって安全な水道水を安定供給するため、平成29年度に経営戦略（水道事業ビジョン）を策定し、計画的な老朽施設の更新や防災対策の実施、水道料金の体系・水準の検討など、経営戦略に定める取り組みを着実に推進し、経営基盤の強化に努めている。</t>
    </r>
    <rPh sb="9" eb="11">
      <t>キュウスイ</t>
    </rPh>
    <rPh sb="15" eb="17">
      <t>ヒヨウ</t>
    </rPh>
    <rPh sb="18" eb="20">
      <t>キュウスイ</t>
    </rPh>
    <rPh sb="20" eb="22">
      <t>シュウエキ</t>
    </rPh>
    <rPh sb="23" eb="24">
      <t>マカナ</t>
    </rPh>
    <rPh sb="29" eb="31">
      <t>ケイジョウ</t>
    </rPh>
    <rPh sb="31" eb="33">
      <t>シュウシ</t>
    </rPh>
    <rPh sb="33" eb="35">
      <t>ヒリツ</t>
    </rPh>
    <rPh sb="41" eb="42">
      <t>コ</t>
    </rPh>
    <rPh sb="44" eb="46">
      <t>クロジ</t>
    </rPh>
    <rPh sb="46" eb="48">
      <t>ケイエイ</t>
    </rPh>
    <rPh sb="49" eb="51">
      <t>イジ</t>
    </rPh>
    <rPh sb="60" eb="61">
      <t>ネン</t>
    </rPh>
    <rPh sb="61" eb="63">
      <t>イナイ</t>
    </rPh>
    <rPh sb="64" eb="66">
      <t>シハラ</t>
    </rPh>
    <rPh sb="69" eb="71">
      <t>サイム</t>
    </rPh>
    <rPh sb="72" eb="73">
      <t>タイ</t>
    </rPh>
    <rPh sb="75" eb="77">
      <t>シハラ</t>
    </rPh>
    <rPh sb="84" eb="86">
      <t>シキン</t>
    </rPh>
    <rPh sb="87" eb="89">
      <t>カクホ</t>
    </rPh>
    <rPh sb="95" eb="97">
      <t>シキン</t>
    </rPh>
    <rPh sb="97" eb="98">
      <t>グ</t>
    </rPh>
    <rPh sb="104" eb="106">
      <t>アンテイ</t>
    </rPh>
    <rPh sb="159" eb="161">
      <t>イッポウ</t>
    </rPh>
    <rPh sb="243" eb="246">
      <t>ケイカクテキ</t>
    </rPh>
    <rPh sb="247" eb="249">
      <t>ロウキュウ</t>
    </rPh>
    <rPh sb="249" eb="251">
      <t>シセツ</t>
    </rPh>
    <rPh sb="252" eb="254">
      <t>コウシン</t>
    </rPh>
    <rPh sb="256" eb="257">
      <t>サイ</t>
    </rPh>
    <rPh sb="257" eb="259">
      <t>タイサク</t>
    </rPh>
    <rPh sb="260" eb="262">
      <t>ジッシ</t>
    </rPh>
    <rPh sb="263" eb="265">
      <t>スイドウ</t>
    </rPh>
    <rPh sb="265" eb="267">
      <t>リョウキン</t>
    </rPh>
    <rPh sb="268" eb="270">
      <t>タイケイ</t>
    </rPh>
    <rPh sb="271" eb="273">
      <t>スイジュン</t>
    </rPh>
    <rPh sb="274" eb="276">
      <t>ケントウ</t>
    </rPh>
    <rPh sb="284" eb="285">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</si>
</sst>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1.31</c:v>
                </c:pt>
                <c:pt idx="1">
                  <c:v>1.31</c:v>
                </c:pt>
                <c:pt idx="2">
                  <c:v>1.46</c:v>
                </c:pt>
                <c:pt idx="3">
                  <c:v>1.52</c:v>
                </c:pt>
                <c:pt idx="4">
                  <c:v>1.35</c:v>
                </c:pt>
              </c:numCache>
            </c:numRef>
          </c:val>
          <c:extLst>
            <c:ext xmlns:c16="http://schemas.microsoft.com/office/drawing/2014/chart" uri="{C3380CC4-5D6E-409C-BE32-E72D297353CC}">
              <c16:uniqueId val="{00000000-D546-430E-BFA8-26020F4045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D546-430E-BFA8-26020F4045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59.81</c:v>
                </c:pt>
                <c:pt idx="1">
                  <c:v>60.19</c:v>
                </c:pt>
                <c:pt idx="2">
                  <c:v>60.69</c:v>
                </c:pt>
                <c:pt idx="3">
                  <c:v>60.02</c:v>
                </c:pt>
                <c:pt idx="4">
                  <c:v>60.27</c:v>
                </c:pt>
              </c:numCache>
            </c:numRef>
          </c:val>
          <c:extLst>
            <c:ext xmlns:c16="http://schemas.microsoft.com/office/drawing/2014/chart" uri="{C3380CC4-5D6E-409C-BE32-E72D297353CC}">
              <c16:uniqueId val="{00000000-4F7B-4FB3-AA49-B4550864EF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4F7B-4FB3-AA49-B4550864EF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94.48</c:v>
                </c:pt>
                <c:pt idx="1">
                  <c:v>94.66</c:v>
                </c:pt>
                <c:pt idx="2">
                  <c:v>94.09</c:v>
                </c:pt>
                <c:pt idx="3">
                  <c:v>94.37</c:v>
                </c:pt>
                <c:pt idx="4">
                  <c:v>94.95</c:v>
                </c:pt>
              </c:numCache>
            </c:numRef>
          </c:val>
          <c:extLst>
            <c:ext xmlns:c16="http://schemas.microsoft.com/office/drawing/2014/chart" uri="{C3380CC4-5D6E-409C-BE32-E72D297353CC}">
              <c16:uniqueId val="{00000000-47E6-41DE-B87E-4F13BAE302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47E6-41DE-B87E-4F13BAE302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116.17</c:v>
                </c:pt>
                <c:pt idx="1">
                  <c:v>110.78</c:v>
                </c:pt>
                <c:pt idx="2">
                  <c:v>112.14</c:v>
                </c:pt>
                <c:pt idx="3">
                  <c:v>109.24</c:v>
                </c:pt>
                <c:pt idx="4">
                  <c:v>112.88</c:v>
                </c:pt>
              </c:numCache>
            </c:numRef>
          </c:val>
          <c:extLst>
            <c:ext xmlns:c16="http://schemas.microsoft.com/office/drawing/2014/chart" uri="{C3380CC4-5D6E-409C-BE32-E72D297353CC}">
              <c16:uniqueId val="{00000000-F9BA-4191-98A9-230B441424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9BA-4191-98A9-230B441424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44.97</c:v>
                </c:pt>
                <c:pt idx="1">
                  <c:v>45.83</c:v>
                </c:pt>
                <c:pt idx="2">
                  <c:v>46.18</c:v>
                </c:pt>
                <c:pt idx="3">
                  <c:v>46.63</c:v>
                </c:pt>
                <c:pt idx="4">
                  <c:v>47.23</c:v>
                </c:pt>
              </c:numCache>
            </c:numRef>
          </c:val>
          <c:extLst>
            <c:ext xmlns:c16="http://schemas.microsoft.com/office/drawing/2014/chart" uri="{C3380CC4-5D6E-409C-BE32-E72D297353CC}">
              <c16:uniqueId val="{00000000-0FD3-4666-A6E2-15CE3D7A77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0FD3-4666-A6E2-15CE3D7A77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9.19</c:v>
                </c:pt>
                <c:pt idx="1">
                  <c:v>9.42</c:v>
                </c:pt>
                <c:pt idx="2">
                  <c:v>9.8699999999999992</c:v>
                </c:pt>
                <c:pt idx="3">
                  <c:v>10.23</c:v>
                </c:pt>
                <c:pt idx="4">
                  <c:v>10.38</c:v>
                </c:pt>
              </c:numCache>
            </c:numRef>
          </c:val>
          <c:extLst>
            <c:ext xmlns:c16="http://schemas.microsoft.com/office/drawing/2014/chart" uri="{C3380CC4-5D6E-409C-BE32-E72D297353CC}">
              <c16:uniqueId val="{00000000-C38C-4641-8F98-2723C0A55F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C38C-4641-8F98-2723C0A55F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05-4596-BBFC-3905BC5DB1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3005-4596-BBFC-3905BC5DB1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236.47</c:v>
                </c:pt>
                <c:pt idx="1">
                  <c:v>238.52</c:v>
                </c:pt>
                <c:pt idx="2">
                  <c:v>234.84</c:v>
                </c:pt>
                <c:pt idx="3">
                  <c:v>243.02</c:v>
                </c:pt>
                <c:pt idx="4">
                  <c:v>267.32</c:v>
                </c:pt>
              </c:numCache>
            </c:numRef>
          </c:val>
          <c:extLst>
            <c:ext xmlns:c16="http://schemas.microsoft.com/office/drawing/2014/chart" uri="{C3380CC4-5D6E-409C-BE32-E72D297353CC}">
              <c16:uniqueId val="{00000000-A039-4ADF-834E-3BA068888E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A039-4ADF-834E-3BA068888E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469.26</c:v>
                </c:pt>
                <c:pt idx="1">
                  <c:v>459.83</c:v>
                </c:pt>
                <c:pt idx="2">
                  <c:v>465.83</c:v>
                </c:pt>
                <c:pt idx="3">
                  <c:v>478.15</c:v>
                </c:pt>
                <c:pt idx="4">
                  <c:v>489.87</c:v>
                </c:pt>
              </c:numCache>
            </c:numRef>
          </c:val>
          <c:extLst>
            <c:ext xmlns:c16="http://schemas.microsoft.com/office/drawing/2014/chart" uri="{C3380CC4-5D6E-409C-BE32-E72D297353CC}">
              <c16:uniqueId val="{00000000-368E-405E-814E-CECF94A1D3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368E-405E-814E-CECF94A1D3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112.84</c:v>
                </c:pt>
                <c:pt idx="1">
                  <c:v>106.54</c:v>
                </c:pt>
                <c:pt idx="2">
                  <c:v>108.1</c:v>
                </c:pt>
                <c:pt idx="3">
                  <c:v>104.69</c:v>
                </c:pt>
                <c:pt idx="4">
                  <c:v>109</c:v>
                </c:pt>
              </c:numCache>
            </c:numRef>
          </c:val>
          <c:extLst>
            <c:ext xmlns:c16="http://schemas.microsoft.com/office/drawing/2014/chart" uri="{C3380CC4-5D6E-409C-BE32-E72D297353CC}">
              <c16:uniqueId val="{00000000-8618-4C76-A851-13C76F5C52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618-4C76-A851-13C76F5C52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151.44</c:v>
                </c:pt>
                <c:pt idx="1">
                  <c:v>160.59</c:v>
                </c:pt>
                <c:pt idx="2">
                  <c:v>158.58000000000001</c:v>
                </c:pt>
                <c:pt idx="3">
                  <c:v>163.59</c:v>
                </c:pt>
                <c:pt idx="4">
                  <c:v>155.6</c:v>
                </c:pt>
              </c:numCache>
            </c:numRef>
          </c:val>
          <c:extLst>
            <c:ext xmlns:c16="http://schemas.microsoft.com/office/drawing/2014/chart" uri="{C3380CC4-5D6E-409C-BE32-E72D297353CC}">
              <c16:uniqueId val="{00000000-FB51-4D12-9383-7F532DF620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FB51-4D12-9383-7F532DF620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山口県　山口市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A2</v>
      </c>
      <c r="X8" s="84"/>
      <c r="Y8" s="84"/>
      <c r="Z8" s="84"/>
      <c r="AA8" s="84"/>
      <c r="AB8" s="84"/>
      <c r="AC8" s="84"/>
      <c r="AD8" s="84" t="str">
        <f>データ!$M$6</f>
        <v>自治体職員</v>
      </c>
      <c r="AE8" s="84"/>
      <c r="AF8" s="84"/>
      <c r="AG8" s="84"/>
      <c r="AH8" s="84"/>
      <c r="AI8" s="84"/>
      <c r="AJ8" s="84"/>
      <c r="AK8" s="4"/>
      <c r="AL8" s="72">
        <f>データ!$R$6</f>
        <v>190663</v>
      </c>
      <c r="AM8" s="72"/>
      <c r="AN8" s="72"/>
      <c r="AO8" s="72"/>
      <c r="AP8" s="72"/>
      <c r="AQ8" s="72"/>
      <c r="AR8" s="72"/>
      <c r="AS8" s="72"/>
      <c r="AT8" s="68">
        <f>データ!$S$6</f>
        <v>1023.23</v>
      </c>
      <c r="AU8" s="69"/>
      <c r="AV8" s="69"/>
      <c r="AW8" s="69"/>
      <c r="AX8" s="69"/>
      <c r="AY8" s="69"/>
      <c r="AZ8" s="69"/>
      <c r="BA8" s="69"/>
      <c r="BB8" s="71">
        <f>データ!$T$6</f>
        <v>186.33</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67.17</v>
      </c>
      <c r="J10" s="69"/>
      <c r="K10" s="69"/>
      <c r="L10" s="69"/>
      <c r="M10" s="69"/>
      <c r="N10" s="69"/>
      <c r="O10" s="70"/>
      <c r="P10" s="71">
        <f>データ!$P$6</f>
        <v>91.05</v>
      </c>
      <c r="Q10" s="71"/>
      <c r="R10" s="71"/>
      <c r="S10" s="71"/>
      <c r="T10" s="71"/>
      <c r="U10" s="71"/>
      <c r="V10" s="71"/>
      <c r="W10" s="72">
        <f>データ!$Q$6</f>
        <v>2865</v>
      </c>
      <c r="X10" s="72"/>
      <c r="Y10" s="72"/>
      <c r="Z10" s="72"/>
      <c r="AA10" s="72"/>
      <c r="AB10" s="72"/>
      <c r="AC10" s="72"/>
      <c r="AD10" s="2"/>
      <c r="AE10" s="2"/>
      <c r="AF10" s="2"/>
      <c r="AG10" s="2"/>
      <c r="AH10" s="4"/>
      <c r="AI10" s="4"/>
      <c r="AJ10" s="4"/>
      <c r="AK10" s="4"/>
      <c r="AL10" s="72">
        <f>データ!$U$6</f>
        <v>172622</v>
      </c>
      <c r="AM10" s="72"/>
      <c r="AN10" s="72"/>
      <c r="AO10" s="72"/>
      <c r="AP10" s="72"/>
      <c r="AQ10" s="72"/>
      <c r="AR10" s="72"/>
      <c r="AS10" s="72"/>
      <c r="AT10" s="68">
        <f>データ!$V$6</f>
        <v>138.97</v>
      </c>
      <c r="AU10" s="69"/>
      <c r="AV10" s="69"/>
      <c r="AW10" s="69"/>
      <c r="AX10" s="69"/>
      <c r="AY10" s="69"/>
      <c r="AZ10" s="69"/>
      <c r="BA10" s="69"/>
      <c r="BB10" s="71">
        <f>データ!$W$6</f>
        <v>1242.1500000000001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GKn+5xWAvfzr4IuUG7uM8I1fuMElcKXRJwLNOV/Tlj1OKpOzRLOEH/AhM3IGjuJRXeBHbT3FxeZfD6z96s5Hw==" saltValue="w4drKfbx0tjkRORyfXRP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352039</v>
      </c>
      <c r="D6" s="34">
        <f t="shared" si="3"/>
        <v>46</v>
      </c>
      <c r="E6" s="34">
        <f t="shared" si="3"/>
        <v>1</v>
      </c>
      <c r="F6" s="34">
        <f t="shared" si="3"/>
        <v>0</v>
      </c>
      <c r="G6" s="34">
        <f t="shared" si="3"/>
        <v>1</v>
      </c>
      <c r="H6" s="34" t="str">
        <f t="shared" si="3"/>
        <v>山口県　山口市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67.17</v>
      </c>
      <c r="P6" s="35">
        <f t="shared" si="3"/>
        <v>91.05</v>
      </c>
      <c r="Q6" s="35">
        <f t="shared" si="3"/>
        <v>2865</v>
      </c>
      <c r="R6" s="35">
        <f t="shared" si="3"/>
        <v>190663</v>
      </c>
      <c r="S6" s="35">
        <f t="shared" si="3"/>
        <v>1023.23</v>
      </c>
      <c r="T6" s="35">
        <f t="shared" si="3"/>
        <v>186.33</v>
      </c>
      <c r="U6" s="35">
        <f t="shared" si="3"/>
        <v>172622</v>
      </c>
      <c r="V6" s="35">
        <f t="shared" si="3"/>
        <v>138.97</v>
      </c>
      <c r="W6" s="35">
        <f t="shared" si="3"/>
        <v>1242.1500000000001</v>
      </c>
      <c r="X6" s="36">
        <f>IF(X7="",NA(),X7)</f>
        <v>116.17</v>
      </c>
      <c r="Y6" s="36">
        <f t="shared" ref="Y6:AG6" si="4">IF(Y7="",NA(),Y7)</f>
        <v>110.78</v>
      </c>
      <c r="Z6" s="36">
        <f t="shared" si="4"/>
        <v>112.14</v>
      </c>
      <c r="AA6" s="36">
        <f t="shared" si="4"/>
        <v>109.24</v>
      </c>
      <c r="AB6" s="36">
        <f t="shared" si="4"/>
        <v>112.88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236.47</v>
      </c>
      <c r="AU6" s="36">
        <f t="shared" ref="AU6:BC6" si="6">IF(AU7="",NA(),AU7)</f>
        <v>238.52</v>
      </c>
      <c r="AV6" s="36">
        <f t="shared" si="6"/>
        <v>234.84</v>
      </c>
      <c r="AW6" s="36">
        <f t="shared" si="6"/>
        <v>243.02</v>
      </c>
      <c r="AX6" s="36">
        <f t="shared" si="6"/>
        <v>267.32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469.26</v>
      </c>
      <c r="BF6" s="36">
        <f t="shared" ref="BF6:BN6" si="7">IF(BF7="",NA(),BF7)</f>
        <v>459.83</v>
      </c>
      <c r="BG6" s="36">
        <f t="shared" si="7"/>
        <v>465.83</v>
      </c>
      <c r="BH6" s="36">
        <f t="shared" si="7"/>
        <v>478.15</v>
      </c>
      <c r="BI6" s="36">
        <f t="shared" si="7"/>
        <v>489.87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112.84</v>
      </c>
      <c r="BQ6" s="36">
        <f t="shared" ref="BQ6:BY6" si="8">IF(BQ7="",NA(),BQ7)</f>
        <v>106.54</v>
      </c>
      <c r="BR6" s="36">
        <f t="shared" si="8"/>
        <v>108.1</v>
      </c>
      <c r="BS6" s="36">
        <f t="shared" si="8"/>
        <v>104.69</v>
      </c>
      <c r="BT6" s="36">
        <f t="shared" si="8"/>
        <v>109</v>
      </c>
      <c r="BU6" s="36">
        <f t="shared" si="8"/>
        <v>107.61</v>
      </c>
      <c r="BV6" s="36">
        <f t="shared" si="8"/>
        <v>106.02</v>
      </c>
      <c r="BW6" s="36">
        <f t="shared" si="8"/>
        <v>104.84</v>
      </c>
      <c r="BX6" s="36">
        <f t="shared" si="8"/>
        <v>106.11</v>
      </c>
      <c r="BY6" s="36">
        <f t="shared" si="8"/>
        <v>103.75</v>
      </c>
      <c r="BZ6" s="35" t="str">
        <f>IF(BZ7="","",IF(BZ7="-","【-】","【"&amp;SUBSTITUTE(TEXT(BZ7,"#,##0.00"),"-","△")&amp;"】"))</f>
        <v>【100.05】</v>
      </c>
      <c r="CA6" s="36">
        <f>IF(CA7="",NA(),CA7)</f>
        <v>151.44</v>
      </c>
      <c r="CB6" s="36">
        <f t="shared" ref="CB6:CJ6" si="9">IF(CB7="",NA(),CB7)</f>
        <v>160.59</v>
      </c>
      <c r="CC6" s="36">
        <f t="shared" si="9"/>
        <v>158.58000000000001</v>
      </c>
      <c r="CD6" s="36">
        <f t="shared" si="9"/>
        <v>163.59</v>
      </c>
      <c r="CE6" s="36">
        <f t="shared" si="9"/>
        <v>155.6</v>
      </c>
      <c r="CF6" s="36">
        <f t="shared" si="9"/>
        <v>155.69</v>
      </c>
      <c r="CG6" s="36">
        <f t="shared" si="9"/>
        <v>158.6</v>
      </c>
      <c r="CH6" s="36">
        <f t="shared" si="9"/>
        <v>161.82</v>
      </c>
      <c r="CI6" s="36">
        <f t="shared" si="9"/>
        <v>161.03</v>
      </c>
      <c r="CJ6" s="36">
        <f t="shared" si="9"/>
        <v>159.93</v>
      </c>
      <c r="CK6" s="35" t="str">
        <f>IF(CK7="","",IF(CK7="-","【-】","【"&amp;SUBSTITUTE(TEXT(CK7,"#,##0.00"),"-","△")&amp;"】"))</f>
        <v>【166.40】</v>
      </c>
      <c r="CL6" s="36">
        <f>IF(CL7="",NA(),CL7)</f>
        <v>59.81</v>
      </c>
      <c r="CM6" s="36">
        <f t="shared" ref="CM6:CU6" si="10">IF(CM7="",NA(),CM7)</f>
        <v>60.19</v>
      </c>
      <c r="CN6" s="36">
        <f t="shared" si="10"/>
        <v>60.69</v>
      </c>
      <c r="CO6" s="36">
        <f t="shared" si="10"/>
        <v>60.02</v>
      </c>
      <c r="CP6" s="36">
        <f t="shared" si="10"/>
        <v>60.27</v>
      </c>
      <c r="CQ6" s="36">
        <f t="shared" si="10"/>
        <v>62.46</v>
      </c>
      <c r="CR6" s="36">
        <f t="shared" si="10"/>
        <v>62.88</v>
      </c>
      <c r="CS6" s="36">
        <f t="shared" si="10"/>
        <v>62.32</v>
      </c>
      <c r="CT6" s="36">
        <f t="shared" si="10"/>
        <v>61.71</v>
      </c>
      <c r="CU6" s="36">
        <f t="shared" si="10"/>
        <v>63.12</v>
      </c>
      <c r="CV6" s="35" t="str">
        <f>IF(CV7="","",IF(CV7="-","【-】","【"&amp;SUBSTITUTE(TEXT(CV7,"#,##0.00"),"-","△")&amp;"】"))</f>
        <v>【60.69】</v>
      </c>
      <c r="CW6" s="36">
        <f>IF(CW7="",NA(),CW7)</f>
        <v>94.48</v>
      </c>
      <c r="CX6" s="36">
        <f t="shared" ref="CX6:DF6" si="11">IF(CX7="",NA(),CX7)</f>
        <v>94.66</v>
      </c>
      <c r="CY6" s="36">
        <f t="shared" si="11"/>
        <v>94.09</v>
      </c>
      <c r="CZ6" s="36">
        <f t="shared" si="11"/>
        <v>94.37</v>
      </c>
      <c r="DA6" s="36">
        <f t="shared" si="11"/>
        <v>94.95</v>
      </c>
      <c r="DB6" s="36">
        <f t="shared" si="11"/>
        <v>90.62</v>
      </c>
      <c r="DC6" s="36">
        <f t="shared" si="11"/>
        <v>90.13</v>
      </c>
      <c r="DD6" s="36">
        <f t="shared" si="11"/>
        <v>90.19</v>
      </c>
      <c r="DE6" s="36">
        <f t="shared" si="11"/>
        <v>90.03</v>
      </c>
      <c r="DF6" s="36">
        <f t="shared" si="11"/>
        <v>90.09</v>
      </c>
      <c r="DG6" s="35" t="str">
        <f>IF(DG7="","",IF(DG7="-","【-】","【"&amp;SUBSTITUTE(TEXT(DG7,"#,##0.00"),"-","△")&amp;"】"))</f>
        <v>【89.82】</v>
      </c>
      <c r="DH6" s="36">
        <f>IF(DH7="",NA(),DH7)</f>
        <v>44.97</v>
      </c>
      <c r="DI6" s="36">
        <f t="shared" ref="DI6:DQ6" si="12">IF(DI7="",NA(),DI7)</f>
        <v>45.83</v>
      </c>
      <c r="DJ6" s="36">
        <f t="shared" si="12"/>
        <v>46.18</v>
      </c>
      <c r="DK6" s="36">
        <f t="shared" si="12"/>
        <v>46.63</v>
      </c>
      <c r="DL6" s="36">
        <f t="shared" si="12"/>
        <v>47.23</v>
      </c>
      <c r="DM6" s="36">
        <f t="shared" si="12"/>
        <v>48.01</v>
      </c>
      <c r="DN6" s="36">
        <f t="shared" si="12"/>
        <v>48.01</v>
      </c>
      <c r="DO6" s="36">
        <f t="shared" si="12"/>
        <v>48.86</v>
      </c>
      <c r="DP6" s="36">
        <f t="shared" si="12"/>
        <v>49.6</v>
      </c>
      <c r="DQ6" s="36">
        <f t="shared" si="12"/>
        <v>50.31</v>
      </c>
      <c r="DR6" s="35" t="str">
        <f>IF(DR7="","",IF(DR7="-","【-】","【"&amp;SUBSTITUTE(TEXT(DR7,"#,##0.00"),"-","△")&amp;"】"))</f>
        <v>【50.19】</v>
      </c>
      <c r="DS6" s="36">
        <f>IF(DS7="",NA(),DS7)</f>
        <v>9.19</v>
      </c>
      <c r="DT6" s="36">
        <f t="shared" ref="DT6:EB6" si="13">IF(DT7="",NA(),DT7)</f>
        <v>9.42</v>
      </c>
      <c r="DU6" s="36">
        <f t="shared" si="13"/>
        <v>9.8699999999999992</v>
      </c>
      <c r="DV6" s="36">
        <f t="shared" si="13"/>
        <v>10.23</v>
      </c>
      <c r="DW6" s="36">
        <f t="shared" si="13"/>
        <v>10.38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1.31</v>
      </c>
      <c r="EE6" s="36">
        <f t="shared" ref="EE6:EM6" si="14">IF(EE7="",NA(),EE7)</f>
        <v>1.31</v>
      </c>
      <c r="EF6" s="36">
        <f t="shared" si="14"/>
        <v>1.46</v>
      </c>
      <c r="EG6" s="36">
        <f t="shared" si="14"/>
        <v>1.52</v>
      </c>
      <c r="EH6" s="36">
        <f t="shared" si="14"/>
        <v>1.35</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352039</v>
      </c>
      <c r="D7" s="38">
        <v>46</v>
      </c>
      <c r="E7" s="38">
        <v>1</v>
      </c>
      <c r="F7" s="38">
        <v>0</v>
      </c>
      <c r="G7" s="38">
        <v>1</v>
      </c>
      <c r="H7" s="38" t="s">
        <v>93</v>
      </c>
      <c r="I7" s="38" t="s">
        <v>94</v>
      </c>
      <c r="J7" s="38" t="s">
        <v>95</v>
      </c>
      <c r="K7" s="38" t="s">
        <v>96</v>
      </c>
      <c r="L7" s="38" t="s">
        <v>97</v>
      </c>
      <c r="M7" s="38" t="s">
        <v>98</v>
      </c>
      <c r="N7" s="39" t="s">
        <v>99</v>
      </c>
      <c r="O7" s="39">
        <v>67.17</v>
      </c>
      <c r="P7" s="39">
        <v>91.05</v>
      </c>
      <c r="Q7" s="39">
        <v>2865</v>
      </c>
      <c r="R7" s="39">
        <v>190663</v>
      </c>
      <c r="S7" s="39">
        <v>1023.23</v>
      </c>
      <c r="T7" s="39">
        <v>186.33</v>
      </c>
      <c r="U7" s="39">
        <v>172622</v>
      </c>
      <c r="V7" s="39">
        <v>138.97</v>
      </c>
      <c r="W7" s="39">
        <v>1242.1500000000001</v>
      </c>
      <c r="X7" s="39">
        <v>116.17</v>
      </c>
      <c r="Y7" s="39">
        <v>110.78</v>
      </c>
      <c r="Z7" s="39">
        <v>112.14</v>
      </c>
      <c r="AA7" s="39">
        <v>109.24</v>
      </c>
      <c r="AB7" s="39">
        <v>112.88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236.47</v>
      </c>
      <c r="AU7" s="39">
        <v>238.52</v>
      </c>
      <c r="AV7" s="39">
        <v>234.84</v>
      </c>
      <c r="AW7" s="39">
        <v>243.02</v>
      </c>
      <c r="AX7" s="39">
        <v>267.32</v>
      </c>
      <c r="AY7" s="39">
        <v>311.99</v>
      </c>
      <c r="AZ7" s="39">
        <v>307.83</v>
      </c>
      <c r="BA7" s="39">
        <v>318.89</v>
      </c>
      <c r="BB7" s="39">
        <v>309.10000000000002</v>
      </c>
      <c r="BC7" s="39">
        <v>306.08</v>
      </c>
      <c r="BD7" s="39">
        <v>260.31</v>
      </c>
      <c r="BE7" s="39">
        <v>469.26</v>
      </c>
      <c r="BF7" s="39">
        <v>459.83</v>
      </c>
      <c r="BG7" s="39">
        <v>465.83</v>
      </c>
      <c r="BH7" s="39">
        <v>478.15</v>
      </c>
      <c r="BI7" s="39">
        <v>489.87</v>
      </c>
      <c r="BJ7" s="39">
        <v>291.77999999999997</v>
      </c>
      <c r="BK7" s="39">
        <v>295.44</v>
      </c>
      <c r="BL7" s="39">
        <v>290.07</v>
      </c>
      <c r="BM7" s="39">
        <v>290.42</v>
      </c>
      <c r="BN7" s="39">
        <v>294.66000000000003</v>
      </c>
      <c r="BO7" s="39">
        <v>275.67</v>
      </c>
      <c r="BP7" s="39">
        <v>112.84</v>
      </c>
      <c r="BQ7" s="39">
        <v>106.54</v>
      </c>
      <c r="BR7" s="39">
        <v>108.1</v>
      </c>
      <c r="BS7" s="39">
        <v>104.69</v>
      </c>
      <c r="BT7" s="39">
        <v>109</v>
      </c>
      <c r="BU7" s="39">
        <v>107.61</v>
      </c>
      <c r="BV7" s="39">
        <v>106.02</v>
      </c>
      <c r="BW7" s="39">
        <v>104.84</v>
      </c>
      <c r="BX7" s="39">
        <v>106.11</v>
      </c>
      <c r="BY7" s="39">
        <v>103.75</v>
      </c>
      <c r="BZ7" s="39">
        <v>100.05</v>
      </c>
      <c r="CA7" s="39">
        <v>151.44</v>
      </c>
      <c r="CB7" s="39">
        <v>160.59</v>
      </c>
      <c r="CC7" s="39">
        <v>158.58000000000001</v>
      </c>
      <c r="CD7" s="39">
        <v>163.59</v>
      </c>
      <c r="CE7" s="39">
        <v>155.6</v>
      </c>
      <c r="CF7" s="39">
        <v>155.69</v>
      </c>
      <c r="CG7" s="39">
        <v>158.6</v>
      </c>
      <c r="CH7" s="39">
        <v>161.82</v>
      </c>
      <c r="CI7" s="39">
        <v>161.03</v>
      </c>
      <c r="CJ7" s="39">
        <v>159.93</v>
      </c>
      <c r="CK7" s="39">
        <v>166.4</v>
      </c>
      <c r="CL7" s="39">
        <v>59.81</v>
      </c>
      <c r="CM7" s="39">
        <v>60.19</v>
      </c>
      <c r="CN7" s="39">
        <v>60.69</v>
      </c>
      <c r="CO7" s="39">
        <v>60.02</v>
      </c>
      <c r="CP7" s="39">
        <v>60.27</v>
      </c>
      <c r="CQ7" s="39">
        <v>62.46</v>
      </c>
      <c r="CR7" s="39">
        <v>62.88</v>
      </c>
      <c r="CS7" s="39">
        <v>62.32</v>
      </c>
      <c r="CT7" s="39">
        <v>61.71</v>
      </c>
      <c r="CU7" s="39">
        <v>63.12</v>
      </c>
      <c r="CV7" s="39">
        <v>60.69</v>
      </c>
      <c r="CW7" s="39">
        <v>94.48</v>
      </c>
      <c r="CX7" s="39">
        <v>94.66</v>
      </c>
      <c r="CY7" s="39">
        <v>94.09</v>
      </c>
      <c r="CZ7" s="39">
        <v>94.37</v>
      </c>
      <c r="DA7" s="39">
        <v>94.95</v>
      </c>
      <c r="DB7" s="39">
        <v>90.62</v>
      </c>
      <c r="DC7" s="39">
        <v>90.13</v>
      </c>
      <c r="DD7" s="39">
        <v>90.19</v>
      </c>
      <c r="DE7" s="39">
        <v>90.03</v>
      </c>
      <c r="DF7" s="39">
        <v>90.09</v>
      </c>
      <c r="DG7" s="39">
        <v>89.82</v>
      </c>
      <c r="DH7" s="39">
        <v>44.97</v>
      </c>
      <c r="DI7" s="39">
        <v>45.83</v>
      </c>
      <c r="DJ7" s="39">
        <v>46.18</v>
      </c>
      <c r="DK7" s="39">
        <v>46.63</v>
      </c>
      <c r="DL7" s="39">
        <v>47.23</v>
      </c>
      <c r="DM7" s="39">
        <v>48.01</v>
      </c>
      <c r="DN7" s="39">
        <v>48.01</v>
      </c>
      <c r="DO7" s="39">
        <v>48.86</v>
      </c>
      <c r="DP7" s="39">
        <v>49.6</v>
      </c>
      <c r="DQ7" s="39">
        <v>50.31</v>
      </c>
      <c r="DR7" s="39">
        <v>50.19</v>
      </c>
      <c r="DS7" s="39">
        <v>9.19</v>
      </c>
      <c r="DT7" s="39">
        <v>9.42</v>
      </c>
      <c r="DU7" s="39">
        <v>9.8699999999999992</v>
      </c>
      <c r="DV7" s="39">
        <v>10.23</v>
      </c>
      <c r="DW7" s="39">
        <v>10.38</v>
      </c>
      <c r="DX7" s="39">
        <v>16.170000000000002</v>
      </c>
      <c r="DY7" s="39">
        <v>16.600000000000001</v>
      </c>
      <c r="DZ7" s="39">
        <v>18.510000000000002</v>
      </c>
      <c r="EA7" s="39">
        <v>20.49</v>
      </c>
      <c r="EB7" s="39">
        <v>21.34</v>
      </c>
      <c r="EC7" s="39">
        <v>20.63</v>
      </c>
      <c r="ED7" s="39">
        <v>1.31</v>
      </c>
      <c r="EE7" s="39">
        <v>1.31</v>
      </c>
      <c r="EF7" s="39">
        <v>1.46</v>
      </c>
      <c r="EG7" s="39">
        <v>1.52</v>
      </c>
      <c r="EH7" s="39">
        <v>1.35</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01218</cp:lastModifiedBy>
  <dcterms:created xsi:type="dcterms:W3CDTF">2021-12-03T06:56:02Z</dcterms:created>
  <dcterms:modified xsi:type="dcterms:W3CDTF">2022-01-25T00:16:54Z</dcterms:modified>
  <cp:category/>
</cp:coreProperties>
</file>