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3 簡易水道事業\決算統計\R02\経営比較分析\提出\"/>
    </mc:Choice>
  </mc:AlternateContent>
  <workbookProtection workbookAlgorithmName="SHA-512" workbookHashValue="/OG3jH29L7Qa6VKd911m9J+WOQJPHcB296cOhact8LIfENRmBrR2hsiOxDU4hPCf6/gMTDJHcS7vAbE9UTOsTw==" workbookSaltValue="3xSqk7F1tNwztkBzgEqCj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<sst xmlns="http://schemas.openxmlformats.org/spreadsheetml/2006/main" count="316" uniqueCount="114">
  <si>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</si>
  <si>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</si>
  <si>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</si>
  <si>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</si>
  <si>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</si>
  <si>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</si>
  <si>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</si>
  <si>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</si>
  <si>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</si>
  <si>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</si>
  <si>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</si>
  <si>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</si>
  <si>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</si>
  <si>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</si>
  <si>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</si>
  <si>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</si>
  <si>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</si>
  <si>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</si>
  <si>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</si>
  <si>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</si>
  <si>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</si>
  <si>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</si>
  <si>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</si>
  <si>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</si>
  <si>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</si>
  <si>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</si>
  <si>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</si>
  <si>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</si>
  <si>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</si>
  <si>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</si>
  <si>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</si>
  <si>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</si>
  <si>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</si>
  <si>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</si>
  <si>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</si>
  <si>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</si>
  <si>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</si>
  <si>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</si>
  <si>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</si>
  <si>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</si>
  <si>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</si>
  <si>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</si>
  <si>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</si>
  <si>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</si>
  <si>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</si>
  <si>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</si>
  <si>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</si>
  <si>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</si>
  <si>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</si>
  <si>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</si>
  <si>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</si>
  <si>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</si>
  <si>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</si>
  <si>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</si>
  <si>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</si>
  <si>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</si>
  <si>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</si>
  <si>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</si>
  <si>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</si>
  <si>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</si>
  <si>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</si>
  <si>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</si>
  <si>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</si>
  <si>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</si>
  <si>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</si>
  <si>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</si>
  <si>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</si>
  <si>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</si>
  <si>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</si>
  <si>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</si>
  <si>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</si>
  <si>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</si>
  <si>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</si>
  <si>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</si>
  <si>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</si>
  <si>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</si>
  <si>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</si>
  <si>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</si>
  <si>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</si>
  <si>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</si>
  <si>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</si>
  <si>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</si>
  <si>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</si>
  <si>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</si>
  <si>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</si>
  <si>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</si>
  <si>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</si>
  <si>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</si>
  <si>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</si>
  <si>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</si>
  <si>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</si>
  <si>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</si>
  <si>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</si>
  <si>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</si>
  <si>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</si>
  <si>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水道事業</t>
  </si>
  <si>
    <t>簡易水道事業</t>
  </si>
  <si>
    <t>C3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</si>
  <si>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</si>
  <si>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</si>
  <si>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</si>
  <si>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</si>
  <si>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</si>
  <si>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</si>
  <si>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</si>
  <si>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</si>
  <si>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</si>
  <si>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</si>
  <si>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</si>
  <si>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</si>
  <si>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</si>
  <si>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①②　有形固定資産減価償却率、管路経年化率は類似団体平均値より低くなっており、類似団体よりも施設の老朽化が進んでいない状況にある。
③管路更新率は、類似団体平均値より低くなっているものの、毎年度2㎞を目安に計画的に更新を進めている。</t>
    <rPh sb="15" eb="17">
      <t>カンロ</t>
    </rPh>
    <rPh sb="17" eb="20">
      <t>ケイネンカ</t>
    </rPh>
    <rPh sb="20" eb="21">
      <t>リツ</t>
    </rPh>
    <rPh sb="110" eb="111">
      <t>スス</t>
    </rPh>
    <phoneticPr fontId="4"/>
  </si>
  <si>
    <t>　事業区域は、山間に立地する地形的な要因や、給水面積は広いものの給水人口密度が低いため、配水管等の施設効率が悪く維持管理費等が割高になり、料金収入のみで採算を取ることができない状況であり、一般会計からの繰り入れに頼らざるを得ない状態である。
　こうした厳しい経営状況ではあるが、地域住民のライフラインとして重要な役割を担っていることから、事業を継続するため、引き続き経費の削減に努めるとともに、安全な水道水の安定供給に努めていく。</t>
    <phoneticPr fontId="4"/>
  </si>
  <si>
    <t>①経常収支比率は、100％を超えているが、一般会計繰入金を除いて算定した場合は100％を下回っており、繰入金に頼った経営となっている。
②累積欠損金は発生していない。
③流動比率は、100％を下回っており、短期的な債務に対する支払能力が不十分な状態である。
④企業債残高対給水収益比率は、老朽施設の更新をすすめているため年々増加しており、類似団体平均値より高くなっている。安定給水を行うために必要な投資ではあるが、借入額が過大になりすぎないよう留意する必要がある。
⑤料金回収率は、100％を下回っており、給水に係る費用が給水収益で賄えていない。また、類似団体平均値より低くなっている。これは類似団体の中でも給水人口密度が低いことから維持管理費が割高になっていることが要因と考えられる。
⑥給水原価は、料金回収率と同様の理由で類似団体平均値より高くなっており、経費の削減に努める必要がある。
⑦施設利用率は、類似団体平均値より高くなっており、類似団体より施設を効率的に使用できている。しかしながら、施設規模が小さいため施設能力の余力がなく、漏水事故時や渇水時において安定供給に課題を抱えている。
⑧有収率は、類似団体平均値より低くなっている。施設能力に余力が少ないことから、効率的な給水にむけて漏水を抑制していく必要がある。</t>
    <rPh sb="1" eb="3">
      <t>ケイジョウ</t>
    </rPh>
    <rPh sb="3" eb="5">
      <t>シュウシ</t>
    </rPh>
    <rPh sb="5" eb="7">
      <t>ヒリツ</t>
    </rPh>
    <rPh sb="14" eb="15">
      <t>コ</t>
    </rPh>
    <rPh sb="44" eb="46">
      <t>シタマワ</t>
    </rPh>
    <rPh sb="253" eb="255">
      <t>キュウスイ</t>
    </rPh>
    <rPh sb="256" eb="257">
      <t>カカ</t>
    </rPh>
    <rPh sb="258" eb="260">
      <t>ヒヨウ</t>
    </rPh>
    <rPh sb="261" eb="263">
      <t>キュウスイ</t>
    </rPh>
    <rPh sb="263" eb="265">
      <t>シュウエキ</t>
    </rPh>
    <rPh sb="451" eb="453">
      <t>キボ</t>
    </rPh>
    <rPh sb="454" eb="455">
      <t>チイ</t>
    </rPh>
    <rPh sb="459" eb="461">
      <t>シセツ</t>
    </rPh>
    <rPh sb="485" eb="487">
      <t>キョウキュウ</t>
    </rPh>
    <rPh sb="537" eb="540">
      <t>コウリツテキ</t>
    </rPh>
    <rPh sb="541" eb="543">
      <t>キュウスイ</t>
    </rPh>
    <rPh sb="547" eb="549">
      <t>ロウスイ</t>
    </rPh>
    <rPh sb="550" eb="552">
      <t>ヨクセイ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</si>
</sst>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0.3</c:v>
                </c:pt>
              </c:numCache>
            </c:numRef>
          </c:val>
          <c:extLst>
            <c:ext xmlns:c16="http://schemas.microsoft.com/office/drawing/2014/chart" uri="{C3380CC4-5D6E-409C-BE32-E72D297353CC}">
              <c16:uniqueId val="{00000000-F5D3-4344-AEB6-428000CADD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1.1499999999999999</c:v>
                </c:pt>
              </c:numCache>
            </c:numRef>
          </c:val>
          <c:smooth val="0"/>
          <c:extLst>
            <c:ext xmlns:c16="http://schemas.microsoft.com/office/drawing/2014/chart" uri="{C3380CC4-5D6E-409C-BE32-E72D297353CC}">
              <c16:uniqueId val="{00000001-F5D3-4344-AEB6-428000CADD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61.04</c:v>
                </c:pt>
              </c:numCache>
            </c:numRef>
          </c:val>
          <c:extLst>
            <c:ext xmlns:c16="http://schemas.microsoft.com/office/drawing/2014/chart" uri="{C3380CC4-5D6E-409C-BE32-E72D297353CC}">
              <c16:uniqueId val="{00000000-DA6E-4896-B044-62961229F2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48.86</c:v>
                </c:pt>
              </c:numCache>
            </c:numRef>
          </c:val>
          <c:smooth val="0"/>
          <c:extLst>
            <c:ext xmlns:c16="http://schemas.microsoft.com/office/drawing/2014/chart" uri="{C3380CC4-5D6E-409C-BE32-E72D297353CC}">
              <c16:uniqueId val="{00000001-DA6E-4896-B044-62961229F2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69.540000000000006</c:v>
                </c:pt>
              </c:numCache>
            </c:numRef>
          </c:val>
          <c:extLst>
            <c:ext xmlns:c16="http://schemas.microsoft.com/office/drawing/2014/chart" uri="{C3380CC4-5D6E-409C-BE32-E72D297353CC}">
              <c16:uniqueId val="{00000000-0DEC-45C6-B850-61CAA4AFBCF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76.48</c:v>
                </c:pt>
              </c:numCache>
            </c:numRef>
          </c:val>
          <c:smooth val="0"/>
          <c:extLst>
            <c:ext xmlns:c16="http://schemas.microsoft.com/office/drawing/2014/chart" uri="{C3380CC4-5D6E-409C-BE32-E72D297353CC}">
              <c16:uniqueId val="{00000001-0DEC-45C6-B850-61CAA4AFBCF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102.02</c:v>
                </c:pt>
              </c:numCache>
            </c:numRef>
          </c:val>
          <c:extLst>
            <c:ext xmlns:c16="http://schemas.microsoft.com/office/drawing/2014/chart" uri="{C3380CC4-5D6E-409C-BE32-E72D297353CC}">
              <c16:uniqueId val="{00000000-1E9F-451C-96E8-C85466181E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103.82</c:v>
                </c:pt>
              </c:numCache>
            </c:numRef>
          </c:val>
          <c:smooth val="0"/>
          <c:extLst>
            <c:ext xmlns:c16="http://schemas.microsoft.com/office/drawing/2014/chart" uri="{C3380CC4-5D6E-409C-BE32-E72D297353CC}">
              <c16:uniqueId val="{00000001-1E9F-451C-96E8-C85466181E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5.19</c:v>
                </c:pt>
              </c:numCache>
            </c:numRef>
          </c:val>
          <c:extLst>
            <c:ext xmlns:c16="http://schemas.microsoft.com/office/drawing/2014/chart" uri="{C3380CC4-5D6E-409C-BE32-E72D297353CC}">
              <c16:uniqueId val="{00000000-1223-482A-9650-247A5C469D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39.409999999999997</c:v>
                </c:pt>
              </c:numCache>
            </c:numRef>
          </c:val>
          <c:smooth val="0"/>
          <c:extLst>
            <c:ext xmlns:c16="http://schemas.microsoft.com/office/drawing/2014/chart" uri="{C3380CC4-5D6E-409C-BE32-E72D297353CC}">
              <c16:uniqueId val="{00000001-1223-482A-9650-247A5C469D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13.68</c:v>
                </c:pt>
              </c:numCache>
            </c:numRef>
          </c:val>
          <c:extLst>
            <c:ext xmlns:c16="http://schemas.microsoft.com/office/drawing/2014/chart" uri="{C3380CC4-5D6E-409C-BE32-E72D297353CC}">
              <c16:uniqueId val="{00000000-24B9-459A-9556-222CCF935C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20.97</c:v>
                </c:pt>
              </c:numCache>
            </c:numRef>
          </c:val>
          <c:smooth val="0"/>
          <c:extLst>
            <c:ext xmlns:c16="http://schemas.microsoft.com/office/drawing/2014/chart" uri="{C3380CC4-5D6E-409C-BE32-E72D297353CC}">
              <c16:uniqueId val="{00000001-24B9-459A-9556-222CCF935C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D39-4A73-A1F4-373E670E63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31.54</c:v>
                </c:pt>
              </c:numCache>
            </c:numRef>
          </c:val>
          <c:smooth val="0"/>
          <c:extLst>
            <c:ext xmlns:c16="http://schemas.microsoft.com/office/drawing/2014/chart" uri="{C3380CC4-5D6E-409C-BE32-E72D297353CC}">
              <c16:uniqueId val="{00000001-BD39-4A73-A1F4-373E670E63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64.739999999999995</c:v>
                </c:pt>
              </c:numCache>
            </c:numRef>
          </c:val>
          <c:extLst>
            <c:ext xmlns:c16="http://schemas.microsoft.com/office/drawing/2014/chart" uri="{C3380CC4-5D6E-409C-BE32-E72D297353CC}">
              <c16:uniqueId val="{00000000-3676-4DAD-9F38-66E1E9EA53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302.22000000000003</c:v>
                </c:pt>
              </c:numCache>
            </c:numRef>
          </c:val>
          <c:smooth val="0"/>
          <c:extLst>
            <c:ext xmlns:c16="http://schemas.microsoft.com/office/drawing/2014/chart" uri="{C3380CC4-5D6E-409C-BE32-E72D297353CC}">
              <c16:uniqueId val="{00000001-3676-4DAD-9F38-66E1E9EA53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4072.73</c:v>
                </c:pt>
              </c:numCache>
            </c:numRef>
          </c:val>
          <c:extLst>
            <c:ext xmlns:c16="http://schemas.microsoft.com/office/drawing/2014/chart" uri="{C3380CC4-5D6E-409C-BE32-E72D297353CC}">
              <c16:uniqueId val="{00000000-D913-4522-89F8-F147DD1D04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970.36</c:v>
                </c:pt>
              </c:numCache>
            </c:numRef>
          </c:val>
          <c:smooth val="0"/>
          <c:extLst>
            <c:ext xmlns:c16="http://schemas.microsoft.com/office/drawing/2014/chart" uri="{C3380CC4-5D6E-409C-BE32-E72D297353CC}">
              <c16:uniqueId val="{00000001-D913-4522-89F8-F147DD1D04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29.66</c:v>
                </c:pt>
              </c:numCache>
            </c:numRef>
          </c:val>
          <c:extLst>
            <c:ext xmlns:c16="http://schemas.microsoft.com/office/drawing/2014/chart" uri="{C3380CC4-5D6E-409C-BE32-E72D297353CC}">
              <c16:uniqueId val="{00000000-1C89-4B42-9E25-922BDC3230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64.52</c:v>
                </c:pt>
              </c:numCache>
            </c:numRef>
          </c:val>
          <c:smooth val="0"/>
          <c:extLst>
            <c:ext xmlns:c16="http://schemas.microsoft.com/office/drawing/2014/chart" uri="{C3380CC4-5D6E-409C-BE32-E72D297353CC}">
              <c16:uniqueId val="{00000001-1C89-4B42-9E25-922BDC3230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572.77</c:v>
                </c:pt>
              </c:numCache>
            </c:numRef>
          </c:val>
          <c:extLst>
            <c:ext xmlns:c16="http://schemas.microsoft.com/office/drawing/2014/chart" uri="{C3380CC4-5D6E-409C-BE32-E72D297353CC}">
              <c16:uniqueId val="{00000000-EC46-4359-B9D4-85FC5D80E0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270.68</c:v>
                </c:pt>
              </c:numCache>
            </c:numRef>
          </c:val>
          <c:smooth val="0"/>
          <c:extLst>
            <c:ext xmlns:c16="http://schemas.microsoft.com/office/drawing/2014/chart" uri="{C3380CC4-5D6E-409C-BE32-E72D297353CC}">
              <c16:uniqueId val="{00000001-EC46-4359-B9D4-85FC5D80E0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山口市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自治体職員</v>
      </c>
      <c r="AE8" s="83"/>
      <c r="AF8" s="83"/>
      <c r="AG8" s="83"/>
      <c r="AH8" s="83"/>
      <c r="AI8" s="83"/>
      <c r="AJ8" s="83"/>
      <c r="AK8" s="4"/>
      <c r="AL8" s="71">
        <f>データ!$R$6</f>
        <v>190663</v>
      </c>
      <c r="AM8" s="71"/>
      <c r="AN8" s="71"/>
      <c r="AO8" s="71"/>
      <c r="AP8" s="71"/>
      <c r="AQ8" s="71"/>
      <c r="AR8" s="71"/>
      <c r="AS8" s="71"/>
      <c r="AT8" s="67">
        <f>データ!$S$6</f>
        <v>1023.23</v>
      </c>
      <c r="AU8" s="68"/>
      <c r="AV8" s="68"/>
      <c r="AW8" s="68"/>
      <c r="AX8" s="68"/>
      <c r="AY8" s="68"/>
      <c r="AZ8" s="68"/>
      <c r="BA8" s="68"/>
      <c r="BB8" s="70">
        <f>データ!$T$6</f>
        <v>186.33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25.78</v>
      </c>
      <c r="J10" s="68"/>
      <c r="K10" s="68"/>
      <c r="L10" s="68"/>
      <c r="M10" s="68"/>
      <c r="N10" s="68"/>
      <c r="O10" s="69"/>
      <c r="P10" s="70">
        <f>データ!$P$6</f>
        <v>2.21</v>
      </c>
      <c r="Q10" s="70"/>
      <c r="R10" s="70"/>
      <c r="S10" s="70"/>
      <c r="T10" s="70"/>
      <c r="U10" s="70"/>
      <c r="V10" s="70"/>
      <c r="W10" s="71">
        <f>データ!$Q$6</f>
        <v>3149</v>
      </c>
      <c r="X10" s="71"/>
      <c r="Y10" s="71"/>
      <c r="Z10" s="71"/>
      <c r="AA10" s="71"/>
      <c r="AB10" s="71"/>
      <c r="AC10" s="71"/>
      <c r="AD10" s="2"/>
      <c r="AE10" s="2"/>
      <c r="AF10" s="2"/>
      <c r="AG10" s="2"/>
      <c r="AH10" s="4"/>
      <c r="AI10" s="4"/>
      <c r="AJ10" s="4"/>
      <c r="AK10" s="4"/>
      <c r="AL10" s="71">
        <f>データ!$U$6</f>
        <v>4192</v>
      </c>
      <c r="AM10" s="71"/>
      <c r="AN10" s="71"/>
      <c r="AO10" s="71"/>
      <c r="AP10" s="71"/>
      <c r="AQ10" s="71"/>
      <c r="AR10" s="71"/>
      <c r="AS10" s="71"/>
      <c r="AT10" s="67">
        <f>データ!$V$6</f>
        <v>69.599999999999994</v>
      </c>
      <c r="AU10" s="68"/>
      <c r="AV10" s="68"/>
      <c r="AW10" s="68"/>
      <c r="AX10" s="68"/>
      <c r="AY10" s="68"/>
      <c r="AZ10" s="68"/>
      <c r="BA10" s="68"/>
      <c r="BB10" s="70">
        <f>データ!$W$6</f>
        <v>60.23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21"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23.2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5.2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6"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j3lj79pnaF+/LUojgrwdGmlGNFstK3f638aviZ/yToM7JsS/n4rrxzqP8HVDPf7kx9YI4Kzs40BWAe2pNlGGYA==" saltValue="UxPyU0LfutkwSoXbd5vPM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352039</v>
      </c>
      <c r="D6" s="34">
        <f t="shared" si="3"/>
        <v>46</v>
      </c>
      <c r="E6" s="34">
        <f t="shared" si="3"/>
        <v>1</v>
      </c>
      <c r="F6" s="34">
        <f t="shared" si="3"/>
        <v>0</v>
      </c>
      <c r="G6" s="34">
        <f t="shared" si="3"/>
        <v>5</v>
      </c>
      <c r="H6" s="34" t="str">
        <f t="shared" si="3"/>
        <v>山口県　山口市</v>
      </c>
      <c r="I6" s="34" t="str">
        <f t="shared" si="3"/>
        <v>法適用</v>
      </c>
      <c r="J6" s="34" t="str">
        <f t="shared" si="3"/>
        <v>水道事業</v>
      </c>
      <c r="K6" s="34" t="str">
        <f t="shared" si="3"/>
        <v>簡易水道事業</v>
      </c>
      <c r="L6" s="34" t="str">
        <f t="shared" si="3"/>
        <v>C3</v>
      </c>
      <c r="M6" s="34" t="str">
        <f t="shared" si="3"/>
        <v>自治体職員</v>
      </c>
      <c r="N6" s="35" t="str">
        <f t="shared" si="3"/>
        <v>-</v>
      </c>
      <c r="O6" s="35">
        <f t="shared" si="3"/>
        <v>25.78</v>
      </c>
      <c r="P6" s="35">
        <f t="shared" si="3"/>
        <v>2.21</v>
      </c>
      <c r="Q6" s="35">
        <f t="shared" si="3"/>
        <v>3149</v>
      </c>
      <c r="R6" s="35">
        <f t="shared" si="3"/>
        <v>190663</v>
      </c>
      <c r="S6" s="35">
        <f t="shared" si="3"/>
        <v>1023.23</v>
      </c>
      <c r="T6" s="35">
        <f t="shared" si="3"/>
        <v>186.33</v>
      </c>
      <c r="U6" s="35">
        <f t="shared" si="3"/>
        <v>4192</v>
      </c>
      <c r="V6" s="35">
        <f t="shared" si="3"/>
        <v>69.599999999999994</v>
      </c>
      <c r="W6" s="35">
        <f t="shared" si="3"/>
        <v>60.23</v>
      </c>
      <c r="X6" s="36" t="str">
        <f>IF(X7="",NA(),X7)</f>
        <v>-</v>
      </c>
      <c r="Y6" s="36" t="str">
        <f t="shared" ref="Y6:AG6" si="4">IF(Y7="",NA(),Y7)</f>
        <v>-</v>
      </c>
      <c r="Z6" s="36" t="str">
        <f t="shared" si="4"/>
        <v>-</v>
      </c>
      <c r="AA6" s="36" t="str">
        <f t="shared" si="4"/>
        <v>-</v>
      </c>
      <c r="AB6" s="36">
        <f t="shared" si="4"/>
        <v>102.02</v>
      </c>
      <c r="AC6" s="36" t="str">
        <f t="shared" si="4"/>
        <v>-</v>
      </c>
      <c r="AD6" s="36" t="str">
        <f t="shared" si="4"/>
        <v>-</v>
      </c>
      <c r="AE6" s="36" t="str">
        <f t="shared" si="4"/>
        <v>-</v>
      </c>
      <c r="AF6" s="36" t="str">
        <f t="shared" si="4"/>
        <v>-</v>
      </c>
      <c r="AG6" s="36">
        <f t="shared" si="4"/>
        <v>103.82</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31.54</v>
      </c>
      <c r="AS6" s="35" t="str">
        <f>IF(AS7="","",IF(AS7="-","【-】","【"&amp;SUBSTITUTE(TEXT(AS7,"#,##0.00"),"-","△")&amp;"】"))</f>
        <v>【31.02】</v>
      </c>
      <c r="AT6" s="36" t="str">
        <f>IF(AT7="",NA(),AT7)</f>
        <v>-</v>
      </c>
      <c r="AU6" s="36" t="str">
        <f t="shared" ref="AU6:BC6" si="6">IF(AU7="",NA(),AU7)</f>
        <v>-</v>
      </c>
      <c r="AV6" s="36" t="str">
        <f t="shared" si="6"/>
        <v>-</v>
      </c>
      <c r="AW6" s="36" t="str">
        <f t="shared" si="6"/>
        <v>-</v>
      </c>
      <c r="AX6" s="36">
        <f t="shared" si="6"/>
        <v>64.739999999999995</v>
      </c>
      <c r="AY6" s="36" t="str">
        <f t="shared" si="6"/>
        <v>-</v>
      </c>
      <c r="AZ6" s="36" t="str">
        <f t="shared" si="6"/>
        <v>-</v>
      </c>
      <c r="BA6" s="36" t="str">
        <f t="shared" si="6"/>
        <v>-</v>
      </c>
      <c r="BB6" s="36" t="str">
        <f t="shared" si="6"/>
        <v>-</v>
      </c>
      <c r="BC6" s="36">
        <f t="shared" si="6"/>
        <v>302.22000000000003</v>
      </c>
      <c r="BD6" s="35" t="str">
        <f>IF(BD7="","",IF(BD7="-","【-】","【"&amp;SUBSTITUTE(TEXT(BD7,"#,##0.00"),"-","△")&amp;"】"))</f>
        <v>【186.73】</v>
      </c>
      <c r="BE6" s="36" t="str">
        <f>IF(BE7="",NA(),BE7)</f>
        <v>-</v>
      </c>
      <c r="BF6" s="36" t="str">
        <f t="shared" ref="BF6:BN6" si="7">IF(BF7="",NA(),BF7)</f>
        <v>-</v>
      </c>
      <c r="BG6" s="36" t="str">
        <f t="shared" si="7"/>
        <v>-</v>
      </c>
      <c r="BH6" s="36" t="str">
        <f t="shared" si="7"/>
        <v>-</v>
      </c>
      <c r="BI6" s="36">
        <f t="shared" si="7"/>
        <v>4072.73</v>
      </c>
      <c r="BJ6" s="36" t="str">
        <f t="shared" si="7"/>
        <v>-</v>
      </c>
      <c r="BK6" s="36" t="str">
        <f t="shared" si="7"/>
        <v>-</v>
      </c>
      <c r="BL6" s="36" t="str">
        <f t="shared" si="7"/>
        <v>-</v>
      </c>
      <c r="BM6" s="36" t="str">
        <f t="shared" si="7"/>
        <v>-</v>
      </c>
      <c r="BN6" s="36">
        <f t="shared" si="7"/>
        <v>970.36</v>
      </c>
      <c r="BO6" s="35" t="str">
        <f>IF(BO7="","",IF(BO7="-","【-】","【"&amp;SUBSTITUTE(TEXT(BO7,"#,##0.00"),"-","△")&amp;"】"))</f>
        <v>【1,187.50】</v>
      </c>
      <c r="BP6" s="36" t="str">
        <f>IF(BP7="",NA(),BP7)</f>
        <v>-</v>
      </c>
      <c r="BQ6" s="36" t="str">
        <f t="shared" ref="BQ6:BY6" si="8">IF(BQ7="",NA(),BQ7)</f>
        <v>-</v>
      </c>
      <c r="BR6" s="36" t="str">
        <f t="shared" si="8"/>
        <v>-</v>
      </c>
      <c r="BS6" s="36" t="str">
        <f t="shared" si="8"/>
        <v>-</v>
      </c>
      <c r="BT6" s="36">
        <f t="shared" si="8"/>
        <v>29.66</v>
      </c>
      <c r="BU6" s="36" t="str">
        <f t="shared" si="8"/>
        <v>-</v>
      </c>
      <c r="BV6" s="36" t="str">
        <f t="shared" si="8"/>
        <v>-</v>
      </c>
      <c r="BW6" s="36" t="str">
        <f t="shared" si="8"/>
        <v>-</v>
      </c>
      <c r="BX6" s="36" t="str">
        <f t="shared" si="8"/>
        <v>-</v>
      </c>
      <c r="BY6" s="36">
        <f t="shared" si="8"/>
        <v>64.52</v>
      </c>
      <c r="BZ6" s="35" t="str">
        <f>IF(BZ7="","",IF(BZ7="-","【-】","【"&amp;SUBSTITUTE(TEXT(BZ7,"#,##0.00"),"-","△")&amp;"】"))</f>
        <v>【58.90】</v>
      </c>
      <c r="CA6" s="36" t="str">
        <f>IF(CA7="",NA(),CA7)</f>
        <v>-</v>
      </c>
      <c r="CB6" s="36" t="str">
        <f t="shared" ref="CB6:CJ6" si="9">IF(CB7="",NA(),CB7)</f>
        <v>-</v>
      </c>
      <c r="CC6" s="36" t="str">
        <f t="shared" si="9"/>
        <v>-</v>
      </c>
      <c r="CD6" s="36" t="str">
        <f t="shared" si="9"/>
        <v>-</v>
      </c>
      <c r="CE6" s="36">
        <f t="shared" si="9"/>
        <v>572.77</v>
      </c>
      <c r="CF6" s="36" t="str">
        <f t="shared" si="9"/>
        <v>-</v>
      </c>
      <c r="CG6" s="36" t="str">
        <f t="shared" si="9"/>
        <v>-</v>
      </c>
      <c r="CH6" s="36" t="str">
        <f t="shared" si="9"/>
        <v>-</v>
      </c>
      <c r="CI6" s="36" t="str">
        <f t="shared" si="9"/>
        <v>-</v>
      </c>
      <c r="CJ6" s="36">
        <f t="shared" si="9"/>
        <v>270.68</v>
      </c>
      <c r="CK6" s="35" t="str">
        <f>IF(CK7="","",IF(CK7="-","【-】","【"&amp;SUBSTITUTE(TEXT(CK7,"#,##0.00"),"-","△")&amp;"】"))</f>
        <v>【281.77】</v>
      </c>
      <c r="CL6" s="36" t="str">
        <f>IF(CL7="",NA(),CL7)</f>
        <v>-</v>
      </c>
      <c r="CM6" s="36" t="str">
        <f t="shared" ref="CM6:CU6" si="10">IF(CM7="",NA(),CM7)</f>
        <v>-</v>
      </c>
      <c r="CN6" s="36" t="str">
        <f t="shared" si="10"/>
        <v>-</v>
      </c>
      <c r="CO6" s="36" t="str">
        <f t="shared" si="10"/>
        <v>-</v>
      </c>
      <c r="CP6" s="36">
        <f t="shared" si="10"/>
        <v>61.04</v>
      </c>
      <c r="CQ6" s="36" t="str">
        <f t="shared" si="10"/>
        <v>-</v>
      </c>
      <c r="CR6" s="36" t="str">
        <f t="shared" si="10"/>
        <v>-</v>
      </c>
      <c r="CS6" s="36" t="str">
        <f t="shared" si="10"/>
        <v>-</v>
      </c>
      <c r="CT6" s="36" t="str">
        <f t="shared" si="10"/>
        <v>-</v>
      </c>
      <c r="CU6" s="36">
        <f t="shared" si="10"/>
        <v>48.86</v>
      </c>
      <c r="CV6" s="35" t="str">
        <f>IF(CV7="","",IF(CV7="-","【-】","【"&amp;SUBSTITUTE(TEXT(CV7,"#,##0.00"),"-","△")&amp;"】"))</f>
        <v>【50.55】</v>
      </c>
      <c r="CW6" s="36" t="str">
        <f>IF(CW7="",NA(),CW7)</f>
        <v>-</v>
      </c>
      <c r="CX6" s="36" t="str">
        <f t="shared" ref="CX6:DF6" si="11">IF(CX7="",NA(),CX7)</f>
        <v>-</v>
      </c>
      <c r="CY6" s="36" t="str">
        <f t="shared" si="11"/>
        <v>-</v>
      </c>
      <c r="CZ6" s="36" t="str">
        <f t="shared" si="11"/>
        <v>-</v>
      </c>
      <c r="DA6" s="36">
        <f t="shared" si="11"/>
        <v>69.540000000000006</v>
      </c>
      <c r="DB6" s="36" t="str">
        <f t="shared" si="11"/>
        <v>-</v>
      </c>
      <c r="DC6" s="36" t="str">
        <f t="shared" si="11"/>
        <v>-</v>
      </c>
      <c r="DD6" s="36" t="str">
        <f t="shared" si="11"/>
        <v>-</v>
      </c>
      <c r="DE6" s="36" t="str">
        <f t="shared" si="11"/>
        <v>-</v>
      </c>
      <c r="DF6" s="36">
        <f t="shared" si="11"/>
        <v>76.48</v>
      </c>
      <c r="DG6" s="35" t="str">
        <f>IF(DG7="","",IF(DG7="-","【-】","【"&amp;SUBSTITUTE(TEXT(DG7,"#,##0.00"),"-","△")&amp;"】"))</f>
        <v>【75.11】</v>
      </c>
      <c r="DH6" s="36" t="str">
        <f>IF(DH7="",NA(),DH7)</f>
        <v>-</v>
      </c>
      <c r="DI6" s="36" t="str">
        <f t="shared" ref="DI6:DQ6" si="12">IF(DI7="",NA(),DI7)</f>
        <v>-</v>
      </c>
      <c r="DJ6" s="36" t="str">
        <f t="shared" si="12"/>
        <v>-</v>
      </c>
      <c r="DK6" s="36" t="str">
        <f t="shared" si="12"/>
        <v>-</v>
      </c>
      <c r="DL6" s="36">
        <f t="shared" si="12"/>
        <v>5.19</v>
      </c>
      <c r="DM6" s="36" t="str">
        <f t="shared" si="12"/>
        <v>-</v>
      </c>
      <c r="DN6" s="36" t="str">
        <f t="shared" si="12"/>
        <v>-</v>
      </c>
      <c r="DO6" s="36" t="str">
        <f t="shared" si="12"/>
        <v>-</v>
      </c>
      <c r="DP6" s="36" t="str">
        <f t="shared" si="12"/>
        <v>-</v>
      </c>
      <c r="DQ6" s="36">
        <f t="shared" si="12"/>
        <v>39.409999999999997</v>
      </c>
      <c r="DR6" s="35" t="str">
        <f>IF(DR7="","",IF(DR7="-","【-】","【"&amp;SUBSTITUTE(TEXT(DR7,"#,##0.00"),"-","△")&amp;"】"))</f>
        <v>【33.25】</v>
      </c>
      <c r="DS6" s="36" t="str">
        <f>IF(DS7="",NA(),DS7)</f>
        <v>-</v>
      </c>
      <c r="DT6" s="36" t="str">
        <f t="shared" ref="DT6:EB6" si="13">IF(DT7="",NA(),DT7)</f>
        <v>-</v>
      </c>
      <c r="DU6" s="36" t="str">
        <f t="shared" si="13"/>
        <v>-</v>
      </c>
      <c r="DV6" s="36" t="str">
        <f t="shared" si="13"/>
        <v>-</v>
      </c>
      <c r="DW6" s="36">
        <f t="shared" si="13"/>
        <v>13.68</v>
      </c>
      <c r="DX6" s="36" t="str">
        <f t="shared" si="13"/>
        <v>-</v>
      </c>
      <c r="DY6" s="36" t="str">
        <f t="shared" si="13"/>
        <v>-</v>
      </c>
      <c r="DZ6" s="36" t="str">
        <f t="shared" si="13"/>
        <v>-</v>
      </c>
      <c r="EA6" s="36" t="str">
        <f t="shared" si="13"/>
        <v>-</v>
      </c>
      <c r="EB6" s="36">
        <f t="shared" si="13"/>
        <v>20.97</v>
      </c>
      <c r="EC6" s="35" t="str">
        <f>IF(EC7="","",IF(EC7="-","【-】","【"&amp;SUBSTITUTE(TEXT(EC7,"#,##0.00"),"-","△")&amp;"】"))</f>
        <v>【17.19】</v>
      </c>
      <c r="ED6" s="36" t="str">
        <f>IF(ED7="",NA(),ED7)</f>
        <v>-</v>
      </c>
      <c r="EE6" s="36" t="str">
        <f t="shared" ref="EE6:EM6" si="14">IF(EE7="",NA(),EE7)</f>
        <v>-</v>
      </c>
      <c r="EF6" s="36" t="str">
        <f t="shared" si="14"/>
        <v>-</v>
      </c>
      <c r="EG6" s="36" t="str">
        <f t="shared" si="14"/>
        <v>-</v>
      </c>
      <c r="EH6" s="36">
        <f t="shared" si="14"/>
        <v>0.3</v>
      </c>
      <c r="EI6" s="36" t="str">
        <f t="shared" si="14"/>
        <v>-</v>
      </c>
      <c r="EJ6" s="36" t="str">
        <f t="shared" si="14"/>
        <v>-</v>
      </c>
      <c r="EK6" s="36" t="str">
        <f t="shared" si="14"/>
        <v>-</v>
      </c>
      <c r="EL6" s="36" t="str">
        <f t="shared" si="14"/>
        <v>-</v>
      </c>
      <c r="EM6" s="36">
        <f t="shared" si="14"/>
        <v>1.1499999999999999</v>
      </c>
      <c r="EN6" s="35" t="str">
        <f>IF(EN7="","",IF(EN7="-","【-】","【"&amp;SUBSTITUTE(TEXT(EN7,"#,##0.00"),"-","△")&amp;"】"))</f>
        <v>【0.79】</v>
      </c>
    </row>
    <row r="7" spans="1:144" s="37" customFormat="1" x14ac:dyDescent="0.15">
      <c r="A7" s="29"/>
      <c r="B7" s="38">
        <v>2020</v>
      </c>
      <c r="C7" s="38">
        <v>352039</v>
      </c>
      <c r="D7" s="38">
        <v>46</v>
      </c>
      <c r="E7" s="38">
        <v>1</v>
      </c>
      <c r="F7" s="38">
        <v>0</v>
      </c>
      <c r="G7" s="38">
        <v>5</v>
      </c>
      <c r="H7" s="38" t="s">
        <v>93</v>
      </c>
      <c r="I7" s="38" t="s">
        <v>94</v>
      </c>
      <c r="J7" s="38" t="s">
        <v>95</v>
      </c>
      <c r="K7" s="38" t="s">
        <v>96</v>
      </c>
      <c r="L7" s="38" t="s">
        <v>97</v>
      </c>
      <c r="M7" s="38" t="s">
        <v>98</v>
      </c>
      <c r="N7" s="39" t="s">
        <v>99</v>
      </c>
      <c r="O7" s="39">
        <v>25.78</v>
      </c>
      <c r="P7" s="39">
        <v>2.21</v>
      </c>
      <c r="Q7" s="39">
        <v>3149</v>
      </c>
      <c r="R7" s="39">
        <v>190663</v>
      </c>
      <c r="S7" s="39">
        <v>1023.23</v>
      </c>
      <c r="T7" s="39">
        <v>186.33</v>
      </c>
      <c r="U7" s="39">
        <v>4192</v>
      </c>
      <c r="V7" s="39">
        <v>69.599999999999994</v>
      </c>
      <c r="W7" s="39">
        <v>60.23</v>
      </c>
      <c r="X7" s="39" t="s">
        <v>99</v>
      </c>
      <c r="Y7" s="39" t="s">
        <v>99</v>
      </c>
      <c r="Z7" s="39" t="s">
        <v>99</v>
      </c>
      <c r="AA7" s="39" t="s">
        <v>99</v>
      </c>
      <c r="AB7" s="39">
        <v>102.02</v>
      </c>
      <c r="AC7" s="39" t="s">
        <v>99</v>
      </c>
      <c r="AD7" s="39" t="s">
        <v>99</v>
      </c>
      <c r="AE7" s="39" t="s">
        <v>99</v>
      </c>
      <c r="AF7" s="39" t="s">
        <v>99</v>
      </c>
      <c r="AG7" s="39">
        <v>103.82</v>
      </c>
      <c r="AH7" s="39">
        <v>102.33</v>
      </c>
      <c r="AI7" s="39" t="s">
        <v>99</v>
      </c>
      <c r="AJ7" s="39" t="s">
        <v>99</v>
      </c>
      <c r="AK7" s="39" t="s">
        <v>99</v>
      </c>
      <c r="AL7" s="39" t="s">
        <v>99</v>
      </c>
      <c r="AM7" s="39">
        <v>0</v>
      </c>
      <c r="AN7" s="39" t="s">
        <v>99</v>
      </c>
      <c r="AO7" s="39" t="s">
        <v>99</v>
      </c>
      <c r="AP7" s="39" t="s">
        <v>99</v>
      </c>
      <c r="AQ7" s="39" t="s">
        <v>99</v>
      </c>
      <c r="AR7" s="39">
        <v>31.54</v>
      </c>
      <c r="AS7" s="39">
        <v>31.02</v>
      </c>
      <c r="AT7" s="39" t="s">
        <v>99</v>
      </c>
      <c r="AU7" s="39" t="s">
        <v>99</v>
      </c>
      <c r="AV7" s="39" t="s">
        <v>99</v>
      </c>
      <c r="AW7" s="39" t="s">
        <v>99</v>
      </c>
      <c r="AX7" s="39">
        <v>64.739999999999995</v>
      </c>
      <c r="AY7" s="39" t="s">
        <v>99</v>
      </c>
      <c r="AZ7" s="39" t="s">
        <v>99</v>
      </c>
      <c r="BA7" s="39" t="s">
        <v>99</v>
      </c>
      <c r="BB7" s="39" t="s">
        <v>99</v>
      </c>
      <c r="BC7" s="39">
        <v>302.22000000000003</v>
      </c>
      <c r="BD7" s="39">
        <v>186.73</v>
      </c>
      <c r="BE7" s="39" t="s">
        <v>99</v>
      </c>
      <c r="BF7" s="39" t="s">
        <v>99</v>
      </c>
      <c r="BG7" s="39" t="s">
        <v>99</v>
      </c>
      <c r="BH7" s="39" t="s">
        <v>99</v>
      </c>
      <c r="BI7" s="39">
        <v>4072.73</v>
      </c>
      <c r="BJ7" s="39" t="s">
        <v>99</v>
      </c>
      <c r="BK7" s="39" t="s">
        <v>99</v>
      </c>
      <c r="BL7" s="39" t="s">
        <v>99</v>
      </c>
      <c r="BM7" s="39" t="s">
        <v>99</v>
      </c>
      <c r="BN7" s="39">
        <v>970.36</v>
      </c>
      <c r="BO7" s="39">
        <v>1187.5</v>
      </c>
      <c r="BP7" s="39" t="s">
        <v>99</v>
      </c>
      <c r="BQ7" s="39" t="s">
        <v>99</v>
      </c>
      <c r="BR7" s="39" t="s">
        <v>99</v>
      </c>
      <c r="BS7" s="39" t="s">
        <v>99</v>
      </c>
      <c r="BT7" s="39">
        <v>29.66</v>
      </c>
      <c r="BU7" s="39" t="s">
        <v>99</v>
      </c>
      <c r="BV7" s="39" t="s">
        <v>99</v>
      </c>
      <c r="BW7" s="39" t="s">
        <v>99</v>
      </c>
      <c r="BX7" s="39" t="s">
        <v>99</v>
      </c>
      <c r="BY7" s="39">
        <v>64.52</v>
      </c>
      <c r="BZ7" s="39">
        <v>58.9</v>
      </c>
      <c r="CA7" s="39" t="s">
        <v>99</v>
      </c>
      <c r="CB7" s="39" t="s">
        <v>99</v>
      </c>
      <c r="CC7" s="39" t="s">
        <v>99</v>
      </c>
      <c r="CD7" s="39" t="s">
        <v>99</v>
      </c>
      <c r="CE7" s="39">
        <v>572.77</v>
      </c>
      <c r="CF7" s="39" t="s">
        <v>99</v>
      </c>
      <c r="CG7" s="39" t="s">
        <v>99</v>
      </c>
      <c r="CH7" s="39" t="s">
        <v>99</v>
      </c>
      <c r="CI7" s="39" t="s">
        <v>99</v>
      </c>
      <c r="CJ7" s="39">
        <v>270.68</v>
      </c>
      <c r="CK7" s="39">
        <v>281.77</v>
      </c>
      <c r="CL7" s="39" t="s">
        <v>99</v>
      </c>
      <c r="CM7" s="39" t="s">
        <v>99</v>
      </c>
      <c r="CN7" s="39" t="s">
        <v>99</v>
      </c>
      <c r="CO7" s="39" t="s">
        <v>99</v>
      </c>
      <c r="CP7" s="39">
        <v>61.04</v>
      </c>
      <c r="CQ7" s="39" t="s">
        <v>99</v>
      </c>
      <c r="CR7" s="39" t="s">
        <v>99</v>
      </c>
      <c r="CS7" s="39" t="s">
        <v>99</v>
      </c>
      <c r="CT7" s="39" t="s">
        <v>99</v>
      </c>
      <c r="CU7" s="39">
        <v>48.86</v>
      </c>
      <c r="CV7" s="39">
        <v>50.55</v>
      </c>
      <c r="CW7" s="39" t="s">
        <v>99</v>
      </c>
      <c r="CX7" s="39" t="s">
        <v>99</v>
      </c>
      <c r="CY7" s="39" t="s">
        <v>99</v>
      </c>
      <c r="CZ7" s="39" t="s">
        <v>99</v>
      </c>
      <c r="DA7" s="39">
        <v>69.540000000000006</v>
      </c>
      <c r="DB7" s="39" t="s">
        <v>99</v>
      </c>
      <c r="DC7" s="39" t="s">
        <v>99</v>
      </c>
      <c r="DD7" s="39" t="s">
        <v>99</v>
      </c>
      <c r="DE7" s="39" t="s">
        <v>99</v>
      </c>
      <c r="DF7" s="39">
        <v>76.48</v>
      </c>
      <c r="DG7" s="39">
        <v>75.11</v>
      </c>
      <c r="DH7" s="39" t="s">
        <v>99</v>
      </c>
      <c r="DI7" s="39" t="s">
        <v>99</v>
      </c>
      <c r="DJ7" s="39" t="s">
        <v>99</v>
      </c>
      <c r="DK7" s="39" t="s">
        <v>99</v>
      </c>
      <c r="DL7" s="39">
        <v>5.19</v>
      </c>
      <c r="DM7" s="39" t="s">
        <v>99</v>
      </c>
      <c r="DN7" s="39" t="s">
        <v>99</v>
      </c>
      <c r="DO7" s="39" t="s">
        <v>99</v>
      </c>
      <c r="DP7" s="39" t="s">
        <v>99</v>
      </c>
      <c r="DQ7" s="39">
        <v>39.409999999999997</v>
      </c>
      <c r="DR7" s="39">
        <v>33.25</v>
      </c>
      <c r="DS7" s="39" t="s">
        <v>99</v>
      </c>
      <c r="DT7" s="39" t="s">
        <v>99</v>
      </c>
      <c r="DU7" s="39" t="s">
        <v>99</v>
      </c>
      <c r="DV7" s="39" t="s">
        <v>99</v>
      </c>
      <c r="DW7" s="39">
        <v>13.68</v>
      </c>
      <c r="DX7" s="39" t="s">
        <v>99</v>
      </c>
      <c r="DY7" s="39" t="s">
        <v>99</v>
      </c>
      <c r="DZ7" s="39" t="s">
        <v>99</v>
      </c>
      <c r="EA7" s="39" t="s">
        <v>99</v>
      </c>
      <c r="EB7" s="39">
        <v>20.97</v>
      </c>
      <c r="EC7" s="39">
        <v>17.190000000000001</v>
      </c>
      <c r="ED7" s="39" t="s">
        <v>99</v>
      </c>
      <c r="EE7" s="39" t="s">
        <v>99</v>
      </c>
      <c r="EF7" s="39" t="s">
        <v>99</v>
      </c>
      <c r="EG7" s="39" t="s">
        <v>99</v>
      </c>
      <c r="EH7" s="39">
        <v>0.3</v>
      </c>
      <c r="EI7" s="39" t="s">
        <v>99</v>
      </c>
      <c r="EJ7" s="39" t="s">
        <v>99</v>
      </c>
      <c r="EK7" s="39" t="s">
        <v>99</v>
      </c>
      <c r="EL7" s="39" t="s">
        <v>99</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1490</cp:lastModifiedBy>
  <cp:lastPrinted>2022-01-25T07:17:59Z</cp:lastPrinted>
  <dcterms:created xsi:type="dcterms:W3CDTF">2021-12-03T06:56:03Z</dcterms:created>
  <dcterms:modified xsi:type="dcterms:W3CDTF">2022-01-25T07:19:24Z</dcterms:modified>
  <cp:category/>
</cp:coreProperties>
</file>