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0.207\suidou\水道管理係　０．４ＴBまで\水道管理係共通フォルダ\702　県通知・照会\01　照会\R3年度\１０．公営企業に係る「経営比較分析表」（令和２年度決算）の分析等について\様式01【水道・簡易水道・工業用水道・下水道】\01【法適】水道事業・簡易水道事業\"/>
    </mc:Choice>
  </mc:AlternateContent>
  <xr:revisionPtr revIDLastSave="0" documentId="8_{BB59E174-725A-47F4-867E-8C2E52DCB1D4}" xr6:coauthVersionLast="47" xr6:coauthVersionMax="47" xr10:uidLastSave="{00000000-0000-0000-0000-000000000000}"/>
  <workbookProtection workbookAlgorithmName="SHA-512" workbookHashValue="fIXZJzslCsq2kgMaVDo0woYhSFY7cKBVe8kvtANq4w6MPXcXdBYE1ANJnNvvWoitUPokmpym5fLY7b14jyR2SA==" workbookSaltValue="KFeSI9YUT8UcdcEvVuzpnw=="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<sst xmlns="http://schemas.openxmlformats.org/spreadsheetml/2006/main" count="228" uniqueCount="113">
  <si>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</si>
  <si>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</si>
  <si>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</si>
  <si>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</si>
  <si>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</si>
  <si>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</si>
  <si>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</si>
  <si>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</si>
  <si>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</si>
  <si>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</si>
  <si>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</si>
  <si>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</si>
  <si>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</si>
  <si>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</si>
  <si>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</si>
  <si>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</si>
  <si>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</si>
  <si>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</si>
  <si>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</si>
  <si>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</si>
  <si>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</si>
  <si>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</si>
  <si>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</si>
  <si>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</si>
  <si>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</si>
  <si>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</si>
  <si>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</si>
  <si>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</si>
  <si>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</si>
  <si>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</si>
  <si>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</si>
  <si>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</si>
  <si>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</si>
  <si>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</si>
  <si>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</si>
  <si>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</si>
  <si>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</si>
  <si>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</si>
  <si>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</si>
  <si>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</si>
  <si>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</si>
  <si>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</si>
  <si>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</si>
  <si>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</si>
  <si>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</si>
  <si>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</si>
  <si>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</si>
  <si>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</si>
  <si>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</si>
  <si>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</si>
  <si>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</si>
  <si>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</si>
  <si>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</si>
  <si>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</si>
  <si>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</si>
  <si>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</si>
  <si>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</si>
  <si>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</si>
  <si>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</si>
  <si>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</si>
  <si>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</si>
  <si>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</si>
  <si>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</si>
  <si>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</si>
  <si>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</si>
  <si>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</si>
  <si>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</si>
  <si>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</si>
  <si>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</si>
  <si>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</si>
  <si>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</si>
  <si>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</si>
  <si>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</si>
  <si>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</si>
  <si>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</si>
  <si>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</si>
  <si>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</si>
  <si>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</si>
  <si>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</si>
  <si>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</si>
  <si>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</si>
  <si>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</si>
  <si>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</si>
  <si>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</si>
  <si>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</si>
  <si>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</si>
  <si>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</si>
  <si>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</si>
  <si>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</si>
  <si>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</si>
  <si>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</si>
  <si>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</si>
  <si>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</si>
  <si>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</si>
  <si>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</si>
  <si>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</si>
  <si>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</si>
  <si>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</si>
  <si>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</si>
  <si>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</si>
  <si>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</si>
  <si>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</si>
  <si>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</si>
  <si>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</si>
  <si>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</si>
  <si>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</si>
  <si>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</si>
  <si>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</si>
  <si>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</si>
  <si>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</si>
  <si>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萩市の水道事業は、適正な料金収入の確保や経費の抑制に努めているが、離島や中山間地域等の施設を多く抱えていることから、一般会計からの繰入を必要とする状況にある。
　また、経営状況は健全な水準を保っているものの、将来にわたって水道水を安定供給していくために、老朽施設の更新工事や施設の耐震化事業等の実施には多額の経費が見込まれる。
　今後は、中長期的な施設整備計画である「水道事業ビジョン」に基づき、耐用年数を経過した水道管路及び施設の更新を計画的に進めるとともに、施設の統合や適正な水道料金水準の検討を行い、安定供給と経営の健全化に取り組む。</t>
    <rPh sb="44" eb="46">
      <t>シセツ</t>
    </rPh>
    <rPh sb="69" eb="71">
      <t>ヒツヨウ</t>
    </rPh>
    <rPh sb="74" eb="76">
      <t>ジョウキョウ</t>
    </rPh>
    <rPh sb="85" eb="87">
      <t>ケイエイ</t>
    </rPh>
    <rPh sb="87" eb="89">
      <t>ジョウキョウ</t>
    </rPh>
    <rPh sb="90" eb="92">
      <t>ケンゼン</t>
    </rPh>
    <rPh sb="93" eb="95">
      <t>スイジュン</t>
    </rPh>
    <rPh sb="96" eb="97">
      <t>タモ</t>
    </rPh>
    <rPh sb="105" eb="107">
      <t>ショウライ</t>
    </rPh>
    <rPh sb="148" eb="150">
      <t>ジッシ</t>
    </rPh>
    <rPh sb="152" eb="154">
      <t>タガク</t>
    </rPh>
    <rPh sb="155" eb="157">
      <t>ケイヒ</t>
    </rPh>
    <rPh sb="158" eb="160">
      <t>ミコ</t>
    </rPh>
    <rPh sb="199" eb="201">
      <t>タイヨウ</t>
    </rPh>
    <rPh sb="201" eb="203">
      <t>ネンスウ</t>
    </rPh>
    <rPh sb="204" eb="206">
      <t>ケイカ</t>
    </rPh>
    <rPh sb="217" eb="219">
      <t>コウシン</t>
    </rPh>
    <rPh sb="232" eb="234">
      <t>シセツ</t>
    </rPh>
    <rPh sb="235" eb="237">
      <t>トウゴウ</t>
    </rPh>
    <rPh sb="241" eb="243">
      <t>スイドウ</t>
    </rPh>
    <rPh sb="245" eb="247">
      <t>スイジュン</t>
    </rPh>
    <rPh sb="248" eb="250">
      <t>ケントウ</t>
    </rPh>
    <phoneticPr fontId="4"/>
  </si>
  <si>
    <t>　萩市の上水道事業は、昭和11年に創設、昭和36年に地方公営企業法の適用を受け、平成29年4月1日に簡易水道事業等を全て経営統合し、全市域の水道事業を一つの上水道事業として経営している。
　経常収支比率は100％を上回っており、経営状況は健全な水準を保っている。
　流動比率は、前年度及び平均値ともに上回っており、理想比率は200％以上とされていることから、短期債務に対する支払能力は安定していると考えられる。
　企業債残高対給水収益比率は、経営統合により企業債残高が増加したため、平均値を上回っている。今後も老朽施設の更新等を控えているため、比率が高くなることも想定される。
　給水収益は年々減少傾向にあるが、水道事業計画策定業務委託等の前年度完了による経常費用の減少に伴い、給水原価が前年度を下回ったため、料金回収率が前年度より微増した。
　有収率は、年度末の寒波による漏水等の影響もあり、前年度より大きく減少している。
　漏水調査による早期漏水箇所の特定及び管路の更新、寒波対策を実施し、有収率の向上を図る。</t>
    <rPh sb="66" eb="67">
      <t>ゼン</t>
    </rPh>
    <rPh sb="107" eb="109">
      <t>ウワマワ</t>
    </rPh>
    <rPh sb="114" eb="116">
      <t>ケイエイ</t>
    </rPh>
    <rPh sb="116" eb="118">
      <t>ジョウキョウ</t>
    </rPh>
    <rPh sb="119" eb="121">
      <t>ケンゼン</t>
    </rPh>
    <rPh sb="122" eb="124">
      <t>スイジュン</t>
    </rPh>
    <rPh sb="125" eb="126">
      <t>タモ</t>
    </rPh>
    <rPh sb="139" eb="142">
      <t>ゼンネンド</t>
    </rPh>
    <rPh sb="142" eb="143">
      <t>オヨ</t>
    </rPh>
    <rPh sb="157" eb="159">
      <t>リソウ</t>
    </rPh>
    <rPh sb="159" eb="161">
      <t>ヒリツ</t>
    </rPh>
    <rPh sb="166" eb="168">
      <t>イジョウ</t>
    </rPh>
    <rPh sb="199" eb="200">
      <t>カンガ</t>
    </rPh>
    <rPh sb="290" eb="292">
      <t>キュウスイ</t>
    </rPh>
    <rPh sb="292" eb="294">
      <t>シュウエキ</t>
    </rPh>
    <rPh sb="295" eb="297">
      <t>ネンネン</t>
    </rPh>
    <rPh sb="297" eb="299">
      <t>ゲンショウ</t>
    </rPh>
    <rPh sb="299" eb="301">
      <t>ケイコウ</t>
    </rPh>
    <rPh sb="306" eb="308">
      <t>スイドウ</t>
    </rPh>
    <rPh sb="308" eb="310">
      <t>ジギョウ</t>
    </rPh>
    <rPh sb="310" eb="312">
      <t>ケイカク</t>
    </rPh>
    <rPh sb="312" eb="314">
      <t>サクテイ</t>
    </rPh>
    <rPh sb="314" eb="316">
      <t>ギョウム</t>
    </rPh>
    <rPh sb="316" eb="318">
      <t>イタク</t>
    </rPh>
    <rPh sb="318" eb="319">
      <t>トウ</t>
    </rPh>
    <rPh sb="320" eb="323">
      <t>ゼンネンド</t>
    </rPh>
    <rPh sb="323" eb="325">
      <t>カンリョウ</t>
    </rPh>
    <rPh sb="336" eb="337">
      <t>トモナ</t>
    </rPh>
    <rPh sb="340" eb="341">
      <t>リツ</t>
    </rPh>
    <rPh sb="344" eb="345">
      <t>オオ</t>
    </rPh>
    <rPh sb="348" eb="349">
      <t>シタ</t>
    </rPh>
    <rPh sb="366" eb="368">
      <t>ビゾウ</t>
    </rPh>
    <rPh sb="374" eb="376">
      <t>ビゲン</t>
    </rPh>
    <rPh sb="387" eb="389">
      <t>ロウスイ</t>
    </rPh>
    <rPh sb="393" eb="394">
      <t>クワ</t>
    </rPh>
    <rPh sb="402" eb="403">
      <t>オオ</t>
    </rPh>
    <rPh sb="421" eb="423">
      <t>ソウキ</t>
    </rPh>
    <rPh sb="423" eb="425">
      <t>ロウスイ</t>
    </rPh>
    <rPh sb="425" eb="427">
      <t>カショ</t>
    </rPh>
    <rPh sb="428" eb="430">
      <t>トクテイ</t>
    </rPh>
    <rPh sb="430" eb="431">
      <t>オヨ</t>
    </rPh>
    <rPh sb="434" eb="436">
      <t>ロウスイ</t>
    </rPh>
    <rPh sb="444" eb="446">
      <t>カンロ</t>
    </rPh>
    <rPh sb="447" eb="449">
      <t>コウシン</t>
    </rPh>
    <rPh sb="450" eb="452">
      <t>ジッシ</t>
    </rPh>
    <rPh sb="454" eb="457">
      <t>ユウシュウリツコウジョウハカ</t>
    </rPh>
    <phoneticPr fontId="4"/>
  </si>
  <si>
    <t>　有形固定資産減価償却率が平均値より高く、増加傾向にあることから、更新時期を迎えている施設が増加していると思慮される。
　管路経年化率は、平均値と同様の推移をしているが、管路更新率が平均値を下回っており、経年管の解消を図るには、管路の更新投資を増加する必要がある。
　老朽施設の解消を図るため、施設整備計画である「水道事業ビジョン」に基づき、耐用年数を経過した水道管路及び施設を計画的に更新し、安定供給と有収率の向上に努める。</t>
    <rPh sb="21" eb="23">
      <t>ゾウカ</t>
    </rPh>
    <rPh sb="23" eb="25">
      <t>ケイコウ</t>
    </rPh>
    <rPh sb="33" eb="35">
      <t>コウシン</t>
    </rPh>
    <rPh sb="35" eb="37">
      <t>ジキ</t>
    </rPh>
    <rPh sb="38" eb="39">
      <t>ムカ</t>
    </rPh>
    <rPh sb="43" eb="45">
      <t>シセツ</t>
    </rPh>
    <rPh sb="46" eb="48">
      <t>ゾウカ</t>
    </rPh>
    <rPh sb="53" eb="55">
      <t>シリョ</t>
    </rPh>
    <rPh sb="73" eb="75">
      <t>ドウヨウ</t>
    </rPh>
    <rPh sb="76" eb="78">
      <t>スイイ</t>
    </rPh>
    <rPh sb="91" eb="94">
      <t>ヘイキンチ</t>
    </rPh>
    <rPh sb="95" eb="97">
      <t>シタマワ</t>
    </rPh>
    <rPh sb="102" eb="104">
      <t>ケイネン</t>
    </rPh>
    <rPh sb="104" eb="105">
      <t>カン</t>
    </rPh>
    <rPh sb="106" eb="108">
      <t>カイショウ</t>
    </rPh>
    <rPh sb="109" eb="110">
      <t>ハカ</t>
    </rPh>
    <rPh sb="122" eb="124">
      <t>ゾウカ</t>
    </rPh>
    <rPh sb="134" eb="136">
      <t>ロウキュウ</t>
    </rPh>
    <rPh sb="136" eb="138">
      <t>シセツ</t>
    </rPh>
    <rPh sb="139" eb="141">
      <t>カイショウ</t>
    </rPh>
    <rPh sb="142" eb="143">
      <t>ハカ</t>
    </rPh>
    <rPh sb="182" eb="184">
      <t>カンロ</t>
    </rPh>
    <rPh sb="184" eb="185">
      <t>オヨ</t>
    </rPh>
    <rPh sb="186" eb="188">
      <t>シセツ</t>
    </rPh>
    <rPh sb="197" eb="199">
      <t>アンテイ</t>
    </rPh>
    <rPh sb="199" eb="201">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</si>
</sst>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c:v>
                </c:pt>
                <c:pt idx="1">
                  <c:v>0.43</c:v>
                </c:pt>
                <c:pt idx="2">
                  <c:v>0.31</c:v>
                </c:pt>
                <c:pt idx="3">
                  <c:v>0.22</c:v>
                </c:pt>
                <c:pt idx="4">
                  <c:v>0.2</c:v>
                </c:pt>
              </c:numCache>
            </c:numRef>
          </c:val>
          <c:extLst>
            <c:ext xmlns:c16="http://schemas.microsoft.com/office/drawing/2014/chart" uri="{C3380CC4-5D6E-409C-BE32-E72D297353CC}">
              <c16:uniqueId val="{00000000-9A6F-464C-A546-5CE84B714B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A6F-464C-A546-5CE84B714B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68.319999999999993</c:v>
                </c:pt>
                <c:pt idx="1">
                  <c:v>77.11</c:v>
                </c:pt>
                <c:pt idx="2">
                  <c:v>76.05</c:v>
                </c:pt>
                <c:pt idx="3">
                  <c:v>76.430000000000007</c:v>
                </c:pt>
                <c:pt idx="4">
                  <c:v>78.42</c:v>
                </c:pt>
              </c:numCache>
            </c:numRef>
          </c:val>
          <c:extLst>
            <c:ext xmlns:c16="http://schemas.microsoft.com/office/drawing/2014/chart" uri="{C3380CC4-5D6E-409C-BE32-E72D297353CC}">
              <c16:uniqueId val="{00000000-4913-4D4C-A5FF-ED605D1D3D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913-4D4C-A5FF-ED605D1D3D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81.239999999999995</c:v>
                </c:pt>
                <c:pt idx="1">
                  <c:v>81.11</c:v>
                </c:pt>
                <c:pt idx="2">
                  <c:v>80.39</c:v>
                </c:pt>
                <c:pt idx="3">
                  <c:v>77.069999999999993</c:v>
                </c:pt>
                <c:pt idx="4">
                  <c:v>73.84</c:v>
                </c:pt>
              </c:numCache>
            </c:numRef>
          </c:val>
          <c:extLst>
            <c:ext xmlns:c16="http://schemas.microsoft.com/office/drawing/2014/chart" uri="{C3380CC4-5D6E-409C-BE32-E72D297353CC}">
              <c16:uniqueId val="{00000000-77C1-494C-825D-E39B9180A6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7C1-494C-825D-E39B9180A6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111.29</c:v>
                </c:pt>
                <c:pt idx="1">
                  <c:v>111.88</c:v>
                </c:pt>
                <c:pt idx="2">
                  <c:v>104.9</c:v>
                </c:pt>
                <c:pt idx="3">
                  <c:v>103.3</c:v>
                </c:pt>
                <c:pt idx="4">
                  <c:v>106.8</c:v>
                </c:pt>
              </c:numCache>
            </c:numRef>
          </c:val>
          <c:extLst>
            <c:ext xmlns:c16="http://schemas.microsoft.com/office/drawing/2014/chart" uri="{C3380CC4-5D6E-409C-BE32-E72D297353CC}">
              <c16:uniqueId val="{00000000-9B4E-4CE6-8A42-374C587290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9B4E-4CE6-8A42-374C587290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48.46</c:v>
                </c:pt>
                <c:pt idx="1">
                  <c:v>50.36</c:v>
                </c:pt>
                <c:pt idx="2">
                  <c:v>51.52</c:v>
                </c:pt>
                <c:pt idx="3">
                  <c:v>52.93</c:v>
                </c:pt>
                <c:pt idx="4">
                  <c:v>54.4</c:v>
                </c:pt>
              </c:numCache>
            </c:numRef>
          </c:val>
          <c:extLst>
            <c:ext xmlns:c16="http://schemas.microsoft.com/office/drawing/2014/chart" uri="{C3380CC4-5D6E-409C-BE32-E72D297353CC}">
              <c16:uniqueId val="{00000000-18BB-4B66-8519-490CBB5EF5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18BB-4B66-8519-490CBB5EF5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31.05</c:v>
                </c:pt>
                <c:pt idx="1">
                  <c:v>15.11</c:v>
                </c:pt>
                <c:pt idx="2">
                  <c:v>16.46</c:v>
                </c:pt>
                <c:pt idx="3">
                  <c:v>16.68</c:v>
                </c:pt>
                <c:pt idx="4">
                  <c:v>18.57</c:v>
                </c:pt>
              </c:numCache>
            </c:numRef>
          </c:val>
          <c:extLst>
            <c:ext xmlns:c16="http://schemas.microsoft.com/office/drawing/2014/chart" uri="{C3380CC4-5D6E-409C-BE32-E72D297353CC}">
              <c16:uniqueId val="{00000000-BE4A-4DAA-8CCA-0782A83D43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BE4A-4DAA-8CCA-0782A83D43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6D-424F-9C7B-BF25CA2010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36D-424F-9C7B-BF25CA2010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627.94000000000005</c:v>
                </c:pt>
                <c:pt idx="1">
                  <c:v>483.5</c:v>
                </c:pt>
                <c:pt idx="2">
                  <c:v>400.84</c:v>
                </c:pt>
                <c:pt idx="3">
                  <c:v>440.62</c:v>
                </c:pt>
                <c:pt idx="4">
                  <c:v>484.72</c:v>
                </c:pt>
              </c:numCache>
            </c:numRef>
          </c:val>
          <c:extLst>
            <c:ext xmlns:c16="http://schemas.microsoft.com/office/drawing/2014/chart" uri="{C3380CC4-5D6E-409C-BE32-E72D297353CC}">
              <c16:uniqueId val="{00000000-451F-4FB7-A4CA-5427295D44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51F-4FB7-A4CA-5427295D44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477.54</c:v>
                </c:pt>
                <c:pt idx="1">
                  <c:v>648.58000000000004</c:v>
                </c:pt>
                <c:pt idx="2">
                  <c:v>658.09</c:v>
                </c:pt>
                <c:pt idx="3">
                  <c:v>671.98</c:v>
                </c:pt>
                <c:pt idx="4">
                  <c:v>677.53</c:v>
                </c:pt>
              </c:numCache>
            </c:numRef>
          </c:val>
          <c:extLst>
            <c:ext xmlns:c16="http://schemas.microsoft.com/office/drawing/2014/chart" uri="{C3380CC4-5D6E-409C-BE32-E72D297353CC}">
              <c16:uniqueId val="{00000000-95B1-49ED-B97D-5AE8941C7F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5B1-49ED-B97D-5AE8941C7F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89.15</c:v>
                </c:pt>
                <c:pt idx="1">
                  <c:v>79.88</c:v>
                </c:pt>
                <c:pt idx="2">
                  <c:v>73.739999999999995</c:v>
                </c:pt>
                <c:pt idx="3">
                  <c:v>72.62</c:v>
                </c:pt>
                <c:pt idx="4">
                  <c:v>74.61</c:v>
                </c:pt>
              </c:numCache>
            </c:numRef>
          </c:val>
          <c:extLst>
            <c:ext xmlns:c16="http://schemas.microsoft.com/office/drawing/2014/chart" uri="{C3380CC4-5D6E-409C-BE32-E72D297353CC}">
              <c16:uniqueId val="{00000000-3F36-4B56-824B-989BC75384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F36-4B56-824B-989BC75384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136.31</c:v>
                </c:pt>
                <c:pt idx="1">
                  <c:v>156.13999999999999</c:v>
                </c:pt>
                <c:pt idx="2">
                  <c:v>169.84</c:v>
                </c:pt>
                <c:pt idx="3">
                  <c:v>173.11</c:v>
                </c:pt>
                <c:pt idx="4">
                  <c:v>168.09</c:v>
                </c:pt>
              </c:numCache>
            </c:numRef>
          </c:val>
          <c:extLst>
            <c:ext xmlns:c16="http://schemas.microsoft.com/office/drawing/2014/chart" uri="{C3380CC4-5D6E-409C-BE32-E72D297353CC}">
              <c16:uniqueId val="{00000000-4ACF-4BA3-86FB-43F615DBB6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ACF-4BA3-86FB-43F615DBB6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萩市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45508</v>
      </c>
      <c r="AM8" s="71"/>
      <c r="AN8" s="71"/>
      <c r="AO8" s="71"/>
      <c r="AP8" s="71"/>
      <c r="AQ8" s="71"/>
      <c r="AR8" s="71"/>
      <c r="AS8" s="71"/>
      <c r="AT8" s="67">
        <f>データ!$S$6</f>
        <v>698.31</v>
      </c>
      <c r="AU8" s="68"/>
      <c r="AV8" s="68"/>
      <c r="AW8" s="68"/>
      <c r="AX8" s="68"/>
      <c r="AY8" s="68"/>
      <c r="AZ8" s="68"/>
      <c r="BA8" s="68"/>
      <c r="BB8" s="70">
        <f>データ!$T$6</f>
        <v>65.17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58.94</v>
      </c>
      <c r="J10" s="68"/>
      <c r="K10" s="68"/>
      <c r="L10" s="68"/>
      <c r="M10" s="68"/>
      <c r="N10" s="68"/>
      <c r="O10" s="69"/>
      <c r="P10" s="70">
        <f>データ!$P$6</f>
        <v>93.53</v>
      </c>
      <c r="Q10" s="70"/>
      <c r="R10" s="70"/>
      <c r="S10" s="70"/>
      <c r="T10" s="70"/>
      <c r="U10" s="70"/>
      <c r="V10" s="70"/>
      <c r="W10" s="71">
        <f>データ!$Q$6</f>
        <v>2233</v>
      </c>
      <c r="X10" s="71"/>
      <c r="Y10" s="71"/>
      <c r="Z10" s="71"/>
      <c r="AA10" s="71"/>
      <c r="AB10" s="71"/>
      <c r="AC10" s="71"/>
      <c r="AD10" s="2"/>
      <c r="AE10" s="2"/>
      <c r="AF10" s="2"/>
      <c r="AG10" s="2"/>
      <c r="AH10" s="4"/>
      <c r="AI10" s="4"/>
      <c r="AJ10" s="4"/>
      <c r="AK10" s="4"/>
      <c r="AL10" s="71">
        <f>データ!$U$6</f>
        <v>42187</v>
      </c>
      <c r="AM10" s="71"/>
      <c r="AN10" s="71"/>
      <c r="AO10" s="71"/>
      <c r="AP10" s="71"/>
      <c r="AQ10" s="71"/>
      <c r="AR10" s="71"/>
      <c r="AS10" s="71"/>
      <c r="AT10" s="67">
        <f>データ!$V$6</f>
        <v>113.28</v>
      </c>
      <c r="AU10" s="68"/>
      <c r="AV10" s="68"/>
      <c r="AW10" s="68"/>
      <c r="AX10" s="68"/>
      <c r="AY10" s="68"/>
      <c r="AZ10" s="68"/>
      <c r="BA10" s="68"/>
      <c r="BB10" s="70">
        <f>データ!$W$6</f>
        <v>372.41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x0o7sIL8M9Wn2OJDvI8U3nL/5kkRkEyWtH5uinqdpTaeg4wa7MFJ7mbPqVp6yZwBQ3VG2EnKvxpfG+KCGL5OQ==" saltValue="O1JMrqLGgUnmcaKX27GQ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352047</v>
      </c>
      <c r="D6" s="34">
        <f t="shared" si="3"/>
        <v>46</v>
      </c>
      <c r="E6" s="34">
        <f t="shared" si="3"/>
        <v>1</v>
      </c>
      <c r="F6" s="34">
        <f t="shared" si="3"/>
        <v>0</v>
      </c>
      <c r="G6" s="34">
        <f t="shared" si="3"/>
        <v>1</v>
      </c>
      <c r="H6" s="34" t="str">
        <f t="shared" si="3"/>
        <v>山口県　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58.94</v>
      </c>
      <c r="P6" s="35">
        <f t="shared" si="3"/>
        <v>93.53</v>
      </c>
      <c r="Q6" s="35">
        <f t="shared" si="3"/>
        <v>2233</v>
      </c>
      <c r="R6" s="35">
        <f t="shared" si="3"/>
        <v>45508</v>
      </c>
      <c r="S6" s="35">
        <f t="shared" si="3"/>
        <v>698.31</v>
      </c>
      <c r="T6" s="35">
        <f t="shared" si="3"/>
        <v>65.17</v>
      </c>
      <c r="U6" s="35">
        <f t="shared" si="3"/>
        <v>42187</v>
      </c>
      <c r="V6" s="35">
        <f t="shared" si="3"/>
        <v>113.28</v>
      </c>
      <c r="W6" s="35">
        <f t="shared" si="3"/>
        <v>372.41</v>
      </c>
      <c r="X6" s="36">
        <f>IF(X7="",NA(),X7)</f>
        <v>111.29</v>
      </c>
      <c r="Y6" s="36">
        <f t="shared" ref="Y6:AG6" si="4">IF(Y7="",NA(),Y7)</f>
        <v>111.88</v>
      </c>
      <c r="Z6" s="36">
        <f t="shared" si="4"/>
        <v>104.9</v>
      </c>
      <c r="AA6" s="36">
        <f t="shared" si="4"/>
        <v>103.3</v>
      </c>
      <c r="AB6" s="36">
        <f t="shared" si="4"/>
        <v>106.8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627.94000000000005</v>
      </c>
      <c r="AU6" s="36">
        <f t="shared" ref="AU6:BC6" si="6">IF(AU7="",NA(),AU7)</f>
        <v>483.5</v>
      </c>
      <c r="AV6" s="36">
        <f t="shared" si="6"/>
        <v>400.84</v>
      </c>
      <c r="AW6" s="36">
        <f t="shared" si="6"/>
        <v>440.62</v>
      </c>
      <c r="AX6" s="36">
        <f t="shared" si="6"/>
        <v>484.72</v>
      </c>
      <c r="AY6" s="36">
        <f t="shared" si="6"/>
        <v>377.63</v>
      </c>
      <c r="AZ6" s="36">
        <f t="shared" si="6"/>
        <v>357.34</v>
      </c>
      <c r="BA6" s="36">
        <f t="shared" si="6"/>
        <v>366.03</v>
      </c>
      <c r="BB6" s="36">
        <f t="shared" si="6"/>
        <v>365.18</v>
      </c>
      <c r="BC6" s="36">
        <f t="shared" si="6"/>
        <v>327.77</v>
      </c>
      <c r="BD6" s="35" t="str">
        <f>IF(BD7="","",IF(BD7="-","【-】","【"&amp;SUBSTITUTE(TEXT(BD7,"#,##0.00"),"-","△")&amp;"】"))</f>
        <v>【260.31】</v>
      </c>
      <c r="BE6" s="36">
        <f>IF(BE7="",NA(),BE7)</f>
        <v>477.54</v>
      </c>
      <c r="BF6" s="36">
        <f t="shared" ref="BF6:BN6" si="7">IF(BF7="",NA(),BF7)</f>
        <v>648.58000000000004</v>
      </c>
      <c r="BG6" s="36">
        <f t="shared" si="7"/>
        <v>658.09</v>
      </c>
      <c r="BH6" s="36">
        <f t="shared" si="7"/>
        <v>671.98</v>
      </c>
      <c r="BI6" s="36">
        <f t="shared" si="7"/>
        <v>677.53</v>
      </c>
      <c r="BJ6" s="36">
        <f t="shared" si="7"/>
        <v>364.71</v>
      </c>
      <c r="BK6" s="36">
        <f t="shared" si="7"/>
        <v>373.69</v>
      </c>
      <c r="BL6" s="36">
        <f t="shared" si="7"/>
        <v>370.12</v>
      </c>
      <c r="BM6" s="36">
        <f t="shared" si="7"/>
        <v>371.65</v>
      </c>
      <c r="BN6" s="36">
        <f t="shared" si="7"/>
        <v>397.1</v>
      </c>
      <c r="BO6" s="35" t="str">
        <f>IF(BO7="","",IF(BO7="-","【-】","【"&amp;SUBSTITUTE(TEXT(BO7,"#,##0.00"),"-","△")&amp;"】"))</f>
        <v>【275.67】</v>
      </c>
      <c r="BP6" s="36">
        <f>IF(BP7="",NA(),BP7)</f>
        <v>89.15</v>
      </c>
      <c r="BQ6" s="36">
        <f t="shared" ref="BQ6:BY6" si="8">IF(BQ7="",NA(),BQ7)</f>
        <v>79.88</v>
      </c>
      <c r="BR6" s="36">
        <f t="shared" si="8"/>
        <v>73.739999999999995</v>
      </c>
      <c r="BS6" s="36">
        <f t="shared" si="8"/>
        <v>72.62</v>
      </c>
      <c r="BT6" s="36">
        <f t="shared" si="8"/>
        <v>74.61</v>
      </c>
      <c r="BU6" s="36">
        <f t="shared" si="8"/>
        <v>100.65</v>
      </c>
      <c r="BV6" s="36">
        <f t="shared" si="8"/>
        <v>99.87</v>
      </c>
      <c r="BW6" s="36">
        <f t="shared" si="8"/>
        <v>100.42</v>
      </c>
      <c r="BX6" s="36">
        <f t="shared" si="8"/>
        <v>98.77</v>
      </c>
      <c r="BY6" s="36">
        <f t="shared" si="8"/>
        <v>95.79</v>
      </c>
      <c r="BZ6" s="35" t="str">
        <f>IF(BZ7="","",IF(BZ7="-","【-】","【"&amp;SUBSTITUTE(TEXT(BZ7,"#,##0.00"),"-","△")&amp;"】"))</f>
        <v>【100.05】</v>
      </c>
      <c r="CA6" s="36">
        <f>IF(CA7="",NA(),CA7)</f>
        <v>136.31</v>
      </c>
      <c r="CB6" s="36">
        <f t="shared" ref="CB6:CJ6" si="9">IF(CB7="",NA(),CB7)</f>
        <v>156.13999999999999</v>
      </c>
      <c r="CC6" s="36">
        <f t="shared" si="9"/>
        <v>169.84</v>
      </c>
      <c r="CD6" s="36">
        <f t="shared" si="9"/>
        <v>173.11</v>
      </c>
      <c r="CE6" s="36">
        <f t="shared" si="9"/>
        <v>168.09</v>
      </c>
      <c r="CF6" s="36">
        <f t="shared" si="9"/>
        <v>170.19</v>
      </c>
      <c r="CG6" s="36">
        <f t="shared" si="9"/>
        <v>171.81</v>
      </c>
      <c r="CH6" s="36">
        <f t="shared" si="9"/>
        <v>171.67</v>
      </c>
      <c r="CI6" s="36">
        <f t="shared" si="9"/>
        <v>173.67</v>
      </c>
      <c r="CJ6" s="36">
        <f t="shared" si="9"/>
        <v>171.13</v>
      </c>
      <c r="CK6" s="35" t="str">
        <f>IF(CK7="","",IF(CK7="-","【-】","【"&amp;SUBSTITUTE(TEXT(CK7,"#,##0.00"),"-","△")&amp;"】"))</f>
        <v>【166.40】</v>
      </c>
      <c r="CL6" s="36">
        <f>IF(CL7="",NA(),CL7)</f>
        <v>68.319999999999993</v>
      </c>
      <c r="CM6" s="36">
        <f t="shared" ref="CM6:CU6" si="10">IF(CM7="",NA(),CM7)</f>
        <v>77.11</v>
      </c>
      <c r="CN6" s="36">
        <f t="shared" si="10"/>
        <v>76.05</v>
      </c>
      <c r="CO6" s="36">
        <f t="shared" si="10"/>
        <v>76.430000000000007</v>
      </c>
      <c r="CP6" s="36">
        <f t="shared" si="10"/>
        <v>78.42</v>
      </c>
      <c r="CQ6" s="36">
        <f t="shared" si="10"/>
        <v>59.01</v>
      </c>
      <c r="CR6" s="36">
        <f t="shared" si="10"/>
        <v>60.03</v>
      </c>
      <c r="CS6" s="36">
        <f t="shared" si="10"/>
        <v>59.74</v>
      </c>
      <c r="CT6" s="36">
        <f t="shared" si="10"/>
        <v>59.67</v>
      </c>
      <c r="CU6" s="36">
        <f t="shared" si="10"/>
        <v>60.12</v>
      </c>
      <c r="CV6" s="35" t="str">
        <f>IF(CV7="","",IF(CV7="-","【-】","【"&amp;SUBSTITUTE(TEXT(CV7,"#,##0.00"),"-","△")&amp;"】"))</f>
        <v>【60.69】</v>
      </c>
      <c r="CW6" s="36">
        <f>IF(CW7="",NA(),CW7)</f>
        <v>81.239999999999995</v>
      </c>
      <c r="CX6" s="36">
        <f t="shared" ref="CX6:DF6" si="11">IF(CX7="",NA(),CX7)</f>
        <v>81.11</v>
      </c>
      <c r="CY6" s="36">
        <f t="shared" si="11"/>
        <v>80.39</v>
      </c>
      <c r="CZ6" s="36">
        <f t="shared" si="11"/>
        <v>77.069999999999993</v>
      </c>
      <c r="DA6" s="36">
        <f t="shared" si="11"/>
        <v>73.84</v>
      </c>
      <c r="DB6" s="36">
        <f t="shared" si="11"/>
        <v>85.37</v>
      </c>
      <c r="DC6" s="36">
        <f t="shared" si="11"/>
        <v>84.81</v>
      </c>
      <c r="DD6" s="36">
        <f t="shared" si="11"/>
        <v>84.8</v>
      </c>
      <c r="DE6" s="36">
        <f t="shared" si="11"/>
        <v>84.6</v>
      </c>
      <c r="DF6" s="36">
        <f t="shared" si="11"/>
        <v>84.24</v>
      </c>
      <c r="DG6" s="35" t="str">
        <f>IF(DG7="","",IF(DG7="-","【-】","【"&amp;SUBSTITUTE(TEXT(DG7,"#,##0.00"),"-","△")&amp;"】"))</f>
        <v>【89.82】</v>
      </c>
      <c r="DH6" s="36">
        <f>IF(DH7="",NA(),DH7)</f>
        <v>48.46</v>
      </c>
      <c r="DI6" s="36">
        <f t="shared" ref="DI6:DQ6" si="12">IF(DI7="",NA(),DI7)</f>
        <v>50.36</v>
      </c>
      <c r="DJ6" s="36">
        <f t="shared" si="12"/>
        <v>51.52</v>
      </c>
      <c r="DK6" s="36">
        <f t="shared" si="12"/>
        <v>52.93</v>
      </c>
      <c r="DL6" s="36">
        <f t="shared" si="12"/>
        <v>54.4</v>
      </c>
      <c r="DM6" s="36">
        <f t="shared" si="12"/>
        <v>46.9</v>
      </c>
      <c r="DN6" s="36">
        <f t="shared" si="12"/>
        <v>47.28</v>
      </c>
      <c r="DO6" s="36">
        <f t="shared" si="12"/>
        <v>47.66</v>
      </c>
      <c r="DP6" s="36">
        <f t="shared" si="12"/>
        <v>48.17</v>
      </c>
      <c r="DQ6" s="36">
        <f t="shared" si="12"/>
        <v>48.83</v>
      </c>
      <c r="DR6" s="35" t="str">
        <f>IF(DR7="","",IF(DR7="-","【-】","【"&amp;SUBSTITUTE(TEXT(DR7,"#,##0.00"),"-","△")&amp;"】"))</f>
        <v>【50.19】</v>
      </c>
      <c r="DS6" s="36">
        <f>IF(DS7="",NA(),DS7)</f>
        <v>31.05</v>
      </c>
      <c r="DT6" s="36">
        <f t="shared" ref="DT6:EB6" si="13">IF(DT7="",NA(),DT7)</f>
        <v>15.11</v>
      </c>
      <c r="DU6" s="36">
        <f t="shared" si="13"/>
        <v>16.46</v>
      </c>
      <c r="DV6" s="36">
        <f t="shared" si="13"/>
        <v>16.68</v>
      </c>
      <c r="DW6" s="36">
        <f t="shared" si="13"/>
        <v>18.57</v>
      </c>
      <c r="DX6" s="36">
        <f t="shared" si="13"/>
        <v>12.03</v>
      </c>
      <c r="DY6" s="36">
        <f t="shared" si="13"/>
        <v>12.19</v>
      </c>
      <c r="DZ6" s="36">
        <f t="shared" si="13"/>
        <v>15.1</v>
      </c>
      <c r="EA6" s="36">
        <f t="shared" si="13"/>
        <v>17.12</v>
      </c>
      <c r="EB6" s="36">
        <f t="shared" si="13"/>
        <v>18.18</v>
      </c>
      <c r="EC6" s="35" t="str">
        <f>IF(EC7="","",IF(EC7="-","【-】","【"&amp;SUBSTITUTE(TEXT(EC7,"#,##0.00"),"-","△")&amp;"】"))</f>
        <v>【20.63】</v>
      </c>
      <c r="ED6" s="36">
        <f>IF(ED7="",NA(),ED7)</f>
        <v>0.6</v>
      </c>
      <c r="EE6" s="36">
        <f t="shared" ref="EE6:EM6" si="14">IF(EE7="",NA(),EE7)</f>
        <v>0.43</v>
      </c>
      <c r="EF6" s="36">
        <f t="shared" si="14"/>
        <v>0.31</v>
      </c>
      <c r="EG6" s="36">
        <f t="shared" si="14"/>
        <v>0.22</v>
      </c>
      <c r="EH6" s="36">
        <f t="shared" si="14"/>
        <v>0.2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352047</v>
      </c>
      <c r="D7" s="38">
        <v>46</v>
      </c>
      <c r="E7" s="38">
        <v>1</v>
      </c>
      <c r="F7" s="38">
        <v>0</v>
      </c>
      <c r="G7" s="38">
        <v>1</v>
      </c>
      <c r="H7" s="38" t="s">
        <v>93</v>
      </c>
      <c r="I7" s="38" t="s">
        <v>94</v>
      </c>
      <c r="J7" s="38" t="s">
        <v>95</v>
      </c>
      <c r="K7" s="38" t="s">
        <v>96</v>
      </c>
      <c r="L7" s="38" t="s">
        <v>97</v>
      </c>
      <c r="M7" s="38" t="s">
        <v>98</v>
      </c>
      <c r="N7" s="39" t="s">
        <v>99</v>
      </c>
      <c r="O7" s="39">
        <v>58.94</v>
      </c>
      <c r="P7" s="39">
        <v>93.53</v>
      </c>
      <c r="Q7" s="39">
        <v>2233</v>
      </c>
      <c r="R7" s="39">
        <v>45508</v>
      </c>
      <c r="S7" s="39">
        <v>698.31</v>
      </c>
      <c r="T7" s="39">
        <v>65.17</v>
      </c>
      <c r="U7" s="39">
        <v>42187</v>
      </c>
      <c r="V7" s="39">
        <v>113.28</v>
      </c>
      <c r="W7" s="39">
        <v>372.41</v>
      </c>
      <c r="X7" s="39">
        <v>111.29</v>
      </c>
      <c r="Y7" s="39">
        <v>111.88</v>
      </c>
      <c r="Z7" s="39">
        <v>104.9</v>
      </c>
      <c r="AA7" s="39">
        <v>103.3</v>
      </c>
      <c r="AB7" s="39">
        <v>106.8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627.94000000000005</v>
      </c>
      <c r="AU7" s="39">
        <v>483.5</v>
      </c>
      <c r="AV7" s="39">
        <v>400.84</v>
      </c>
      <c r="AW7" s="39">
        <v>440.62</v>
      </c>
      <c r="AX7" s="39">
        <v>484.72</v>
      </c>
      <c r="AY7" s="39">
        <v>377.63</v>
      </c>
      <c r="AZ7" s="39">
        <v>357.34</v>
      </c>
      <c r="BA7" s="39">
        <v>366.03</v>
      </c>
      <c r="BB7" s="39">
        <v>365.18</v>
      </c>
      <c r="BC7" s="39">
        <v>327.77</v>
      </c>
      <c r="BD7" s="39">
        <v>260.31</v>
      </c>
      <c r="BE7" s="39">
        <v>477.54</v>
      </c>
      <c r="BF7" s="39">
        <v>648.58000000000004</v>
      </c>
      <c r="BG7" s="39">
        <v>658.09</v>
      </c>
      <c r="BH7" s="39">
        <v>671.98</v>
      </c>
      <c r="BI7" s="39">
        <v>677.53</v>
      </c>
      <c r="BJ7" s="39">
        <v>364.71</v>
      </c>
      <c r="BK7" s="39">
        <v>373.69</v>
      </c>
      <c r="BL7" s="39">
        <v>370.12</v>
      </c>
      <c r="BM7" s="39">
        <v>371.65</v>
      </c>
      <c r="BN7" s="39">
        <v>397.1</v>
      </c>
      <c r="BO7" s="39">
        <v>275.67</v>
      </c>
      <c r="BP7" s="39">
        <v>89.15</v>
      </c>
      <c r="BQ7" s="39">
        <v>79.88</v>
      </c>
      <c r="BR7" s="39">
        <v>73.739999999999995</v>
      </c>
      <c r="BS7" s="39">
        <v>72.62</v>
      </c>
      <c r="BT7" s="39">
        <v>74.61</v>
      </c>
      <c r="BU7" s="39">
        <v>100.65</v>
      </c>
      <c r="BV7" s="39">
        <v>99.87</v>
      </c>
      <c r="BW7" s="39">
        <v>100.42</v>
      </c>
      <c r="BX7" s="39">
        <v>98.77</v>
      </c>
      <c r="BY7" s="39">
        <v>95.79</v>
      </c>
      <c r="BZ7" s="39">
        <v>100.05</v>
      </c>
      <c r="CA7" s="39">
        <v>136.31</v>
      </c>
      <c r="CB7" s="39">
        <v>156.13999999999999</v>
      </c>
      <c r="CC7" s="39">
        <v>169.84</v>
      </c>
      <c r="CD7" s="39">
        <v>173.11</v>
      </c>
      <c r="CE7" s="39">
        <v>168.09</v>
      </c>
      <c r="CF7" s="39">
        <v>170.19</v>
      </c>
      <c r="CG7" s="39">
        <v>171.81</v>
      </c>
      <c r="CH7" s="39">
        <v>171.67</v>
      </c>
      <c r="CI7" s="39">
        <v>173.67</v>
      </c>
      <c r="CJ7" s="39">
        <v>171.13</v>
      </c>
      <c r="CK7" s="39">
        <v>166.4</v>
      </c>
      <c r="CL7" s="39">
        <v>68.319999999999993</v>
      </c>
      <c r="CM7" s="39">
        <v>77.11</v>
      </c>
      <c r="CN7" s="39">
        <v>76.05</v>
      </c>
      <c r="CO7" s="39">
        <v>76.430000000000007</v>
      </c>
      <c r="CP7" s="39">
        <v>78.42</v>
      </c>
      <c r="CQ7" s="39">
        <v>59.01</v>
      </c>
      <c r="CR7" s="39">
        <v>60.03</v>
      </c>
      <c r="CS7" s="39">
        <v>59.74</v>
      </c>
      <c r="CT7" s="39">
        <v>59.67</v>
      </c>
      <c r="CU7" s="39">
        <v>60.12</v>
      </c>
      <c r="CV7" s="39">
        <v>60.69</v>
      </c>
      <c r="CW7" s="39">
        <v>81.239999999999995</v>
      </c>
      <c r="CX7" s="39">
        <v>81.11</v>
      </c>
      <c r="CY7" s="39">
        <v>80.39</v>
      </c>
      <c r="CZ7" s="39">
        <v>77.069999999999993</v>
      </c>
      <c r="DA7" s="39">
        <v>73.84</v>
      </c>
      <c r="DB7" s="39">
        <v>85.37</v>
      </c>
      <c r="DC7" s="39">
        <v>84.81</v>
      </c>
      <c r="DD7" s="39">
        <v>84.8</v>
      </c>
      <c r="DE7" s="39">
        <v>84.6</v>
      </c>
      <c r="DF7" s="39">
        <v>84.24</v>
      </c>
      <c r="DG7" s="39">
        <v>89.82</v>
      </c>
      <c r="DH7" s="39">
        <v>48.46</v>
      </c>
      <c r="DI7" s="39">
        <v>50.36</v>
      </c>
      <c r="DJ7" s="39">
        <v>51.52</v>
      </c>
      <c r="DK7" s="39">
        <v>52.93</v>
      </c>
      <c r="DL7" s="39">
        <v>54.4</v>
      </c>
      <c r="DM7" s="39">
        <v>46.9</v>
      </c>
      <c r="DN7" s="39">
        <v>47.28</v>
      </c>
      <c r="DO7" s="39">
        <v>47.66</v>
      </c>
      <c r="DP7" s="39">
        <v>48.17</v>
      </c>
      <c r="DQ7" s="39">
        <v>48.83</v>
      </c>
      <c r="DR7" s="39">
        <v>50.19</v>
      </c>
      <c r="DS7" s="39">
        <v>31.05</v>
      </c>
      <c r="DT7" s="39">
        <v>15.11</v>
      </c>
      <c r="DU7" s="39">
        <v>16.46</v>
      </c>
      <c r="DV7" s="39">
        <v>16.68</v>
      </c>
      <c r="DW7" s="39">
        <v>18.57</v>
      </c>
      <c r="DX7" s="39">
        <v>12.03</v>
      </c>
      <c r="DY7" s="39">
        <v>12.19</v>
      </c>
      <c r="DZ7" s="39">
        <v>15.1</v>
      </c>
      <c r="EA7" s="39">
        <v>17.12</v>
      </c>
      <c r="EB7" s="39">
        <v>18.18</v>
      </c>
      <c r="EC7" s="39">
        <v>20.63</v>
      </c>
      <c r="ED7" s="39">
        <v>0.6</v>
      </c>
      <c r="EE7" s="39">
        <v>0.43</v>
      </c>
      <c r="EF7" s="39">
        <v>0.31</v>
      </c>
      <c r="EG7" s="39">
        <v>0.22</v>
      </c>
      <c r="EH7" s="39">
        <v>0.2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BHG026016</cp:lastModifiedBy>
  <cp:lastPrinted>2022-02-01T10:39:04Z</cp:lastPrinted>
  <dcterms:created xsi:type="dcterms:W3CDTF">2021-12-03T06:56:03Z</dcterms:created>
  <dcterms:modified xsi:type="dcterms:W3CDTF">2022-02-01T10:40:04Z</dcterms:modified>
  <cp:category/>
</cp:coreProperties>
</file>