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J:\財務課\経理係\07_経理業務\照会回答\県_市町課\経営戦略・公営企業の経営に当たっての留意事項等\R03\R4.1.13_公営企業に係る「経営比較分析表」（令和２年度決算）の分析等について【R.4.2.4期限】\【提出データ】\【起案】\"/>
    </mc:Choice>
  </mc:AlternateContent>
  <xr:revisionPtr revIDLastSave="0" documentId="13_ncr:1_{5EFB3A25-69AE-4782-84CD-927E705C09C0}" xr6:coauthVersionLast="36" xr6:coauthVersionMax="36" xr10:uidLastSave="{00000000-0000-0000-0000-000000000000}"/>
  <workbookProtection workbookAlgorithmName="SHA-512" workbookHashValue="CXB/74iRHYAu6AEiI/LG2NK/VwuSnuwhNoBJxM1cD0K54IKGPRZSBp2NoLw3p5qypdcU3ck1kimdZSNf2M4ALw==" workbookSaltValue="JrAEkfg2bq87bTYhElXLA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G85" i="4"/>
  <c r="F85" i="4"/>
  <c r="E85" i="4"/>
  <c r="BB10" i="4"/>
  <c r="AT10" i="4"/>
  <c r="AL10" i="4"/>
  <c r="W10" i="4"/>
  <c r="P10" i="4"/>
  <c r="B10" i="4"/>
  <c r="BB8" i="4"/>
  <c r="AT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<sst xmlns="http://schemas.openxmlformats.org/spreadsheetml/2006/main" count="228" uniqueCount="113">
  <si>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</si>
  <si>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</si>
  <si>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</si>
  <si>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</si>
  <si>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</si>
  <si>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</si>
  <si>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</si>
  <si>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</si>
  <si>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</si>
  <si>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</si>
  <si>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</si>
  <si>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</si>
  <si>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</si>
  <si>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</si>
  <si>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</si>
  <si>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</si>
  <si>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</si>
  <si>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</si>
  <si>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</si>
  <si>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</si>
  <si>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</si>
  <si>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</si>
  <si>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</si>
  <si>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</si>
  <si>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</si>
  <si>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</si>
  <si>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</si>
  <si>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</si>
  <si>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</si>
  <si>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</si>
  <si>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</si>
  <si>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</si>
  <si>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</si>
  <si>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</si>
  <si>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</si>
  <si>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</si>
  <si>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</si>
  <si>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</si>
  <si>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</si>
  <si>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</si>
  <si>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</si>
  <si>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</si>
  <si>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</si>
  <si>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</si>
  <si>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</si>
  <si>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</si>
  <si>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</si>
  <si>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</si>
  <si>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</si>
  <si>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</si>
  <si>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</si>
  <si>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</si>
  <si>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</si>
  <si>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</si>
  <si>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</si>
  <si>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</si>
  <si>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</si>
  <si>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</si>
  <si>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</si>
  <si>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</si>
  <si>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</si>
  <si>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</si>
  <si>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</si>
  <si>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</si>
  <si>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</si>
  <si>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</si>
  <si>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</si>
  <si>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</si>
  <si>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</si>
  <si>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</si>
  <si>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</si>
  <si>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</si>
  <si>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</si>
  <si>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</si>
  <si>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</si>
  <si>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</si>
  <si>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</si>
  <si>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</si>
  <si>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</si>
  <si>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</si>
  <si>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</si>
  <si>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</si>
  <si>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</si>
  <si>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</si>
  <si>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</si>
  <si>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</si>
  <si>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</si>
  <si>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</si>
  <si>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</si>
  <si>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</si>
  <si>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</si>
  <si>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</si>
  <si>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</si>
  <si>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防府市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</si>
  <si>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</si>
  <si>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</si>
  <si>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</si>
  <si>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</si>
  <si>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</si>
  <si>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</si>
  <si>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</si>
  <si>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</si>
  <si>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</si>
  <si>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</si>
  <si>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</si>
  <si>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</si>
  <si>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</si>
  <si>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</si>
  <si>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</si>
  <si>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</si>
  <si>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各指標が示すとおり、現状においては類似団体と比較して経営の健全性や効率性が保たれているが、一方で企業債残高対給水収益比率が高い数値を示しており、今後、企業債残高を減少させていくことが課題となっている。また、将来的に事業運営の根幹をなす水需要の減少が見込まれる中で、施設の老朽化対策や耐震化を推進していく必要があり、給水収益の増収につながらない事業が数多く存在している状況にある。
　当市では、令和元年度に経営戦略を内包した上下水道ビジョンを策定しており、計画的かつ効果的な投資と財源の確保、専門知識を有した人材の育成など、長期的展望に立った経営体制の確立が必要である。</t>
    <rPh sb="1" eb="4">
      <t>カクシヒョウ</t>
    </rPh>
    <rPh sb="5" eb="6">
      <t>シメ</t>
    </rPh>
    <rPh sb="11" eb="13">
      <t>ゲンジョウ</t>
    </rPh>
    <rPh sb="18" eb="22">
      <t>ルイジダンタイ</t>
    </rPh>
    <rPh sb="23" eb="25">
      <t>ヒカク</t>
    </rPh>
    <rPh sb="27" eb="29">
      <t>ケイエイ</t>
    </rPh>
    <rPh sb="30" eb="33">
      <t>ケンゼンセイ</t>
    </rPh>
    <rPh sb="34" eb="37">
      <t>コウリツセイ</t>
    </rPh>
    <rPh sb="38" eb="39">
      <t>タモ</t>
    </rPh>
    <rPh sb="46" eb="48">
      <t>イッポウ</t>
    </rPh>
    <rPh sb="62" eb="63">
      <t>タカ</t>
    </rPh>
    <rPh sb="64" eb="66">
      <t>スウチ</t>
    </rPh>
    <rPh sb="67" eb="68">
      <t>シメ</t>
    </rPh>
    <rPh sb="73" eb="75">
      <t>コンゴ</t>
    </rPh>
    <rPh sb="76" eb="79">
      <t>キギョウサイ</t>
    </rPh>
    <rPh sb="79" eb="81">
      <t>ザンダカ</t>
    </rPh>
    <rPh sb="82" eb="84">
      <t>ゲンショウ</t>
    </rPh>
    <rPh sb="92" eb="94">
      <t>カダイ</t>
    </rPh>
    <rPh sb="104" eb="107">
      <t>ショウライテキ</t>
    </rPh>
    <rPh sb="130" eb="131">
      <t>ナカ</t>
    </rPh>
    <rPh sb="146" eb="148">
      <t>スイシン</t>
    </rPh>
    <rPh sb="152" eb="154">
      <t>ヒツヨウ</t>
    </rPh>
    <rPh sb="158" eb="162">
      <t>キュウスイシュウエキ</t>
    </rPh>
    <rPh sb="163" eb="165">
      <t>ゾウシュウ</t>
    </rPh>
    <rPh sb="172" eb="174">
      <t>ジギョウ</t>
    </rPh>
    <rPh sb="175" eb="177">
      <t>カズオオ</t>
    </rPh>
    <rPh sb="178" eb="180">
      <t>ソンザイ</t>
    </rPh>
    <rPh sb="184" eb="186">
      <t>ジョウキョウ</t>
    </rPh>
    <rPh sb="192" eb="194">
      <t>トウシ</t>
    </rPh>
    <rPh sb="197" eb="199">
      <t>レイワ</t>
    </rPh>
    <phoneticPr fontId="4"/>
  </si>
  <si>
    <t>　経常収支比率は100％を超え、黒字を維持しており、累積欠損金は発生しておらず、類似団体と比較して健全な経営と言える。
　流動比率は、すべての年度で200％以上となっており、短期的な債務に対する支払能力は十分に確保できているが、類似団体の平均値と比べると低い数値となっている。これは、企業債残高が類似団体と比較して多く、償還期限が1年以内の企業債（流動負債）が多いためである。企業債残高対給水収益比率は、400％以上となっているが、近年では緩やかに減少しており、改善傾向が見られるものの、類似団体と比較すると高い数値を示している。
　料金回収率は120％程度で推移し、類似団体の平均値を超えており、給水に係る必要な費用を給水収益で賄えている。また、給水原価については、地下水を水源としていることや山間部が少ないことなどにより浄水費用等が抑制できているため、類似団体と比較して低い水準にあると考えられる。
　施設利用率は、類似団体の平均値を下回っているが、平成30年度から施設能力を引下げたことにより上昇している。
　有収率は92％前後で推移しており、類似団体の数値を上回っている。これは、定期的な漏水調査の実施や管路更新による漏水量の減少、適切な施設管理による効果が現れていると考えられる。</t>
    <rPh sb="13" eb="14">
      <t>コ</t>
    </rPh>
    <rPh sb="16" eb="18">
      <t>クロジ</t>
    </rPh>
    <rPh sb="19" eb="21">
      <t>イジ</t>
    </rPh>
    <rPh sb="32" eb="34">
      <t>ハッセイ</t>
    </rPh>
    <rPh sb="40" eb="44">
      <t>ルイジダンタイ</t>
    </rPh>
    <rPh sb="45" eb="47">
      <t>ヒカク</t>
    </rPh>
    <rPh sb="49" eb="51">
      <t>ケンゼン</t>
    </rPh>
    <rPh sb="52" eb="54">
      <t>ケイエイ</t>
    </rPh>
    <rPh sb="55" eb="56">
      <t>イ</t>
    </rPh>
    <rPh sb="102" eb="104">
      <t>ジュウブン</t>
    </rPh>
    <rPh sb="123" eb="124">
      <t>クラ</t>
    </rPh>
    <rPh sb="127" eb="128">
      <t>ヒク</t>
    </rPh>
    <rPh sb="129" eb="131">
      <t>スウチ</t>
    </rPh>
    <rPh sb="206" eb="208">
      <t>イジョウ</t>
    </rPh>
    <rPh sb="244" eb="248">
      <t>ルイジダンタイ</t>
    </rPh>
    <rPh sb="249" eb="251">
      <t>ヒカク</t>
    </rPh>
    <rPh sb="254" eb="255">
      <t>タカ</t>
    </rPh>
    <rPh sb="256" eb="258">
      <t>スウチ</t>
    </rPh>
    <rPh sb="259" eb="260">
      <t>シメ</t>
    </rPh>
    <rPh sb="277" eb="279">
      <t>テイド</t>
    </rPh>
    <rPh sb="280" eb="282">
      <t>スイイ</t>
    </rPh>
    <rPh sb="293" eb="294">
      <t>コ</t>
    </rPh>
    <rPh sb="299" eb="301">
      <t>キュウスイ</t>
    </rPh>
    <rPh sb="302" eb="303">
      <t>カカ</t>
    </rPh>
    <rPh sb="304" eb="306">
      <t>ヒツヨウ</t>
    </rPh>
    <rPh sb="307" eb="309">
      <t>ヒヨウ</t>
    </rPh>
    <rPh sb="310" eb="314">
      <t>キュウスイシュウエキ</t>
    </rPh>
    <rPh sb="315" eb="316">
      <t>マカナ</t>
    </rPh>
    <rPh sb="395" eb="396">
      <t>カンガ</t>
    </rPh>
    <rPh sb="415" eb="418">
      <t>ヘイキンチ</t>
    </rPh>
    <rPh sb="465" eb="467">
      <t>ゼンゴ</t>
    </rPh>
    <rPh sb="468" eb="470">
      <t>スイイ</t>
    </rPh>
    <rPh sb="475" eb="479">
      <t>ルイジダンタイ</t>
    </rPh>
    <rPh sb="480" eb="482">
      <t>スウチ</t>
    </rPh>
    <rPh sb="494" eb="497">
      <t>テイキテキ</t>
    </rPh>
    <rPh sb="506" eb="510">
      <t>カンロコウシン</t>
    </rPh>
    <phoneticPr fontId="4"/>
  </si>
  <si>
    <t>　有形固定資産減価償却率は、類似団体と同様に年々増加傾向にあり、老朽化が進んでいるが、令和2年度に施設更新工事が完了したため、一時的に数値が改善している。
　管路経年化率は、類似団体より低い数値で推移しているが、年々増加傾向にあり、管路の老朽化が進んでいる。
　管路更新率については、当市上下水道ビジョンにおいて設定している耐震管布設9.5kｍ/年を目標（令和11年度目標値：管路全体の耐震化率42％）に毎年更新を行っており、類似団体の平均値を上回っている。
　老朽化の状況については、類似団体の水準と比較して概ね良好な数値を示しているものの、管路経年化率は逓増しており、管路の老朽化に対して更新が追いついていない状況にあると言える。
　</t>
    <rPh sb="8" eb="11">
      <t>カクネンド</t>
    </rPh>
    <rPh sb="14" eb="18">
      <t>ルイジダンタイ</t>
    </rPh>
    <rPh sb="19" eb="21">
      <t>ドウヨウ</t>
    </rPh>
    <rPh sb="22" eb="28">
      <t>ネンネンゾウカケイコウ</t>
    </rPh>
    <rPh sb="32" eb="35">
      <t>ロウキュウカ</t>
    </rPh>
    <rPh sb="36" eb="37">
      <t>スス</t>
    </rPh>
    <rPh sb="43" eb="45">
      <t>レイワ</t>
    </rPh>
    <rPh sb="46" eb="48">
      <t>ネンド</t>
    </rPh>
    <rPh sb="49" eb="55">
      <t>シセツコウシンコウジ</t>
    </rPh>
    <rPh sb="56" eb="58">
      <t>カンリョウ</t>
    </rPh>
    <rPh sb="63" eb="66">
      <t>イチジテキ</t>
    </rPh>
    <rPh sb="67" eb="69">
      <t>スウチ</t>
    </rPh>
    <rPh sb="70" eb="72">
      <t>カイゼン</t>
    </rPh>
    <rPh sb="83" eb="85">
      <t>ヒカク</t>
    </rPh>
    <rPh sb="142" eb="144">
      <t>ジュウブン</t>
    </rPh>
    <rPh sb="163" eb="164">
      <t>クラ</t>
    </rPh>
    <rPh sb="167" eb="168">
      <t>ヒク</t>
    </rPh>
    <rPh sb="169" eb="171">
      <t>スウチ</t>
    </rPh>
    <rPh sb="268" eb="270">
      <t>イジョウ</t>
    </rPh>
    <rPh sb="305" eb="309">
      <t>ルイジダンタイ</t>
    </rPh>
    <rPh sb="310" eb="312">
      <t>ヒカク</t>
    </rPh>
    <rPh sb="313" eb="314">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</si>
</sst>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1.57</c:v>
                </c:pt>
                <c:pt idx="1">
                  <c:v>1.35</c:v>
                </c:pt>
                <c:pt idx="2">
                  <c:v>1.43</c:v>
                </c:pt>
                <c:pt idx="3">
                  <c:v>1.1000000000000001</c:v>
                </c:pt>
                <c:pt idx="4">
                  <c:v>1.1399999999999999</c:v>
                </c:pt>
              </c:numCache>
            </c:numRef>
          </c:val>
          <c:extLst>
            <c:ext xmlns:c16="http://schemas.microsoft.com/office/drawing/2014/chart" uri="{C3380CC4-5D6E-409C-BE32-E72D297353CC}">
              <c16:uniqueId val="{00000000-DC6F-446B-972E-C9D9E03B72C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0.74</c:v>
                </c:pt>
                <c:pt idx="2">
                  <c:v>0.72</c:v>
                </c:pt>
                <c:pt idx="3">
                  <c:v>0.66</c:v>
                </c:pt>
                <c:pt idx="4">
                  <c:v>0.67</c:v>
                </c:pt>
              </c:numCache>
            </c:numRef>
          </c:val>
          <c:smooth val="0"/>
          <c:extLst>
            <c:ext xmlns:c16="http://schemas.microsoft.com/office/drawing/2014/chart" uri="{C3380CC4-5D6E-409C-BE32-E72D297353CC}">
              <c16:uniqueId val="{00000001-DC6F-446B-972E-C9D9E03B72C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52.39</c:v>
                </c:pt>
                <c:pt idx="1">
                  <c:v>52.44</c:v>
                </c:pt>
                <c:pt idx="2">
                  <c:v>58.83</c:v>
                </c:pt>
                <c:pt idx="3">
                  <c:v>58.19</c:v>
                </c:pt>
                <c:pt idx="4">
                  <c:v>59.29</c:v>
                </c:pt>
              </c:numCache>
            </c:numRef>
          </c:val>
          <c:extLst>
            <c:ext xmlns:c16="http://schemas.microsoft.com/office/drawing/2014/chart" uri="{C3380CC4-5D6E-409C-BE32-E72D297353CC}">
              <c16:uniqueId val="{00000000-BFC1-44CD-BAE4-C465C0AA09F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c:v>
                </c:pt>
                <c:pt idx="1">
                  <c:v>62.38</c:v>
                </c:pt>
                <c:pt idx="2">
                  <c:v>62.83</c:v>
                </c:pt>
                <c:pt idx="3">
                  <c:v>62.05</c:v>
                </c:pt>
                <c:pt idx="4">
                  <c:v>63.23</c:v>
                </c:pt>
              </c:numCache>
            </c:numRef>
          </c:val>
          <c:smooth val="0"/>
          <c:extLst>
            <c:ext xmlns:c16="http://schemas.microsoft.com/office/drawing/2014/chart" uri="{C3380CC4-5D6E-409C-BE32-E72D297353CC}">
              <c16:uniqueId val="{00000001-BFC1-44CD-BAE4-C465C0AA09F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91.99</c:v>
                </c:pt>
                <c:pt idx="1">
                  <c:v>91.86</c:v>
                </c:pt>
                <c:pt idx="2">
                  <c:v>91.93</c:v>
                </c:pt>
                <c:pt idx="3">
                  <c:v>92.16</c:v>
                </c:pt>
                <c:pt idx="4">
                  <c:v>91.54</c:v>
                </c:pt>
              </c:numCache>
            </c:numRef>
          </c:val>
          <c:extLst>
            <c:ext xmlns:c16="http://schemas.microsoft.com/office/drawing/2014/chart" uri="{C3380CC4-5D6E-409C-BE32-E72D297353CC}">
              <c16:uniqueId val="{00000000-99B4-46C6-AB8D-AB6C7FD7712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89.52</c:v>
                </c:pt>
                <c:pt idx="1">
                  <c:v>89.17</c:v>
                </c:pt>
                <c:pt idx="2">
                  <c:v>88.86</c:v>
                </c:pt>
                <c:pt idx="3">
                  <c:v>89.11</c:v>
                </c:pt>
                <c:pt idx="4">
                  <c:v>89.35</c:v>
                </c:pt>
              </c:numCache>
            </c:numRef>
          </c:val>
          <c:smooth val="0"/>
          <c:extLst>
            <c:ext xmlns:c16="http://schemas.microsoft.com/office/drawing/2014/chart" uri="{C3380CC4-5D6E-409C-BE32-E72D297353CC}">
              <c16:uniqueId val="{00000001-99B4-46C6-AB8D-AB6C7FD7712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123.72</c:v>
                </c:pt>
                <c:pt idx="1">
                  <c:v>128.08000000000001</c:v>
                </c:pt>
                <c:pt idx="2">
                  <c:v>123.64</c:v>
                </c:pt>
                <c:pt idx="3">
                  <c:v>123.37</c:v>
                </c:pt>
                <c:pt idx="4">
                  <c:v>121.62</c:v>
                </c:pt>
              </c:numCache>
            </c:numRef>
          </c:val>
          <c:extLst>
            <c:ext xmlns:c16="http://schemas.microsoft.com/office/drawing/2014/chart" uri="{C3380CC4-5D6E-409C-BE32-E72D297353CC}">
              <c16:uniqueId val="{00000000-FC54-4CF6-8DEF-A1B22B79EB1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113.68</c:v>
                </c:pt>
                <c:pt idx="2">
                  <c:v>113.82</c:v>
                </c:pt>
                <c:pt idx="3">
                  <c:v>112.82</c:v>
                </c:pt>
                <c:pt idx="4">
                  <c:v>111.21</c:v>
                </c:pt>
              </c:numCache>
            </c:numRef>
          </c:val>
          <c:smooth val="0"/>
          <c:extLst>
            <c:ext xmlns:c16="http://schemas.microsoft.com/office/drawing/2014/chart" uri="{C3380CC4-5D6E-409C-BE32-E72D297353CC}">
              <c16:uniqueId val="{00000001-FC54-4CF6-8DEF-A1B22B79EB1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46.12</c:v>
                </c:pt>
                <c:pt idx="1">
                  <c:v>47.25</c:v>
                </c:pt>
                <c:pt idx="2">
                  <c:v>48.34</c:v>
                </c:pt>
                <c:pt idx="3">
                  <c:v>49.35</c:v>
                </c:pt>
                <c:pt idx="4">
                  <c:v>48.86</c:v>
                </c:pt>
              </c:numCache>
            </c:numRef>
          </c:val>
          <c:extLst>
            <c:ext xmlns:c16="http://schemas.microsoft.com/office/drawing/2014/chart" uri="{C3380CC4-5D6E-409C-BE32-E72D297353CC}">
              <c16:uniqueId val="{00000000-F47B-4107-B740-849A4926440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46.58</c:v>
                </c:pt>
                <c:pt idx="1">
                  <c:v>46.99</c:v>
                </c:pt>
                <c:pt idx="2">
                  <c:v>47.89</c:v>
                </c:pt>
                <c:pt idx="3">
                  <c:v>48.69</c:v>
                </c:pt>
                <c:pt idx="4">
                  <c:v>49.62</c:v>
                </c:pt>
              </c:numCache>
            </c:numRef>
          </c:val>
          <c:smooth val="0"/>
          <c:extLst>
            <c:ext xmlns:c16="http://schemas.microsoft.com/office/drawing/2014/chart" uri="{C3380CC4-5D6E-409C-BE32-E72D297353CC}">
              <c16:uniqueId val="{00000001-F47B-4107-B740-849A4926440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12.25</c:v>
                </c:pt>
                <c:pt idx="1">
                  <c:v>13.17</c:v>
                </c:pt>
                <c:pt idx="2">
                  <c:v>13.54</c:v>
                </c:pt>
                <c:pt idx="3">
                  <c:v>14.98</c:v>
                </c:pt>
                <c:pt idx="4">
                  <c:v>16.649999999999999</c:v>
                </c:pt>
              </c:numCache>
            </c:numRef>
          </c:val>
          <c:extLst>
            <c:ext xmlns:c16="http://schemas.microsoft.com/office/drawing/2014/chart" uri="{C3380CC4-5D6E-409C-BE32-E72D297353CC}">
              <c16:uniqueId val="{00000000-D664-415A-AB04-55C444AF3D9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14.45</c:v>
                </c:pt>
                <c:pt idx="1">
                  <c:v>15.83</c:v>
                </c:pt>
                <c:pt idx="2">
                  <c:v>16.899999999999999</c:v>
                </c:pt>
                <c:pt idx="3">
                  <c:v>18.260000000000002</c:v>
                </c:pt>
                <c:pt idx="4">
                  <c:v>19.510000000000002</c:v>
                </c:pt>
              </c:numCache>
            </c:numRef>
          </c:val>
          <c:smooth val="0"/>
          <c:extLst>
            <c:ext xmlns:c16="http://schemas.microsoft.com/office/drawing/2014/chart" uri="{C3380CC4-5D6E-409C-BE32-E72D297353CC}">
              <c16:uniqueId val="{00000001-D664-415A-AB04-55C444AF3D9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37-4E70-8D94-B7FB446E619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0.23</c:v>
                </c:pt>
                <c:pt idx="1">
                  <c:v>0.03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7237-4E70-8D94-B7FB446E619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289.16000000000003</c:v>
                </c:pt>
                <c:pt idx="1">
                  <c:v>287.99</c:v>
                </c:pt>
                <c:pt idx="2">
                  <c:v>296.35000000000002</c:v>
                </c:pt>
                <c:pt idx="3">
                  <c:v>240.13</c:v>
                </c:pt>
                <c:pt idx="4">
                  <c:v>238.62</c:v>
                </c:pt>
              </c:numCache>
            </c:numRef>
          </c:val>
          <c:extLst>
            <c:ext xmlns:c16="http://schemas.microsoft.com/office/drawing/2014/chart" uri="{C3380CC4-5D6E-409C-BE32-E72D297353CC}">
              <c16:uniqueId val="{00000000-0E4C-4B25-B2EA-A6F0D69169A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349.04</c:v>
                </c:pt>
                <c:pt idx="1">
                  <c:v>337.49</c:v>
                </c:pt>
                <c:pt idx="2">
                  <c:v>335.6</c:v>
                </c:pt>
                <c:pt idx="3">
                  <c:v>358.91</c:v>
                </c:pt>
                <c:pt idx="4">
                  <c:v>360.96</c:v>
                </c:pt>
              </c:numCache>
            </c:numRef>
          </c:val>
          <c:smooth val="0"/>
          <c:extLst>
            <c:ext xmlns:c16="http://schemas.microsoft.com/office/drawing/2014/chart" uri="{C3380CC4-5D6E-409C-BE32-E72D297353CC}">
              <c16:uniqueId val="{00000001-0E4C-4B25-B2EA-A6F0D69169A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490.3</c:v>
                </c:pt>
                <c:pt idx="1">
                  <c:v>466.9</c:v>
                </c:pt>
                <c:pt idx="2">
                  <c:v>441.59</c:v>
                </c:pt>
                <c:pt idx="3">
                  <c:v>426.02</c:v>
                </c:pt>
                <c:pt idx="4">
                  <c:v>413.64</c:v>
                </c:pt>
              </c:numCache>
            </c:numRef>
          </c:val>
          <c:extLst>
            <c:ext xmlns:c16="http://schemas.microsoft.com/office/drawing/2014/chart" uri="{C3380CC4-5D6E-409C-BE32-E72D297353CC}">
              <c16:uniqueId val="{00000000-C79C-47EE-89CA-33A62D3F920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254.54</c:v>
                </c:pt>
                <c:pt idx="1">
                  <c:v>265.92</c:v>
                </c:pt>
                <c:pt idx="2">
                  <c:v>258.26</c:v>
                </c:pt>
                <c:pt idx="3">
                  <c:v>247.27</c:v>
                </c:pt>
                <c:pt idx="4">
                  <c:v>239.18</c:v>
                </c:pt>
              </c:numCache>
            </c:numRef>
          </c:val>
          <c:smooth val="0"/>
          <c:extLst>
            <c:ext xmlns:c16="http://schemas.microsoft.com/office/drawing/2014/chart" uri="{C3380CC4-5D6E-409C-BE32-E72D297353CC}">
              <c16:uniqueId val="{00000001-C79C-47EE-89CA-33A62D3F920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118.61</c:v>
                </c:pt>
                <c:pt idx="1">
                  <c:v>122.84</c:v>
                </c:pt>
                <c:pt idx="2">
                  <c:v>118.77</c:v>
                </c:pt>
                <c:pt idx="3">
                  <c:v>120.84</c:v>
                </c:pt>
                <c:pt idx="4">
                  <c:v>119.45</c:v>
                </c:pt>
              </c:numCache>
            </c:numRef>
          </c:val>
          <c:extLst>
            <c:ext xmlns:c16="http://schemas.microsoft.com/office/drawing/2014/chart" uri="{C3380CC4-5D6E-409C-BE32-E72D297353CC}">
              <c16:uniqueId val="{00000000-DD23-4C58-9BD0-34079182D35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106.52</c:v>
                </c:pt>
                <c:pt idx="1">
                  <c:v>105.86</c:v>
                </c:pt>
                <c:pt idx="2">
                  <c:v>106.07</c:v>
                </c:pt>
                <c:pt idx="3">
                  <c:v>105.34</c:v>
                </c:pt>
                <c:pt idx="4">
                  <c:v>101.89</c:v>
                </c:pt>
              </c:numCache>
            </c:numRef>
          </c:val>
          <c:smooth val="0"/>
          <c:extLst>
            <c:ext xmlns:c16="http://schemas.microsoft.com/office/drawing/2014/chart" uri="{C3380CC4-5D6E-409C-BE32-E72D297353CC}">
              <c16:uniqueId val="{00000001-DD23-4C58-9BD0-34079182D35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133.97</c:v>
                </c:pt>
                <c:pt idx="1">
                  <c:v>129.49</c:v>
                </c:pt>
                <c:pt idx="2">
                  <c:v>134.09</c:v>
                </c:pt>
                <c:pt idx="3">
                  <c:v>131.80000000000001</c:v>
                </c:pt>
                <c:pt idx="4">
                  <c:v>132.69</c:v>
                </c:pt>
              </c:numCache>
            </c:numRef>
          </c:val>
          <c:extLst>
            <c:ext xmlns:c16="http://schemas.microsoft.com/office/drawing/2014/chart" uri="{C3380CC4-5D6E-409C-BE32-E72D297353CC}">
              <c16:uniqueId val="{00000000-BC31-4556-8C9F-B3665CEBF24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155.80000000000001</c:v>
                </c:pt>
                <c:pt idx="1">
                  <c:v>158.58000000000001</c:v>
                </c:pt>
                <c:pt idx="2">
                  <c:v>159.22</c:v>
                </c:pt>
                <c:pt idx="3">
                  <c:v>159.6</c:v>
                </c:pt>
                <c:pt idx="4">
                  <c:v>156.32</c:v>
                </c:pt>
              </c:numCache>
            </c:numRef>
          </c:val>
          <c:smooth val="0"/>
          <c:extLst>
            <c:ext xmlns:c16="http://schemas.microsoft.com/office/drawing/2014/chart" uri="{C3380CC4-5D6E-409C-BE32-E72D297353CC}">
              <c16:uniqueId val="{00000001-BC31-4556-8C9F-B3665CEBF24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26" zoomScaleNormal="100" workbookViewId="0">
      <selection activeCell="BC36" sqref="BC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山口県　防府市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A3</v>
      </c>
      <c r="X8" s="60"/>
      <c r="Y8" s="60"/>
      <c r="Z8" s="60"/>
      <c r="AA8" s="60"/>
      <c r="AB8" s="60"/>
      <c r="AC8" s="60"/>
      <c r="AD8" s="60" t="str">
        <f>データ!$M$6</f>
        <v>自治体職員</v>
      </c>
      <c r="AE8" s="60"/>
      <c r="AF8" s="60"/>
      <c r="AG8" s="60"/>
      <c r="AH8" s="60"/>
      <c r="AI8" s="60"/>
      <c r="AJ8" s="60"/>
      <c r="AK8" s="4"/>
      <c r="AL8" s="61">
        <f>データ!$R$6</f>
        <v>115405</v>
      </c>
      <c r="AM8" s="61"/>
      <c r="AN8" s="61"/>
      <c r="AO8" s="61"/>
      <c r="AP8" s="61"/>
      <c r="AQ8" s="61"/>
      <c r="AR8" s="61"/>
      <c r="AS8" s="61"/>
      <c r="AT8" s="52">
        <f>データ!$S$6</f>
        <v>189.37</v>
      </c>
      <c r="AU8" s="53"/>
      <c r="AV8" s="53"/>
      <c r="AW8" s="53"/>
      <c r="AX8" s="53"/>
      <c r="AY8" s="53"/>
      <c r="AZ8" s="53"/>
      <c r="BA8" s="53"/>
      <c r="BB8" s="54">
        <f>データ!$T$6</f>
        <v>609.41999999999996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64.39</v>
      </c>
      <c r="J10" s="53"/>
      <c r="K10" s="53"/>
      <c r="L10" s="53"/>
      <c r="M10" s="53"/>
      <c r="N10" s="53"/>
      <c r="O10" s="64"/>
      <c r="P10" s="54">
        <f>データ!$P$6</f>
        <v>92.32</v>
      </c>
      <c r="Q10" s="54"/>
      <c r="R10" s="54"/>
      <c r="S10" s="54"/>
      <c r="T10" s="54"/>
      <c r="U10" s="54"/>
      <c r="V10" s="54"/>
      <c r="W10" s="61">
        <f>データ!$Q$6</f>
        <v>2541</v>
      </c>
      <c r="X10" s="61"/>
      <c r="Y10" s="61"/>
      <c r="Z10" s="61"/>
      <c r="AA10" s="61"/>
      <c r="AB10" s="61"/>
      <c r="AC10" s="61"/>
      <c r="AD10" s="2"/>
      <c r="AE10" s="2"/>
      <c r="AF10" s="2"/>
      <c r="AG10" s="2"/>
      <c r="AH10" s="4"/>
      <c r="AI10" s="4"/>
      <c r="AJ10" s="4"/>
      <c r="AK10" s="4"/>
      <c r="AL10" s="61">
        <f>データ!$U$6</f>
        <v>106130</v>
      </c>
      <c r="AM10" s="61"/>
      <c r="AN10" s="61"/>
      <c r="AO10" s="61"/>
      <c r="AP10" s="61"/>
      <c r="AQ10" s="61"/>
      <c r="AR10" s="61"/>
      <c r="AS10" s="61"/>
      <c r="AT10" s="52">
        <f>データ!$V$6</f>
        <v>78.599999999999994</v>
      </c>
      <c r="AU10" s="53"/>
      <c r="AV10" s="53"/>
      <c r="AW10" s="53"/>
      <c r="AX10" s="53"/>
      <c r="AY10" s="53"/>
      <c r="AZ10" s="53"/>
      <c r="BA10" s="53"/>
      <c r="BB10" s="54">
        <f>データ!$W$6</f>
        <v>1350.25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1WVosbEQjvYujQ+OLfceS/eBzbDR414WugBcfdpb6k7NOeI2Q6wsA62BjM5wg/XB8pibVim2Oa2T/02ZWS9AAA==" saltValue="d2t0NFWAYf49rd0OpJsVp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352063</v>
      </c>
      <c r="D6" s="34">
        <f t="shared" si="3"/>
        <v>46</v>
      </c>
      <c r="E6" s="34">
        <f t="shared" si="3"/>
        <v>1</v>
      </c>
      <c r="F6" s="34">
        <f t="shared" si="3"/>
        <v>0</v>
      </c>
      <c r="G6" s="34">
        <f t="shared" si="3"/>
        <v>1</v>
      </c>
      <c r="H6" s="34" t="str">
        <f t="shared" si="3"/>
        <v>山口県　防府市</v>
      </c>
      <c r="I6" s="34" t="str">
        <f t="shared" si="3"/>
        <v>法適用</v>
      </c>
      <c r="J6" s="34" t="str">
        <f t="shared" si="3"/>
        <v>水道事業</v>
      </c>
      <c r="K6" s="34" t="str">
        <f t="shared" si="3"/>
        <v>末端給水事業</v>
      </c>
      <c r="L6" s="34" t="str">
        <f t="shared" si="3"/>
        <v>A3</v>
      </c>
      <c r="M6" s="34" t="str">
        <f t="shared" si="3"/>
        <v>自治体職員</v>
      </c>
      <c r="N6" s="35" t="str">
        <f t="shared" si="3"/>
        <v>-</v>
      </c>
      <c r="O6" s="35">
        <f t="shared" si="3"/>
        <v>64.39</v>
      </c>
      <c r="P6" s="35">
        <f t="shared" si="3"/>
        <v>92.32</v>
      </c>
      <c r="Q6" s="35">
        <f t="shared" si="3"/>
        <v>2541</v>
      </c>
      <c r="R6" s="35">
        <f t="shared" si="3"/>
        <v>115405</v>
      </c>
      <c r="S6" s="35">
        <f t="shared" si="3"/>
        <v>189.37</v>
      </c>
      <c r="T6" s="35">
        <f t="shared" si="3"/>
        <v>609.41999999999996</v>
      </c>
      <c r="U6" s="35">
        <f t="shared" si="3"/>
        <v>106130</v>
      </c>
      <c r="V6" s="35">
        <f t="shared" si="3"/>
        <v>78.599999999999994</v>
      </c>
      <c r="W6" s="35">
        <f t="shared" si="3"/>
        <v>1350.25</v>
      </c>
      <c r="X6" s="36">
        <f>IF(X7="",NA(),X7)</f>
        <v>123.72</v>
      </c>
      <c r="Y6" s="36">
        <f t="shared" ref="Y6:AG6" si="4">IF(Y7="",NA(),Y7)</f>
        <v>128.08000000000001</v>
      </c>
      <c r="Z6" s="36">
        <f t="shared" si="4"/>
        <v>123.64</v>
      </c>
      <c r="AA6" s="36">
        <f t="shared" si="4"/>
        <v>123.37</v>
      </c>
      <c r="AB6" s="36">
        <f t="shared" si="4"/>
        <v>121.62</v>
      </c>
      <c r="AC6" s="36">
        <f t="shared" si="4"/>
        <v>114</v>
      </c>
      <c r="AD6" s="36">
        <f t="shared" si="4"/>
        <v>113.68</v>
      </c>
      <c r="AE6" s="36">
        <f t="shared" si="4"/>
        <v>113.82</v>
      </c>
      <c r="AF6" s="36">
        <f t="shared" si="4"/>
        <v>112.82</v>
      </c>
      <c r="AG6" s="36">
        <f t="shared" si="4"/>
        <v>111.21</v>
      </c>
      <c r="AH6" s="35" t="str">
        <f>IF(AH7="","",IF(AH7="-","【-】","【"&amp;SUBSTITUTE(TEXT(AH7,"#,##0.00"),"-","△")&amp;"】"))</f>
        <v>【110.27】</v>
      </c>
      <c r="AI6" s="35">
        <f>IF(AI7="",NA(),AI7)</f>
        <v>0</v>
      </c>
      <c r="AJ6" s="35">
        <f t="shared" ref="AJ6:AR6" si="5">IF(AJ7="",NA(),AJ7)</f>
        <v>0</v>
      </c>
      <c r="AK6" s="35">
        <f t="shared" si="5"/>
        <v>0</v>
      </c>
      <c r="AL6" s="35">
        <f t="shared" si="5"/>
        <v>0</v>
      </c>
      <c r="AM6" s="35">
        <f t="shared" si="5"/>
        <v>0</v>
      </c>
      <c r="AN6" s="36">
        <f t="shared" si="5"/>
        <v>0.23</v>
      </c>
      <c r="AO6" s="36">
        <f t="shared" si="5"/>
        <v>0.03</v>
      </c>
      <c r="AP6" s="35">
        <f t="shared" si="5"/>
        <v>0</v>
      </c>
      <c r="AQ6" s="35">
        <f t="shared" si="5"/>
        <v>0</v>
      </c>
      <c r="AR6" s="35">
        <f t="shared" si="5"/>
        <v>0</v>
      </c>
      <c r="AS6" s="35" t="str">
        <f>IF(AS7="","",IF(AS7="-","【-】","【"&amp;SUBSTITUTE(TEXT(AS7,"#,##0.00"),"-","△")&amp;"】"))</f>
        <v>【1.15】</v>
      </c>
      <c r="AT6" s="36">
        <f>IF(AT7="",NA(),AT7)</f>
        <v>289.16000000000003</v>
      </c>
      <c r="AU6" s="36">
        <f t="shared" ref="AU6:BC6" si="6">IF(AU7="",NA(),AU7)</f>
        <v>287.99</v>
      </c>
      <c r="AV6" s="36">
        <f t="shared" si="6"/>
        <v>296.35000000000002</v>
      </c>
      <c r="AW6" s="36">
        <f t="shared" si="6"/>
        <v>240.13</v>
      </c>
      <c r="AX6" s="36">
        <f t="shared" si="6"/>
        <v>238.62</v>
      </c>
      <c r="AY6" s="36">
        <f t="shared" si="6"/>
        <v>349.04</v>
      </c>
      <c r="AZ6" s="36">
        <f t="shared" si="6"/>
        <v>337.49</v>
      </c>
      <c r="BA6" s="36">
        <f t="shared" si="6"/>
        <v>335.6</v>
      </c>
      <c r="BB6" s="36">
        <f t="shared" si="6"/>
        <v>358.91</v>
      </c>
      <c r="BC6" s="36">
        <f t="shared" si="6"/>
        <v>360.96</v>
      </c>
      <c r="BD6" s="35" t="str">
        <f>IF(BD7="","",IF(BD7="-","【-】","【"&amp;SUBSTITUTE(TEXT(BD7,"#,##0.00"),"-","△")&amp;"】"))</f>
        <v>【260.31】</v>
      </c>
      <c r="BE6" s="36">
        <f>IF(BE7="",NA(),BE7)</f>
        <v>490.3</v>
      </c>
      <c r="BF6" s="36">
        <f t="shared" ref="BF6:BN6" si="7">IF(BF7="",NA(),BF7)</f>
        <v>466.9</v>
      </c>
      <c r="BG6" s="36">
        <f t="shared" si="7"/>
        <v>441.59</v>
      </c>
      <c r="BH6" s="36">
        <f t="shared" si="7"/>
        <v>426.02</v>
      </c>
      <c r="BI6" s="36">
        <f t="shared" si="7"/>
        <v>413.64</v>
      </c>
      <c r="BJ6" s="36">
        <f t="shared" si="7"/>
        <v>254.54</v>
      </c>
      <c r="BK6" s="36">
        <f t="shared" si="7"/>
        <v>265.92</v>
      </c>
      <c r="BL6" s="36">
        <f t="shared" si="7"/>
        <v>258.26</v>
      </c>
      <c r="BM6" s="36">
        <f t="shared" si="7"/>
        <v>247.27</v>
      </c>
      <c r="BN6" s="36">
        <f t="shared" si="7"/>
        <v>239.18</v>
      </c>
      <c r="BO6" s="35" t="str">
        <f>IF(BO7="","",IF(BO7="-","【-】","【"&amp;SUBSTITUTE(TEXT(BO7,"#,##0.00"),"-","△")&amp;"】"))</f>
        <v>【275.67】</v>
      </c>
      <c r="BP6" s="36">
        <f>IF(BP7="",NA(),BP7)</f>
        <v>118.61</v>
      </c>
      <c r="BQ6" s="36">
        <f t="shared" ref="BQ6:BY6" si="8">IF(BQ7="",NA(),BQ7)</f>
        <v>122.84</v>
      </c>
      <c r="BR6" s="36">
        <f t="shared" si="8"/>
        <v>118.77</v>
      </c>
      <c r="BS6" s="36">
        <f t="shared" si="8"/>
        <v>120.84</v>
      </c>
      <c r="BT6" s="36">
        <f t="shared" si="8"/>
        <v>119.45</v>
      </c>
      <c r="BU6" s="36">
        <f t="shared" si="8"/>
        <v>106.52</v>
      </c>
      <c r="BV6" s="36">
        <f t="shared" si="8"/>
        <v>105.86</v>
      </c>
      <c r="BW6" s="36">
        <f t="shared" si="8"/>
        <v>106.07</v>
      </c>
      <c r="BX6" s="36">
        <f t="shared" si="8"/>
        <v>105.34</v>
      </c>
      <c r="BY6" s="36">
        <f t="shared" si="8"/>
        <v>101.89</v>
      </c>
      <c r="BZ6" s="35" t="str">
        <f>IF(BZ7="","",IF(BZ7="-","【-】","【"&amp;SUBSTITUTE(TEXT(BZ7,"#,##0.00"),"-","△")&amp;"】"))</f>
        <v>【100.05】</v>
      </c>
      <c r="CA6" s="36">
        <f>IF(CA7="",NA(),CA7)</f>
        <v>133.97</v>
      </c>
      <c r="CB6" s="36">
        <f t="shared" ref="CB6:CJ6" si="9">IF(CB7="",NA(),CB7)</f>
        <v>129.49</v>
      </c>
      <c r="CC6" s="36">
        <f t="shared" si="9"/>
        <v>134.09</v>
      </c>
      <c r="CD6" s="36">
        <f t="shared" si="9"/>
        <v>131.80000000000001</v>
      </c>
      <c r="CE6" s="36">
        <f t="shared" si="9"/>
        <v>132.69</v>
      </c>
      <c r="CF6" s="36">
        <f t="shared" si="9"/>
        <v>155.80000000000001</v>
      </c>
      <c r="CG6" s="36">
        <f t="shared" si="9"/>
        <v>158.58000000000001</v>
      </c>
      <c r="CH6" s="36">
        <f t="shared" si="9"/>
        <v>159.22</v>
      </c>
      <c r="CI6" s="36">
        <f t="shared" si="9"/>
        <v>159.6</v>
      </c>
      <c r="CJ6" s="36">
        <f t="shared" si="9"/>
        <v>156.32</v>
      </c>
      <c r="CK6" s="35" t="str">
        <f>IF(CK7="","",IF(CK7="-","【-】","【"&amp;SUBSTITUTE(TEXT(CK7,"#,##0.00"),"-","△")&amp;"】"))</f>
        <v>【166.40】</v>
      </c>
      <c r="CL6" s="36">
        <f>IF(CL7="",NA(),CL7)</f>
        <v>52.39</v>
      </c>
      <c r="CM6" s="36">
        <f t="shared" ref="CM6:CU6" si="10">IF(CM7="",NA(),CM7)</f>
        <v>52.44</v>
      </c>
      <c r="CN6" s="36">
        <f t="shared" si="10"/>
        <v>58.83</v>
      </c>
      <c r="CO6" s="36">
        <f t="shared" si="10"/>
        <v>58.19</v>
      </c>
      <c r="CP6" s="36">
        <f t="shared" si="10"/>
        <v>59.29</v>
      </c>
      <c r="CQ6" s="36">
        <f t="shared" si="10"/>
        <v>62.1</v>
      </c>
      <c r="CR6" s="36">
        <f t="shared" si="10"/>
        <v>62.38</v>
      </c>
      <c r="CS6" s="36">
        <f t="shared" si="10"/>
        <v>62.83</v>
      </c>
      <c r="CT6" s="36">
        <f t="shared" si="10"/>
        <v>62.05</v>
      </c>
      <c r="CU6" s="36">
        <f t="shared" si="10"/>
        <v>63.23</v>
      </c>
      <c r="CV6" s="35" t="str">
        <f>IF(CV7="","",IF(CV7="-","【-】","【"&amp;SUBSTITUTE(TEXT(CV7,"#,##0.00"),"-","△")&amp;"】"))</f>
        <v>【60.69】</v>
      </c>
      <c r="CW6" s="36">
        <f>IF(CW7="",NA(),CW7)</f>
        <v>91.99</v>
      </c>
      <c r="CX6" s="36">
        <f t="shared" ref="CX6:DF6" si="11">IF(CX7="",NA(),CX7)</f>
        <v>91.86</v>
      </c>
      <c r="CY6" s="36">
        <f t="shared" si="11"/>
        <v>91.93</v>
      </c>
      <c r="CZ6" s="36">
        <f t="shared" si="11"/>
        <v>92.16</v>
      </c>
      <c r="DA6" s="36">
        <f t="shared" si="11"/>
        <v>91.54</v>
      </c>
      <c r="DB6" s="36">
        <f t="shared" si="11"/>
        <v>89.52</v>
      </c>
      <c r="DC6" s="36">
        <f t="shared" si="11"/>
        <v>89.17</v>
      </c>
      <c r="DD6" s="36">
        <f t="shared" si="11"/>
        <v>88.86</v>
      </c>
      <c r="DE6" s="36">
        <f t="shared" si="11"/>
        <v>89.11</v>
      </c>
      <c r="DF6" s="36">
        <f t="shared" si="11"/>
        <v>89.35</v>
      </c>
      <c r="DG6" s="35" t="str">
        <f>IF(DG7="","",IF(DG7="-","【-】","【"&amp;SUBSTITUTE(TEXT(DG7,"#,##0.00"),"-","△")&amp;"】"))</f>
        <v>【89.82】</v>
      </c>
      <c r="DH6" s="36">
        <f>IF(DH7="",NA(),DH7)</f>
        <v>46.12</v>
      </c>
      <c r="DI6" s="36">
        <f t="shared" ref="DI6:DQ6" si="12">IF(DI7="",NA(),DI7)</f>
        <v>47.25</v>
      </c>
      <c r="DJ6" s="36">
        <f t="shared" si="12"/>
        <v>48.34</v>
      </c>
      <c r="DK6" s="36">
        <f t="shared" si="12"/>
        <v>49.35</v>
      </c>
      <c r="DL6" s="36">
        <f t="shared" si="12"/>
        <v>48.86</v>
      </c>
      <c r="DM6" s="36">
        <f t="shared" si="12"/>
        <v>46.58</v>
      </c>
      <c r="DN6" s="36">
        <f t="shared" si="12"/>
        <v>46.99</v>
      </c>
      <c r="DO6" s="36">
        <f t="shared" si="12"/>
        <v>47.89</v>
      </c>
      <c r="DP6" s="36">
        <f t="shared" si="12"/>
        <v>48.69</v>
      </c>
      <c r="DQ6" s="36">
        <f t="shared" si="12"/>
        <v>49.62</v>
      </c>
      <c r="DR6" s="35" t="str">
        <f>IF(DR7="","",IF(DR7="-","【-】","【"&amp;SUBSTITUTE(TEXT(DR7,"#,##0.00"),"-","△")&amp;"】"))</f>
        <v>【50.19】</v>
      </c>
      <c r="DS6" s="36">
        <f>IF(DS7="",NA(),DS7)</f>
        <v>12.25</v>
      </c>
      <c r="DT6" s="36">
        <f t="shared" ref="DT6:EB6" si="13">IF(DT7="",NA(),DT7)</f>
        <v>13.17</v>
      </c>
      <c r="DU6" s="36">
        <f t="shared" si="13"/>
        <v>13.54</v>
      </c>
      <c r="DV6" s="36">
        <f t="shared" si="13"/>
        <v>14.98</v>
      </c>
      <c r="DW6" s="36">
        <f t="shared" si="13"/>
        <v>16.649999999999999</v>
      </c>
      <c r="DX6" s="36">
        <f t="shared" si="13"/>
        <v>14.45</v>
      </c>
      <c r="DY6" s="36">
        <f t="shared" si="13"/>
        <v>15.83</v>
      </c>
      <c r="DZ6" s="36">
        <f t="shared" si="13"/>
        <v>16.899999999999999</v>
      </c>
      <c r="EA6" s="36">
        <f t="shared" si="13"/>
        <v>18.260000000000002</v>
      </c>
      <c r="EB6" s="36">
        <f t="shared" si="13"/>
        <v>19.510000000000002</v>
      </c>
      <c r="EC6" s="35" t="str">
        <f>IF(EC7="","",IF(EC7="-","【-】","【"&amp;SUBSTITUTE(TEXT(EC7,"#,##0.00"),"-","△")&amp;"】"))</f>
        <v>【20.63】</v>
      </c>
      <c r="ED6" s="36">
        <f>IF(ED7="",NA(),ED7)</f>
        <v>1.57</v>
      </c>
      <c r="EE6" s="36">
        <f t="shared" ref="EE6:EM6" si="14">IF(EE7="",NA(),EE7)</f>
        <v>1.35</v>
      </c>
      <c r="EF6" s="36">
        <f t="shared" si="14"/>
        <v>1.43</v>
      </c>
      <c r="EG6" s="36">
        <f t="shared" si="14"/>
        <v>1.1000000000000001</v>
      </c>
      <c r="EH6" s="36">
        <f t="shared" si="14"/>
        <v>1.1399999999999999</v>
      </c>
      <c r="EI6" s="36">
        <f t="shared" si="14"/>
        <v>0.74</v>
      </c>
      <c r="EJ6" s="36">
        <f t="shared" si="14"/>
        <v>0.74</v>
      </c>
      <c r="EK6" s="36">
        <f t="shared" si="14"/>
        <v>0.72</v>
      </c>
      <c r="EL6" s="36">
        <f t="shared" si="14"/>
        <v>0.66</v>
      </c>
      <c r="EM6" s="36">
        <f t="shared" si="14"/>
        <v>0.67</v>
      </c>
      <c r="EN6" s="35" t="str">
        <f>IF(EN7="","",IF(EN7="-","【-】","【"&amp;SUBSTITUTE(TEXT(EN7,"#,##0.00"),"-","△")&amp;"】"))</f>
        <v>【0.69】</v>
      </c>
    </row>
    <row r="7" spans="1:144" s="37" customFormat="1" x14ac:dyDescent="0.15">
      <c r="A7" s="29"/>
      <c r="B7" s="38">
        <v>2020</v>
      </c>
      <c r="C7" s="38">
        <v>352063</v>
      </c>
      <c r="D7" s="38">
        <v>46</v>
      </c>
      <c r="E7" s="38">
        <v>1</v>
      </c>
      <c r="F7" s="38">
        <v>0</v>
      </c>
      <c r="G7" s="38">
        <v>1</v>
      </c>
      <c r="H7" s="38" t="s">
        <v>93</v>
      </c>
      <c r="I7" s="38" t="s">
        <v>94</v>
      </c>
      <c r="J7" s="38" t="s">
        <v>95</v>
      </c>
      <c r="K7" s="38" t="s">
        <v>96</v>
      </c>
      <c r="L7" s="38" t="s">
        <v>97</v>
      </c>
      <c r="M7" s="38" t="s">
        <v>98</v>
      </c>
      <c r="N7" s="39" t="s">
        <v>99</v>
      </c>
      <c r="O7" s="39">
        <v>64.39</v>
      </c>
      <c r="P7" s="39">
        <v>92.32</v>
      </c>
      <c r="Q7" s="39">
        <v>2541</v>
      </c>
      <c r="R7" s="39">
        <v>115405</v>
      </c>
      <c r="S7" s="39">
        <v>189.37</v>
      </c>
      <c r="T7" s="39">
        <v>609.41999999999996</v>
      </c>
      <c r="U7" s="39">
        <v>106130</v>
      </c>
      <c r="V7" s="39">
        <v>78.599999999999994</v>
      </c>
      <c r="W7" s="39">
        <v>1350.25</v>
      </c>
      <c r="X7" s="39">
        <v>123.72</v>
      </c>
      <c r="Y7" s="39">
        <v>128.08000000000001</v>
      </c>
      <c r="Z7" s="39">
        <v>123.64</v>
      </c>
      <c r="AA7" s="39">
        <v>123.37</v>
      </c>
      <c r="AB7" s="39">
        <v>121.62</v>
      </c>
      <c r="AC7" s="39">
        <v>114</v>
      </c>
      <c r="AD7" s="39">
        <v>113.68</v>
      </c>
      <c r="AE7" s="39">
        <v>113.82</v>
      </c>
      <c r="AF7" s="39">
        <v>112.82</v>
      </c>
      <c r="AG7" s="39">
        <v>111.21</v>
      </c>
      <c r="AH7" s="39">
        <v>110.27</v>
      </c>
      <c r="AI7" s="39">
        <v>0</v>
      </c>
      <c r="AJ7" s="39">
        <v>0</v>
      </c>
      <c r="AK7" s="39">
        <v>0</v>
      </c>
      <c r="AL7" s="39">
        <v>0</v>
      </c>
      <c r="AM7" s="39">
        <v>0</v>
      </c>
      <c r="AN7" s="39">
        <v>0.23</v>
      </c>
      <c r="AO7" s="39">
        <v>0.03</v>
      </c>
      <c r="AP7" s="39">
        <v>0</v>
      </c>
      <c r="AQ7" s="39">
        <v>0</v>
      </c>
      <c r="AR7" s="39">
        <v>0</v>
      </c>
      <c r="AS7" s="39">
        <v>1.1499999999999999</v>
      </c>
      <c r="AT7" s="39">
        <v>289.16000000000003</v>
      </c>
      <c r="AU7" s="39">
        <v>287.99</v>
      </c>
      <c r="AV7" s="39">
        <v>296.35000000000002</v>
      </c>
      <c r="AW7" s="39">
        <v>240.13</v>
      </c>
      <c r="AX7" s="39">
        <v>238.62</v>
      </c>
      <c r="AY7" s="39">
        <v>349.04</v>
      </c>
      <c r="AZ7" s="39">
        <v>337.49</v>
      </c>
      <c r="BA7" s="39">
        <v>335.6</v>
      </c>
      <c r="BB7" s="39">
        <v>358.91</v>
      </c>
      <c r="BC7" s="39">
        <v>360.96</v>
      </c>
      <c r="BD7" s="39">
        <v>260.31</v>
      </c>
      <c r="BE7" s="39">
        <v>490.3</v>
      </c>
      <c r="BF7" s="39">
        <v>466.9</v>
      </c>
      <c r="BG7" s="39">
        <v>441.59</v>
      </c>
      <c r="BH7" s="39">
        <v>426.02</v>
      </c>
      <c r="BI7" s="39">
        <v>413.64</v>
      </c>
      <c r="BJ7" s="39">
        <v>254.54</v>
      </c>
      <c r="BK7" s="39">
        <v>265.92</v>
      </c>
      <c r="BL7" s="39">
        <v>258.26</v>
      </c>
      <c r="BM7" s="39">
        <v>247.27</v>
      </c>
      <c r="BN7" s="39">
        <v>239.18</v>
      </c>
      <c r="BO7" s="39">
        <v>275.67</v>
      </c>
      <c r="BP7" s="39">
        <v>118.61</v>
      </c>
      <c r="BQ7" s="39">
        <v>122.84</v>
      </c>
      <c r="BR7" s="39">
        <v>118.77</v>
      </c>
      <c r="BS7" s="39">
        <v>120.84</v>
      </c>
      <c r="BT7" s="39">
        <v>119.45</v>
      </c>
      <c r="BU7" s="39">
        <v>106.52</v>
      </c>
      <c r="BV7" s="39">
        <v>105.86</v>
      </c>
      <c r="BW7" s="39">
        <v>106.07</v>
      </c>
      <c r="BX7" s="39">
        <v>105.34</v>
      </c>
      <c r="BY7" s="39">
        <v>101.89</v>
      </c>
      <c r="BZ7" s="39">
        <v>100.05</v>
      </c>
      <c r="CA7" s="39">
        <v>133.97</v>
      </c>
      <c r="CB7" s="39">
        <v>129.49</v>
      </c>
      <c r="CC7" s="39">
        <v>134.09</v>
      </c>
      <c r="CD7" s="39">
        <v>131.80000000000001</v>
      </c>
      <c r="CE7" s="39">
        <v>132.69</v>
      </c>
      <c r="CF7" s="39">
        <v>155.80000000000001</v>
      </c>
      <c r="CG7" s="39">
        <v>158.58000000000001</v>
      </c>
      <c r="CH7" s="39">
        <v>159.22</v>
      </c>
      <c r="CI7" s="39">
        <v>159.6</v>
      </c>
      <c r="CJ7" s="39">
        <v>156.32</v>
      </c>
      <c r="CK7" s="39">
        <v>166.4</v>
      </c>
      <c r="CL7" s="39">
        <v>52.39</v>
      </c>
      <c r="CM7" s="39">
        <v>52.44</v>
      </c>
      <c r="CN7" s="39">
        <v>58.83</v>
      </c>
      <c r="CO7" s="39">
        <v>58.19</v>
      </c>
      <c r="CP7" s="39">
        <v>59.29</v>
      </c>
      <c r="CQ7" s="39">
        <v>62.1</v>
      </c>
      <c r="CR7" s="39">
        <v>62.38</v>
      </c>
      <c r="CS7" s="39">
        <v>62.83</v>
      </c>
      <c r="CT7" s="39">
        <v>62.05</v>
      </c>
      <c r="CU7" s="39">
        <v>63.23</v>
      </c>
      <c r="CV7" s="39">
        <v>60.69</v>
      </c>
      <c r="CW7" s="39">
        <v>91.99</v>
      </c>
      <c r="CX7" s="39">
        <v>91.86</v>
      </c>
      <c r="CY7" s="39">
        <v>91.93</v>
      </c>
      <c r="CZ7" s="39">
        <v>92.16</v>
      </c>
      <c r="DA7" s="39">
        <v>91.54</v>
      </c>
      <c r="DB7" s="39">
        <v>89.52</v>
      </c>
      <c r="DC7" s="39">
        <v>89.17</v>
      </c>
      <c r="DD7" s="39">
        <v>88.86</v>
      </c>
      <c r="DE7" s="39">
        <v>89.11</v>
      </c>
      <c r="DF7" s="39">
        <v>89.35</v>
      </c>
      <c r="DG7" s="39">
        <v>89.82</v>
      </c>
      <c r="DH7" s="39">
        <v>46.12</v>
      </c>
      <c r="DI7" s="39">
        <v>47.25</v>
      </c>
      <c r="DJ7" s="39">
        <v>48.34</v>
      </c>
      <c r="DK7" s="39">
        <v>49.35</v>
      </c>
      <c r="DL7" s="39">
        <v>48.86</v>
      </c>
      <c r="DM7" s="39">
        <v>46.58</v>
      </c>
      <c r="DN7" s="39">
        <v>46.99</v>
      </c>
      <c r="DO7" s="39">
        <v>47.89</v>
      </c>
      <c r="DP7" s="39">
        <v>48.69</v>
      </c>
      <c r="DQ7" s="39">
        <v>49.62</v>
      </c>
      <c r="DR7" s="39">
        <v>50.19</v>
      </c>
      <c r="DS7" s="39">
        <v>12.25</v>
      </c>
      <c r="DT7" s="39">
        <v>13.17</v>
      </c>
      <c r="DU7" s="39">
        <v>13.54</v>
      </c>
      <c r="DV7" s="39">
        <v>14.98</v>
      </c>
      <c r="DW7" s="39">
        <v>16.649999999999999</v>
      </c>
      <c r="DX7" s="39">
        <v>14.45</v>
      </c>
      <c r="DY7" s="39">
        <v>15.83</v>
      </c>
      <c r="DZ7" s="39">
        <v>16.899999999999999</v>
      </c>
      <c r="EA7" s="39">
        <v>18.260000000000002</v>
      </c>
      <c r="EB7" s="39">
        <v>19.510000000000002</v>
      </c>
      <c r="EC7" s="39">
        <v>20.63</v>
      </c>
      <c r="ED7" s="39">
        <v>1.57</v>
      </c>
      <c r="EE7" s="39">
        <v>1.35</v>
      </c>
      <c r="EF7" s="39">
        <v>1.43</v>
      </c>
      <c r="EG7" s="39">
        <v>1.1000000000000001</v>
      </c>
      <c r="EH7" s="39">
        <v>1.1399999999999999</v>
      </c>
      <c r="EI7" s="39">
        <v>0.74</v>
      </c>
      <c r="EJ7" s="39">
        <v>0.74</v>
      </c>
      <c r="EK7" s="39">
        <v>0.72</v>
      </c>
      <c r="EL7" s="39">
        <v>0.66</v>
      </c>
      <c r="EM7" s="39">
        <v>0.67</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2022-02-03T07:44:45Z</cp:lastPrinted>
  <dcterms:created xsi:type="dcterms:W3CDTF">2021-12-03T06:56:04Z</dcterms:created>
  <dcterms:modified xsi:type="dcterms:W3CDTF">2022-02-03T07:50:41Z</dcterms:modified>
  <cp:category/>
</cp:coreProperties>
</file>