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idou-001\Desktop\月次処理\【2月】経営比較分析公表\R２決算\"/>
    </mc:Choice>
  </mc:AlternateContent>
  <xr:revisionPtr revIDLastSave="0" documentId="13_ncr:1_{74433267-D8B8-4934-890C-69FF37453113}" xr6:coauthVersionLast="44" xr6:coauthVersionMax="44" xr10:uidLastSave="{00000000-0000-0000-0000-000000000000}"/>
  <workbookProtection workbookAlgorithmName="SHA-512" workbookHashValue="qzlzNj2XGZpdsYaSlXBu4LX77yDRckBW+WUR+qLB/VVLtBm0fyMbuWiuqZu0eaT/MzoBYhpTus2Va0R1h6FEFQ==" workbookSaltValue="r9albfVWdp6+qyOUm3QeB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E85" i="4"/>
  <c r="BB10" i="4"/>
  <c r="AT10" i="4"/>
  <c r="AL10" i="4"/>
  <c r="AL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<sst xmlns="http://schemas.openxmlformats.org/spreadsheetml/2006/main" count="228" uniqueCount="113">
  <si>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</si>
  <si>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</si>
  <si>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</si>
  <si>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</si>
  <si>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</si>
  <si>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</si>
  <si>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</si>
  <si>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</si>
  <si>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</si>
  <si>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</si>
  <si>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</si>
  <si>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</si>
  <si>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</si>
  <si>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</si>
  <si>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</si>
  <si>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</si>
  <si>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</si>
  <si>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</si>
  <si>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</si>
  <si>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</si>
  <si>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</si>
  <si>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</si>
  <si>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</si>
  <si>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</si>
  <si>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</si>
  <si>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</si>
  <si>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</si>
  <si>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</si>
  <si>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</si>
  <si>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</si>
  <si>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</si>
  <si>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</si>
  <si>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</si>
  <si>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</si>
  <si>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</si>
  <si>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</si>
  <si>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</si>
  <si>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</si>
  <si>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</si>
  <si>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</si>
  <si>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</si>
  <si>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</si>
  <si>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</si>
  <si>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</si>
  <si>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</si>
  <si>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</si>
  <si>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</si>
  <si>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</si>
  <si>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</si>
  <si>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</si>
  <si>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</si>
  <si>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</si>
  <si>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</si>
  <si>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</si>
  <si>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</si>
  <si>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</si>
  <si>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</si>
  <si>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</si>
  <si>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</si>
  <si>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</si>
  <si>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</si>
  <si>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</si>
  <si>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</si>
  <si>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</si>
  <si>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</si>
  <si>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</si>
  <si>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</si>
  <si>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</si>
  <si>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</si>
  <si>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</si>
  <si>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</si>
  <si>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</si>
  <si>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</si>
  <si>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</si>
  <si>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</si>
  <si>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</si>
  <si>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</si>
  <si>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</si>
  <si>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</si>
  <si>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</si>
  <si>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</si>
  <si>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</si>
  <si>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</si>
  <si>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</si>
  <si>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</si>
  <si>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</si>
  <si>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</si>
  <si>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</si>
  <si>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</si>
  <si>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</si>
  <si>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</si>
  <si>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</si>
  <si>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</si>
  <si>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</si>
  <si>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</si>
  <si>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</si>
  <si>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</si>
  <si>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</si>
  <si>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</si>
  <si>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</si>
  <si>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</si>
  <si>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</si>
  <si>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</si>
  <si>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</si>
  <si>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</si>
  <si>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</si>
  <si>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</si>
  <si>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</si>
  <si>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</si>
  <si>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</si>
  <si>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単年度の収支の状況を表す経常収支比率が100％以上であり、累積欠損金も発生してないことから現時点における経営状態は健全である。
　流動比率は100％を上回っており、短期的な債務に対する支払能力は十分に有しているが、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及び類似団体平均値を大きく下回っており、料金回収率が100％を上回っていることから給水に係る費用を給水収益で賄うことができている。しかしながら、人口減少及び節水機器の普及による有収水量の減少が予測されることを踏まえ、費用の削減や適切な料金収入の確保など、環境の変化に応じた経営を行う必要がある。
　施設利用率は、大口需要者である工場の使用水量に対応する施設規模を有しているものの、近年は工場の使用水量が減少していることから低い数値で推移しており、施設能力に余力を残す状態となっている。有収率はほぼ横ばいで推移しているが、計画的な老朽施設の更新により数値の向上を図っていくことが必要である。</t>
    <phoneticPr fontId="4"/>
  </si>
  <si>
    <t xml:space="preserve"> 現在、1年あたり5㎞を目標に老朽管更新を行っていることから、管路更新率は全国平均値、類似団体平均値よりも高い数値で推移している。管路経年化率については、平成29年度にアセットマネジメント計画を策定するなかで改めて資産状況の整理を行った結果、類似団体平均値とほぼ同程度となったが、例年より多くの管路更新が行えているわけではない。有形固定資産減価償却率は増加傾向にあり、経年化は進みつつある。
　今後、水道施設全体の更新の必要性が高まるなか、アセットマネジメント計画に基づく、計画的な施設更新を実施していく必要がある。</t>
    <rPh sb="184" eb="187">
      <t>ケイネンカ</t>
    </rPh>
    <rPh sb="188" eb="189">
      <t>スス</t>
    </rPh>
    <phoneticPr fontId="4"/>
  </si>
  <si>
    <t xml:space="preserve"> 近年では、経常収支比率が100％を上回っており、毎年度、一定の純利益を計上することができているため、短期的な視点においては経営状態は安定している。
　水道事業の主たる収入源である水道料金収入について、人口減少等による一般利用者の有収水量については引き続き減少傾向である。そのような状況のなか、安定給水を実施するにあたり必要となる水道施設の更新を多く控えていることなど、本市の取り巻く事業環境を考慮すると、長期的な視点に立った計画的な事業運営が必要となる。今後も健全な経営の維持・向上を図るため、水道事業ビジョンに基づく事業運営により、事業環境の変化に対応できる経営基盤の強化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</si>
</sst>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1.9</c:v>
                </c:pt>
                <c:pt idx="1">
                  <c:v>1.56</c:v>
                </c:pt>
                <c:pt idx="2">
                  <c:v>1.43</c:v>
                </c:pt>
                <c:pt idx="3">
                  <c:v>1.33</c:v>
                </c:pt>
                <c:pt idx="4">
                  <c:v>1.23</c:v>
                </c:pt>
              </c:numCache>
            </c:numRef>
          </c:val>
          <c:extLst>
            <c:ext xmlns:c16="http://schemas.microsoft.com/office/drawing/2014/chart" uri="{C3380CC4-5D6E-409C-BE32-E72D297353CC}">
              <c16:uniqueId val="{00000000-9088-4C13-8DC7-935CAA81BA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088-4C13-8DC7-935CAA81BA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54.06</c:v>
                </c:pt>
                <c:pt idx="1">
                  <c:v>52.56</c:v>
                </c:pt>
                <c:pt idx="2">
                  <c:v>54.3</c:v>
                </c:pt>
                <c:pt idx="3">
                  <c:v>53.3</c:v>
                </c:pt>
                <c:pt idx="4">
                  <c:v>51.31</c:v>
                </c:pt>
              </c:numCache>
            </c:numRef>
          </c:val>
          <c:extLst>
            <c:ext xmlns:c16="http://schemas.microsoft.com/office/drawing/2014/chart" uri="{C3380CC4-5D6E-409C-BE32-E72D297353CC}">
              <c16:uniqueId val="{00000000-F2F1-4504-B461-A6B0DB6DF7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2F1-4504-B461-A6B0DB6DF7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89.98</c:v>
                </c:pt>
                <c:pt idx="1">
                  <c:v>90.51</c:v>
                </c:pt>
                <c:pt idx="2">
                  <c:v>88.29</c:v>
                </c:pt>
                <c:pt idx="3">
                  <c:v>88.3</c:v>
                </c:pt>
                <c:pt idx="4">
                  <c:v>88.97</c:v>
                </c:pt>
              </c:numCache>
            </c:numRef>
          </c:val>
          <c:extLst>
            <c:ext xmlns:c16="http://schemas.microsoft.com/office/drawing/2014/chart" uri="{C3380CC4-5D6E-409C-BE32-E72D297353CC}">
              <c16:uniqueId val="{00000000-892A-4072-8BBF-4807778AB0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92A-4072-8BBF-4807778AB0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c:v>
                </c:pt>
                <c:pt idx="1">
                  <c:v>117.12</c:v>
                </c:pt>
                <c:pt idx="2">
                  <c:v>117.02</c:v>
                </c:pt>
                <c:pt idx="3">
                  <c:v>118.03</c:v>
                </c:pt>
                <c:pt idx="4">
                  <c:v>120.04</c:v>
                </c:pt>
              </c:numCache>
            </c:numRef>
          </c:val>
          <c:extLst>
            <c:ext xmlns:c16="http://schemas.microsoft.com/office/drawing/2014/chart" uri="{C3380CC4-5D6E-409C-BE32-E72D297353CC}">
              <c16:uniqueId val="{00000000-E6B1-48F1-9CA7-33AF4EFD9A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6B1-48F1-9CA7-33AF4EFD9A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40.9</c:v>
                </c:pt>
                <c:pt idx="1">
                  <c:v>42.84</c:v>
                </c:pt>
                <c:pt idx="2">
                  <c:v>43.14</c:v>
                </c:pt>
                <c:pt idx="3">
                  <c:v>44.5</c:v>
                </c:pt>
                <c:pt idx="4">
                  <c:v>46</c:v>
                </c:pt>
              </c:numCache>
            </c:numRef>
          </c:val>
          <c:extLst>
            <c:ext xmlns:c16="http://schemas.microsoft.com/office/drawing/2014/chart" uri="{C3380CC4-5D6E-409C-BE32-E72D297353CC}">
              <c16:uniqueId val="{00000000-7E5D-47F0-9D4E-9F0B726614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E5D-47F0-9D4E-9F0B726614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34.229999999999997</c:v>
                </c:pt>
                <c:pt idx="1">
                  <c:v>12.47</c:v>
                </c:pt>
                <c:pt idx="2">
                  <c:v>15.86</c:v>
                </c:pt>
                <c:pt idx="3">
                  <c:v>16.559999999999999</c:v>
                </c:pt>
                <c:pt idx="4">
                  <c:v>17.05</c:v>
                </c:pt>
              </c:numCache>
            </c:numRef>
          </c:val>
          <c:extLst>
            <c:ext xmlns:c16="http://schemas.microsoft.com/office/drawing/2014/chart" uri="{C3380CC4-5D6E-409C-BE32-E72D297353CC}">
              <c16:uniqueId val="{00000000-45E1-4363-BE41-BA301FB402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45E1-4363-BE41-BA301FB402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8E-4E70-AD59-6C01220078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98E-4E70-AD59-6C01220078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257.29000000000002</c:v>
                </c:pt>
                <c:pt idx="1">
                  <c:v>230.61</c:v>
                </c:pt>
                <c:pt idx="2">
                  <c:v>273.10000000000002</c:v>
                </c:pt>
                <c:pt idx="3">
                  <c:v>314.76</c:v>
                </c:pt>
                <c:pt idx="4">
                  <c:v>324.66000000000003</c:v>
                </c:pt>
              </c:numCache>
            </c:numRef>
          </c:val>
          <c:extLst>
            <c:ext xmlns:c16="http://schemas.microsoft.com/office/drawing/2014/chart" uri="{C3380CC4-5D6E-409C-BE32-E72D297353CC}">
              <c16:uniqueId val="{00000000-B2B3-47B8-9E9E-122FBC706D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2B3-47B8-9E9E-122FBC706D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549.16</c:v>
                </c:pt>
                <c:pt idx="1">
                  <c:v>542.05999999999995</c:v>
                </c:pt>
                <c:pt idx="2">
                  <c:v>522.48</c:v>
                </c:pt>
                <c:pt idx="3">
                  <c:v>528.73</c:v>
                </c:pt>
                <c:pt idx="4">
                  <c:v>534.9</c:v>
                </c:pt>
              </c:numCache>
            </c:numRef>
          </c:val>
          <c:extLst>
            <c:ext xmlns:c16="http://schemas.microsoft.com/office/drawing/2014/chart" uri="{C3380CC4-5D6E-409C-BE32-E72D297353CC}">
              <c16:uniqueId val="{00000000-D84D-4625-8BFC-F0B910ED85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84D-4625-8BFC-F0B910ED85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106.89</c:v>
                </c:pt>
                <c:pt idx="1">
                  <c:v>105.92</c:v>
                </c:pt>
                <c:pt idx="2">
                  <c:v>105.57</c:v>
                </c:pt>
                <c:pt idx="3">
                  <c:v>106.95</c:v>
                </c:pt>
                <c:pt idx="4">
                  <c:v>105.81</c:v>
                </c:pt>
              </c:numCache>
            </c:numRef>
          </c:val>
          <c:extLst>
            <c:ext xmlns:c16="http://schemas.microsoft.com/office/drawing/2014/chart" uri="{C3380CC4-5D6E-409C-BE32-E72D297353CC}">
              <c16:uniqueId val="{00000000-D844-434F-8896-E7D6A8E89E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D844-434F-8896-E7D6A8E89E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114.55</c:v>
                </c:pt>
                <c:pt idx="1">
                  <c:v>115.81</c:v>
                </c:pt>
                <c:pt idx="2">
                  <c:v>116.2</c:v>
                </c:pt>
                <c:pt idx="3">
                  <c:v>114.9</c:v>
                </c:pt>
                <c:pt idx="4">
                  <c:v>116.43</c:v>
                </c:pt>
              </c:numCache>
            </c:numRef>
          </c:val>
          <c:extLst>
            <c:ext xmlns:c16="http://schemas.microsoft.com/office/drawing/2014/chart" uri="{C3380CC4-5D6E-409C-BE32-E72D297353CC}">
              <c16:uniqueId val="{00000000-8897-458C-B571-36304BA5F1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897-458C-B571-36304BA5F1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S5" sqref="BS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自治体職員</v>
      </c>
      <c r="AE8" s="60"/>
      <c r="AF8" s="60"/>
      <c r="AG8" s="60"/>
      <c r="AH8" s="60"/>
      <c r="AI8" s="60"/>
      <c r="AJ8" s="60"/>
      <c r="AK8" s="4"/>
      <c r="AL8" s="61">
        <f>データ!$R$6</f>
        <v>50431</v>
      </c>
      <c r="AM8" s="61"/>
      <c r="AN8" s="61"/>
      <c r="AO8" s="61"/>
      <c r="AP8" s="61"/>
      <c r="AQ8" s="61"/>
      <c r="AR8" s="61"/>
      <c r="AS8" s="61"/>
      <c r="AT8" s="52">
        <f>データ!$S$6</f>
        <v>92.13</v>
      </c>
      <c r="AU8" s="53"/>
      <c r="AV8" s="53"/>
      <c r="AW8" s="53"/>
      <c r="AX8" s="53"/>
      <c r="AY8" s="53"/>
      <c r="AZ8" s="53"/>
      <c r="BA8" s="53"/>
      <c r="BB8" s="54">
        <f>データ!$T$6</f>
        <v>547.39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48.97</v>
      </c>
      <c r="J10" s="53"/>
      <c r="K10" s="53"/>
      <c r="L10" s="53"/>
      <c r="M10" s="53"/>
      <c r="N10" s="53"/>
      <c r="O10" s="64"/>
      <c r="P10" s="54">
        <f>データ!$P$6</f>
        <v>94.65</v>
      </c>
      <c r="Q10" s="54"/>
      <c r="R10" s="54"/>
      <c r="S10" s="54"/>
      <c r="T10" s="54"/>
      <c r="U10" s="54"/>
      <c r="V10" s="54"/>
      <c r="W10" s="61">
        <f>データ!$Q$6</f>
        <v>2260</v>
      </c>
      <c r="X10" s="61"/>
      <c r="Y10" s="61"/>
      <c r="Z10" s="61"/>
      <c r="AA10" s="61"/>
      <c r="AB10" s="61"/>
      <c r="AC10" s="61"/>
      <c r="AD10" s="2"/>
      <c r="AE10" s="2"/>
      <c r="AF10" s="2"/>
      <c r="AG10" s="2"/>
      <c r="AH10" s="4"/>
      <c r="AI10" s="4"/>
      <c r="AJ10" s="4"/>
      <c r="AK10" s="4"/>
      <c r="AL10" s="61">
        <f>データ!$U$6</f>
        <v>47545</v>
      </c>
      <c r="AM10" s="61"/>
      <c r="AN10" s="61"/>
      <c r="AO10" s="61"/>
      <c r="AP10" s="61"/>
      <c r="AQ10" s="61"/>
      <c r="AR10" s="61"/>
      <c r="AS10" s="61"/>
      <c r="AT10" s="52">
        <f>データ!$V$6</f>
        <v>46.58</v>
      </c>
      <c r="AU10" s="53"/>
      <c r="AV10" s="53"/>
      <c r="AW10" s="53"/>
      <c r="AX10" s="53"/>
      <c r="AY10" s="53"/>
      <c r="AZ10" s="53"/>
      <c r="BA10" s="53"/>
      <c r="BB10" s="54">
        <f>データ!$W$6</f>
        <v>1020.72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kkYRg7drj9R9uNRxWJ/WFxkCNCgztKzzEe8s2HD8kPNkz7YdGWtZBYfgtnGtcqGBcpEqzT/4nmJd5dBh17WLA==" saltValue="ZdP5PFhEyL8aV+tz8Rvs9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352101</v>
      </c>
      <c r="D6" s="34">
        <f t="shared" si="3"/>
        <v>46</v>
      </c>
      <c r="E6" s="34">
        <f t="shared" si="3"/>
        <v>1</v>
      </c>
      <c r="F6" s="34">
        <f t="shared" si="3"/>
        <v>0</v>
      </c>
      <c r="G6" s="34">
        <f t="shared" si="3"/>
        <v>1</v>
      </c>
      <c r="H6" s="34" t="str">
        <f t="shared" si="3"/>
        <v>山口県　光市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48.97</v>
      </c>
      <c r="P6" s="35">
        <f t="shared" si="3"/>
        <v>94.65</v>
      </c>
      <c r="Q6" s="35">
        <f t="shared" si="3"/>
        <v>2260</v>
      </c>
      <c r="R6" s="35">
        <f t="shared" si="3"/>
        <v>50431</v>
      </c>
      <c r="S6" s="35">
        <f t="shared" si="3"/>
        <v>92.13</v>
      </c>
      <c r="T6" s="35">
        <f t="shared" si="3"/>
        <v>547.39</v>
      </c>
      <c r="U6" s="35">
        <f t="shared" si="3"/>
        <v>47545</v>
      </c>
      <c r="V6" s="35">
        <f t="shared" si="3"/>
        <v>46.58</v>
      </c>
      <c r="W6" s="35">
        <f t="shared" si="3"/>
        <v>1020.72</v>
      </c>
      <c r="X6" s="36">
        <f>IF(X7="",NA(),X7)</f>
        <v>116.4</v>
      </c>
      <c r="Y6" s="36">
        <f t="shared" ref="Y6:AG6" si="4">IF(Y7="",NA(),Y7)</f>
        <v>117.12</v>
      </c>
      <c r="Z6" s="36">
        <f t="shared" si="4"/>
        <v>117.02</v>
      </c>
      <c r="AA6" s="36">
        <f t="shared" si="4"/>
        <v>118.03</v>
      </c>
      <c r="AB6" s="36">
        <f t="shared" si="4"/>
        <v>120.04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257.29000000000002</v>
      </c>
      <c r="AU6" s="36">
        <f t="shared" ref="AU6:BC6" si="6">IF(AU7="",NA(),AU7)</f>
        <v>230.61</v>
      </c>
      <c r="AV6" s="36">
        <f t="shared" si="6"/>
        <v>273.10000000000002</v>
      </c>
      <c r="AW6" s="36">
        <f t="shared" si="6"/>
        <v>314.76</v>
      </c>
      <c r="AX6" s="36">
        <f t="shared" si="6"/>
        <v>324.66000000000003</v>
      </c>
      <c r="AY6" s="36">
        <f t="shared" si="6"/>
        <v>377.63</v>
      </c>
      <c r="AZ6" s="36">
        <f t="shared" si="6"/>
        <v>357.34</v>
      </c>
      <c r="BA6" s="36">
        <f t="shared" si="6"/>
        <v>366.03</v>
      </c>
      <c r="BB6" s="36">
        <f t="shared" si="6"/>
        <v>365.18</v>
      </c>
      <c r="BC6" s="36">
        <f t="shared" si="6"/>
        <v>327.77</v>
      </c>
      <c r="BD6" s="35" t="str">
        <f>IF(BD7="","",IF(BD7="-","【-】","【"&amp;SUBSTITUTE(TEXT(BD7,"#,##0.00"),"-","△")&amp;"】"))</f>
        <v>【260.31】</v>
      </c>
      <c r="BE6" s="36">
        <f>IF(BE7="",NA(),BE7)</f>
        <v>549.16</v>
      </c>
      <c r="BF6" s="36">
        <f t="shared" ref="BF6:BN6" si="7">IF(BF7="",NA(),BF7)</f>
        <v>542.05999999999995</v>
      </c>
      <c r="BG6" s="36">
        <f t="shared" si="7"/>
        <v>522.48</v>
      </c>
      <c r="BH6" s="36">
        <f t="shared" si="7"/>
        <v>528.73</v>
      </c>
      <c r="BI6" s="36">
        <f t="shared" si="7"/>
        <v>534.9</v>
      </c>
      <c r="BJ6" s="36">
        <f t="shared" si="7"/>
        <v>364.71</v>
      </c>
      <c r="BK6" s="36">
        <f t="shared" si="7"/>
        <v>373.69</v>
      </c>
      <c r="BL6" s="36">
        <f t="shared" si="7"/>
        <v>370.12</v>
      </c>
      <c r="BM6" s="36">
        <f t="shared" si="7"/>
        <v>371.65</v>
      </c>
      <c r="BN6" s="36">
        <f t="shared" si="7"/>
        <v>397.1</v>
      </c>
      <c r="BO6" s="35" t="str">
        <f>IF(BO7="","",IF(BO7="-","【-】","【"&amp;SUBSTITUTE(TEXT(BO7,"#,##0.00"),"-","△")&amp;"】"))</f>
        <v>【275.67】</v>
      </c>
      <c r="BP6" s="36">
        <f>IF(BP7="",NA(),BP7)</f>
        <v>106.89</v>
      </c>
      <c r="BQ6" s="36">
        <f t="shared" ref="BQ6:BY6" si="8">IF(BQ7="",NA(),BQ7)</f>
        <v>105.92</v>
      </c>
      <c r="BR6" s="36">
        <f t="shared" si="8"/>
        <v>105.57</v>
      </c>
      <c r="BS6" s="36">
        <f t="shared" si="8"/>
        <v>106.95</v>
      </c>
      <c r="BT6" s="36">
        <f t="shared" si="8"/>
        <v>105.81</v>
      </c>
      <c r="BU6" s="36">
        <f t="shared" si="8"/>
        <v>100.65</v>
      </c>
      <c r="BV6" s="36">
        <f t="shared" si="8"/>
        <v>99.87</v>
      </c>
      <c r="BW6" s="36">
        <f t="shared" si="8"/>
        <v>100.42</v>
      </c>
      <c r="BX6" s="36">
        <f t="shared" si="8"/>
        <v>98.77</v>
      </c>
      <c r="BY6" s="36">
        <f t="shared" si="8"/>
        <v>95.79</v>
      </c>
      <c r="BZ6" s="35" t="str">
        <f>IF(BZ7="","",IF(BZ7="-","【-】","【"&amp;SUBSTITUTE(TEXT(BZ7,"#,##0.00"),"-","△")&amp;"】"))</f>
        <v>【100.05】</v>
      </c>
      <c r="CA6" s="36">
        <f>IF(CA7="",NA(),CA7)</f>
        <v>114.55</v>
      </c>
      <c r="CB6" s="36">
        <f t="shared" ref="CB6:CJ6" si="9">IF(CB7="",NA(),CB7)</f>
        <v>115.81</v>
      </c>
      <c r="CC6" s="36">
        <f t="shared" si="9"/>
        <v>116.2</v>
      </c>
      <c r="CD6" s="36">
        <f t="shared" si="9"/>
        <v>114.9</v>
      </c>
      <c r="CE6" s="36">
        <f t="shared" si="9"/>
        <v>116.43</v>
      </c>
      <c r="CF6" s="36">
        <f t="shared" si="9"/>
        <v>170.19</v>
      </c>
      <c r="CG6" s="36">
        <f t="shared" si="9"/>
        <v>171.81</v>
      </c>
      <c r="CH6" s="36">
        <f t="shared" si="9"/>
        <v>171.67</v>
      </c>
      <c r="CI6" s="36">
        <f t="shared" si="9"/>
        <v>173.67</v>
      </c>
      <c r="CJ6" s="36">
        <f t="shared" si="9"/>
        <v>171.13</v>
      </c>
      <c r="CK6" s="35" t="str">
        <f>IF(CK7="","",IF(CK7="-","【-】","【"&amp;SUBSTITUTE(TEXT(CK7,"#,##0.00"),"-","△")&amp;"】"))</f>
        <v>【166.40】</v>
      </c>
      <c r="CL6" s="36">
        <f>IF(CL7="",NA(),CL7)</f>
        <v>54.06</v>
      </c>
      <c r="CM6" s="36">
        <f t="shared" ref="CM6:CU6" si="10">IF(CM7="",NA(),CM7)</f>
        <v>52.56</v>
      </c>
      <c r="CN6" s="36">
        <f t="shared" si="10"/>
        <v>54.3</v>
      </c>
      <c r="CO6" s="36">
        <f t="shared" si="10"/>
        <v>53.3</v>
      </c>
      <c r="CP6" s="36">
        <f t="shared" si="10"/>
        <v>51.31</v>
      </c>
      <c r="CQ6" s="36">
        <f t="shared" si="10"/>
        <v>59.01</v>
      </c>
      <c r="CR6" s="36">
        <f t="shared" si="10"/>
        <v>60.03</v>
      </c>
      <c r="CS6" s="36">
        <f t="shared" si="10"/>
        <v>59.74</v>
      </c>
      <c r="CT6" s="36">
        <f t="shared" si="10"/>
        <v>59.67</v>
      </c>
      <c r="CU6" s="36">
        <f t="shared" si="10"/>
        <v>60.12</v>
      </c>
      <c r="CV6" s="35" t="str">
        <f>IF(CV7="","",IF(CV7="-","【-】","【"&amp;SUBSTITUTE(TEXT(CV7,"#,##0.00"),"-","△")&amp;"】"))</f>
        <v>【60.69】</v>
      </c>
      <c r="CW6" s="36">
        <f>IF(CW7="",NA(),CW7)</f>
        <v>89.98</v>
      </c>
      <c r="CX6" s="36">
        <f t="shared" ref="CX6:DF6" si="11">IF(CX7="",NA(),CX7)</f>
        <v>90.51</v>
      </c>
      <c r="CY6" s="36">
        <f t="shared" si="11"/>
        <v>88.29</v>
      </c>
      <c r="CZ6" s="36">
        <f t="shared" si="11"/>
        <v>88.3</v>
      </c>
      <c r="DA6" s="36">
        <f t="shared" si="11"/>
        <v>88.97</v>
      </c>
      <c r="DB6" s="36">
        <f t="shared" si="11"/>
        <v>85.37</v>
      </c>
      <c r="DC6" s="36">
        <f t="shared" si="11"/>
        <v>84.81</v>
      </c>
      <c r="DD6" s="36">
        <f t="shared" si="11"/>
        <v>84.8</v>
      </c>
      <c r="DE6" s="36">
        <f t="shared" si="11"/>
        <v>84.6</v>
      </c>
      <c r="DF6" s="36">
        <f t="shared" si="11"/>
        <v>84.24</v>
      </c>
      <c r="DG6" s="35" t="str">
        <f>IF(DG7="","",IF(DG7="-","【-】","【"&amp;SUBSTITUTE(TEXT(DG7,"#,##0.00"),"-","△")&amp;"】"))</f>
        <v>【89.82】</v>
      </c>
      <c r="DH6" s="36">
        <f>IF(DH7="",NA(),DH7)</f>
        <v>40.9</v>
      </c>
      <c r="DI6" s="36">
        <f t="shared" ref="DI6:DQ6" si="12">IF(DI7="",NA(),DI7)</f>
        <v>42.84</v>
      </c>
      <c r="DJ6" s="36">
        <f t="shared" si="12"/>
        <v>43.14</v>
      </c>
      <c r="DK6" s="36">
        <f t="shared" si="12"/>
        <v>44.5</v>
      </c>
      <c r="DL6" s="36">
        <f t="shared" si="12"/>
        <v>46</v>
      </c>
      <c r="DM6" s="36">
        <f t="shared" si="12"/>
        <v>46.9</v>
      </c>
      <c r="DN6" s="36">
        <f t="shared" si="12"/>
        <v>47.28</v>
      </c>
      <c r="DO6" s="36">
        <f t="shared" si="12"/>
        <v>47.66</v>
      </c>
      <c r="DP6" s="36">
        <f t="shared" si="12"/>
        <v>48.17</v>
      </c>
      <c r="DQ6" s="36">
        <f t="shared" si="12"/>
        <v>48.83</v>
      </c>
      <c r="DR6" s="35" t="str">
        <f>IF(DR7="","",IF(DR7="-","【-】","【"&amp;SUBSTITUTE(TEXT(DR7,"#,##0.00"),"-","△")&amp;"】"))</f>
        <v>【50.19】</v>
      </c>
      <c r="DS6" s="36">
        <f>IF(DS7="",NA(),DS7)</f>
        <v>34.229999999999997</v>
      </c>
      <c r="DT6" s="36">
        <f t="shared" ref="DT6:EB6" si="13">IF(DT7="",NA(),DT7)</f>
        <v>12.47</v>
      </c>
      <c r="DU6" s="36">
        <f t="shared" si="13"/>
        <v>15.86</v>
      </c>
      <c r="DV6" s="36">
        <f t="shared" si="13"/>
        <v>16.559999999999999</v>
      </c>
      <c r="DW6" s="36">
        <f t="shared" si="13"/>
        <v>17.05</v>
      </c>
      <c r="DX6" s="36">
        <f t="shared" si="13"/>
        <v>12.03</v>
      </c>
      <c r="DY6" s="36">
        <f t="shared" si="13"/>
        <v>12.19</v>
      </c>
      <c r="DZ6" s="36">
        <f t="shared" si="13"/>
        <v>15.1</v>
      </c>
      <c r="EA6" s="36">
        <f t="shared" si="13"/>
        <v>17.12</v>
      </c>
      <c r="EB6" s="36">
        <f t="shared" si="13"/>
        <v>18.18</v>
      </c>
      <c r="EC6" s="35" t="str">
        <f>IF(EC7="","",IF(EC7="-","【-】","【"&amp;SUBSTITUTE(TEXT(EC7,"#,##0.00"),"-","△")&amp;"】"))</f>
        <v>【20.63】</v>
      </c>
      <c r="ED6" s="36">
        <f>IF(ED7="",NA(),ED7)</f>
        <v>1.9</v>
      </c>
      <c r="EE6" s="36">
        <f t="shared" ref="EE6:EM6" si="14">IF(EE7="",NA(),EE7)</f>
        <v>1.56</v>
      </c>
      <c r="EF6" s="36">
        <f t="shared" si="14"/>
        <v>1.43</v>
      </c>
      <c r="EG6" s="36">
        <f t="shared" si="14"/>
        <v>1.33</v>
      </c>
      <c r="EH6" s="36">
        <f t="shared" si="14"/>
        <v>1.23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352101</v>
      </c>
      <c r="D7" s="38">
        <v>46</v>
      </c>
      <c r="E7" s="38">
        <v>1</v>
      </c>
      <c r="F7" s="38">
        <v>0</v>
      </c>
      <c r="G7" s="38">
        <v>1</v>
      </c>
      <c r="H7" s="38" t="s">
        <v>93</v>
      </c>
      <c r="I7" s="38" t="s">
        <v>94</v>
      </c>
      <c r="J7" s="38" t="s">
        <v>95</v>
      </c>
      <c r="K7" s="38" t="s">
        <v>96</v>
      </c>
      <c r="L7" s="38" t="s">
        <v>97</v>
      </c>
      <c r="M7" s="38" t="s">
        <v>98</v>
      </c>
      <c r="N7" s="39" t="s">
        <v>99</v>
      </c>
      <c r="O7" s="39">
        <v>48.97</v>
      </c>
      <c r="P7" s="39">
        <v>94.65</v>
      </c>
      <c r="Q7" s="39">
        <v>2260</v>
      </c>
      <c r="R7" s="39">
        <v>50431</v>
      </c>
      <c r="S7" s="39">
        <v>92.13</v>
      </c>
      <c r="T7" s="39">
        <v>547.39</v>
      </c>
      <c r="U7" s="39">
        <v>47545</v>
      </c>
      <c r="V7" s="39">
        <v>46.58</v>
      </c>
      <c r="W7" s="39">
        <v>1020.72</v>
      </c>
      <c r="X7" s="39">
        <v>116.4</v>
      </c>
      <c r="Y7" s="39">
        <v>117.12</v>
      </c>
      <c r="Z7" s="39">
        <v>117.02</v>
      </c>
      <c r="AA7" s="39">
        <v>118.03</v>
      </c>
      <c r="AB7" s="39">
        <v>120.04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257.29000000000002</v>
      </c>
      <c r="AU7" s="39">
        <v>230.61</v>
      </c>
      <c r="AV7" s="39">
        <v>273.10000000000002</v>
      </c>
      <c r="AW7" s="39">
        <v>314.76</v>
      </c>
      <c r="AX7" s="39">
        <v>324.66000000000003</v>
      </c>
      <c r="AY7" s="39">
        <v>377.63</v>
      </c>
      <c r="AZ7" s="39">
        <v>357.34</v>
      </c>
      <c r="BA7" s="39">
        <v>366.03</v>
      </c>
      <c r="BB7" s="39">
        <v>365.18</v>
      </c>
      <c r="BC7" s="39">
        <v>327.77</v>
      </c>
      <c r="BD7" s="39">
        <v>260.31</v>
      </c>
      <c r="BE7" s="39">
        <v>549.16</v>
      </c>
      <c r="BF7" s="39">
        <v>542.05999999999995</v>
      </c>
      <c r="BG7" s="39">
        <v>522.48</v>
      </c>
      <c r="BH7" s="39">
        <v>528.73</v>
      </c>
      <c r="BI7" s="39">
        <v>534.9</v>
      </c>
      <c r="BJ7" s="39">
        <v>364.71</v>
      </c>
      <c r="BK7" s="39">
        <v>373.69</v>
      </c>
      <c r="BL7" s="39">
        <v>370.12</v>
      </c>
      <c r="BM7" s="39">
        <v>371.65</v>
      </c>
      <c r="BN7" s="39">
        <v>397.1</v>
      </c>
      <c r="BO7" s="39">
        <v>275.67</v>
      </c>
      <c r="BP7" s="39">
        <v>106.89</v>
      </c>
      <c r="BQ7" s="39">
        <v>105.92</v>
      </c>
      <c r="BR7" s="39">
        <v>105.57</v>
      </c>
      <c r="BS7" s="39">
        <v>106.95</v>
      </c>
      <c r="BT7" s="39">
        <v>105.81</v>
      </c>
      <c r="BU7" s="39">
        <v>100.65</v>
      </c>
      <c r="BV7" s="39">
        <v>99.87</v>
      </c>
      <c r="BW7" s="39">
        <v>100.42</v>
      </c>
      <c r="BX7" s="39">
        <v>98.77</v>
      </c>
      <c r="BY7" s="39">
        <v>95.79</v>
      </c>
      <c r="BZ7" s="39">
        <v>100.05</v>
      </c>
      <c r="CA7" s="39">
        <v>114.55</v>
      </c>
      <c r="CB7" s="39">
        <v>115.81</v>
      </c>
      <c r="CC7" s="39">
        <v>116.2</v>
      </c>
      <c r="CD7" s="39">
        <v>114.9</v>
      </c>
      <c r="CE7" s="39">
        <v>116.43</v>
      </c>
      <c r="CF7" s="39">
        <v>170.19</v>
      </c>
      <c r="CG7" s="39">
        <v>171.81</v>
      </c>
      <c r="CH7" s="39">
        <v>171.67</v>
      </c>
      <c r="CI7" s="39">
        <v>173.67</v>
      </c>
      <c r="CJ7" s="39">
        <v>171.13</v>
      </c>
      <c r="CK7" s="39">
        <v>166.4</v>
      </c>
      <c r="CL7" s="39">
        <v>54.06</v>
      </c>
      <c r="CM7" s="39">
        <v>52.56</v>
      </c>
      <c r="CN7" s="39">
        <v>54.3</v>
      </c>
      <c r="CO7" s="39">
        <v>53.3</v>
      </c>
      <c r="CP7" s="39">
        <v>51.31</v>
      </c>
      <c r="CQ7" s="39">
        <v>59.01</v>
      </c>
      <c r="CR7" s="39">
        <v>60.03</v>
      </c>
      <c r="CS7" s="39">
        <v>59.74</v>
      </c>
      <c r="CT7" s="39">
        <v>59.67</v>
      </c>
      <c r="CU7" s="39">
        <v>60.12</v>
      </c>
      <c r="CV7" s="39">
        <v>60.69</v>
      </c>
      <c r="CW7" s="39">
        <v>89.98</v>
      </c>
      <c r="CX7" s="39">
        <v>90.51</v>
      </c>
      <c r="CY7" s="39">
        <v>88.29</v>
      </c>
      <c r="CZ7" s="39">
        <v>88.3</v>
      </c>
      <c r="DA7" s="39">
        <v>88.97</v>
      </c>
      <c r="DB7" s="39">
        <v>85.37</v>
      </c>
      <c r="DC7" s="39">
        <v>84.81</v>
      </c>
      <c r="DD7" s="39">
        <v>84.8</v>
      </c>
      <c r="DE7" s="39">
        <v>84.6</v>
      </c>
      <c r="DF7" s="39">
        <v>84.24</v>
      </c>
      <c r="DG7" s="39">
        <v>89.82</v>
      </c>
      <c r="DH7" s="39">
        <v>40.9</v>
      </c>
      <c r="DI7" s="39">
        <v>42.84</v>
      </c>
      <c r="DJ7" s="39">
        <v>43.14</v>
      </c>
      <c r="DK7" s="39">
        <v>44.5</v>
      </c>
      <c r="DL7" s="39">
        <v>46</v>
      </c>
      <c r="DM7" s="39">
        <v>46.9</v>
      </c>
      <c r="DN7" s="39">
        <v>47.28</v>
      </c>
      <c r="DO7" s="39">
        <v>47.66</v>
      </c>
      <c r="DP7" s="39">
        <v>48.17</v>
      </c>
      <c r="DQ7" s="39">
        <v>48.83</v>
      </c>
      <c r="DR7" s="39">
        <v>50.19</v>
      </c>
      <c r="DS7" s="39">
        <v>34.229999999999997</v>
      </c>
      <c r="DT7" s="39">
        <v>12.47</v>
      </c>
      <c r="DU7" s="39">
        <v>15.86</v>
      </c>
      <c r="DV7" s="39">
        <v>16.559999999999999</v>
      </c>
      <c r="DW7" s="39">
        <v>17.05</v>
      </c>
      <c r="DX7" s="39">
        <v>12.03</v>
      </c>
      <c r="DY7" s="39">
        <v>12.19</v>
      </c>
      <c r="DZ7" s="39">
        <v>15.1</v>
      </c>
      <c r="EA7" s="39">
        <v>17.12</v>
      </c>
      <c r="EB7" s="39">
        <v>18.18</v>
      </c>
      <c r="EC7" s="39">
        <v>20.63</v>
      </c>
      <c r="ED7" s="39">
        <v>1.9</v>
      </c>
      <c r="EE7" s="39">
        <v>1.56</v>
      </c>
      <c r="EF7" s="39">
        <v>1.43</v>
      </c>
      <c r="EG7" s="39">
        <v>1.33</v>
      </c>
      <c r="EH7" s="39">
        <v>1.23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cp:lastPrinted>2022-01-24T01:50:30Z</cp:lastPrinted>
  <dcterms:created xsi:type="dcterms:W3CDTF">2021-12-03T06:56:09Z</dcterms:created>
  <dcterms:modified xsi:type="dcterms:W3CDTF">2022-01-24T02:43:26Z</dcterms:modified>
  <cp:category/>
</cp:coreProperties>
</file>