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3経営比較分析\103 市町等からの提出・修正\01 水道事業○\11 美祢市○\"/>
    </mc:Choice>
  </mc:AlternateContent>
  <workbookProtection workbookAlgorithmName="SHA-512" workbookHashValue="jsgEpFzpjoBomsDwocbvgYGkgOif2lBheFi40k8DwAvDYEoxTynae+GpAImQySTfaAvBOw+w119kK/sSu44C1w==" workbookSaltValue="TYqEMtF/kUzWE0ScmvPP+Q==" workbookSpinCount="100000" lockStructure="1"/>
  <bookViews>
    <workbookView xWindow="0" yWindow="60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F85" i="4"/>
  <c r="BB10" i="4"/>
  <c r="AT10" i="4"/>
  <c r="AL10" i="4"/>
  <c r="W10" i="4"/>
  <c r="I10" i="4"/>
  <c r="BB8" i="4"/>
  <c r="AL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<sst xmlns="http://schemas.openxmlformats.org/spreadsheetml/2006/main" count="228" uniqueCount="113">
  <si>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</si>
  <si>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</si>
  <si>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</si>
  <si>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</si>
  <si>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</si>
  <si>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</si>
  <si>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</si>
  <si>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</si>
  <si>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</si>
  <si>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</si>
  <si>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</si>
  <si>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</si>
  <si>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</si>
  <si>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</si>
  <si>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</si>
  <si>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</si>
  <si>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</si>
  <si>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</si>
  <si>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</si>
  <si>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</si>
  <si>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</si>
  <si>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</si>
  <si>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</si>
  <si>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</si>
  <si>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</si>
  <si>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</si>
  <si>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</si>
  <si>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</si>
  <si>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</si>
  <si>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</si>
  <si>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</si>
  <si>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</si>
  <si>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</si>
  <si>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</si>
  <si>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</si>
  <si>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</si>
  <si>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</si>
  <si>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</si>
  <si>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</si>
  <si>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</si>
  <si>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</si>
  <si>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</si>
  <si>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</si>
  <si>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</si>
  <si>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</si>
  <si>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</si>
  <si>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</si>
  <si>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</si>
  <si>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</si>
  <si>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</si>
  <si>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</si>
  <si>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</si>
  <si>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</si>
  <si>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</si>
  <si>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</si>
  <si>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</si>
  <si>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</si>
  <si>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</si>
  <si>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</si>
  <si>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</si>
  <si>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</si>
  <si>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</si>
  <si>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</si>
  <si>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</si>
  <si>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</si>
  <si>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</si>
  <si>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</si>
  <si>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</si>
  <si>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</si>
  <si>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</si>
  <si>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</si>
  <si>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</si>
  <si>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</si>
  <si>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</si>
  <si>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</si>
  <si>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</si>
  <si>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</si>
  <si>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</si>
  <si>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</si>
  <si>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</si>
  <si>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</si>
  <si>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</si>
  <si>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</si>
  <si>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</si>
  <si>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</si>
  <si>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</si>
  <si>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</si>
  <si>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</si>
  <si>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</si>
  <si>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</si>
  <si>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</si>
  <si>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</si>
  <si>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</si>
  <si>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</si>
  <si>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</si>
  <si>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</si>
  <si>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</si>
  <si>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</si>
  <si>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</si>
  <si>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</si>
  <si>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</si>
  <si>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</si>
  <si>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</si>
  <si>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</si>
  <si>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</si>
  <si>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</si>
  <si>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</si>
  <si>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</si>
  <si>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</si>
  <si>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</si>
  <si>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給水人口減等により給水収益が減少する一方で、機器や管路の修繕費の増加から、経常収支比率は低下している。
　料金回収率の低下、及び給水原価の上昇についても同様の理由が考えられる。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有収率については、平均値と比べ低いものの、管路の更新に伴い、徐々に改善している。
　本市は中山間地域で平地が少ないため、配水池やポンプ場等の施設が多く、また、給水区域に集落地が点在してることから、給水人口に対して管路延長が長いなど、事業効率の悪い立地条件となっている。</t>
    <phoneticPr fontId="4"/>
  </si>
  <si>
    <t>　平成30年度に料金改定を行ったものの、この改定は料金体系の統一に主眼を置いたもので、経常損益では純損失が発生している状態である。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料金改定について定期的な検討を行う必要がある。
　なお、水道ビジョンを経営戦略を含めたものとして、令和元年12月に改訂を行った。今後はこの計画に基づき経営の健全化、及び経営基盤の強化を図っていく。</t>
    <rPh sb="43" eb="45">
      <t>ケイジョウ</t>
    </rPh>
    <rPh sb="49" eb="50">
      <t>ジュン</t>
    </rPh>
    <rPh sb="50" eb="52">
      <t>ソンシツ</t>
    </rPh>
    <rPh sb="53" eb="55">
      <t>ハッセイ</t>
    </rPh>
    <rPh sb="59" eb="61">
      <t>ジョウタイ</t>
    </rPh>
    <rPh sb="201" eb="204">
      <t>テイキテキ</t>
    </rPh>
    <rPh sb="205" eb="207">
      <t>ケントウ</t>
    </rPh>
    <rPh sb="221" eb="223">
      <t>スイドウ</t>
    </rPh>
    <rPh sb="228" eb="230">
      <t>ケイエイ</t>
    </rPh>
    <rPh sb="230" eb="232">
      <t>センリャク</t>
    </rPh>
    <rPh sb="233" eb="234">
      <t>フク</t>
    </rPh>
    <rPh sb="250" eb="252">
      <t>カイテイ</t>
    </rPh>
    <rPh sb="253" eb="254">
      <t>オコナ</t>
    </rPh>
    <rPh sb="257" eb="259">
      <t>コンゴ</t>
    </rPh>
    <rPh sb="262" eb="264">
      <t>ケイカク</t>
    </rPh>
    <rPh sb="265" eb="266">
      <t>モト</t>
    </rPh>
    <rPh sb="268" eb="270">
      <t>ケイエイ</t>
    </rPh>
    <rPh sb="271" eb="274">
      <t>ケンゼンカ</t>
    </rPh>
    <rPh sb="275" eb="276">
      <t>オヨ</t>
    </rPh>
    <rPh sb="277" eb="279">
      <t>ケイエイ</t>
    </rPh>
    <rPh sb="279" eb="281">
      <t>キバン</t>
    </rPh>
    <rPh sb="282" eb="284">
      <t>キョウカ</t>
    </rPh>
    <rPh sb="285" eb="286">
      <t>ハカ</t>
    </rPh>
    <phoneticPr fontId="4"/>
  </si>
  <si>
    <t>　有形固定資産減価償却率は、今後も増加する見込みである。
　管路経年化率については、昭和50年代に布設した管路が更新時期を迎えたため、平均値に比べ大きく上回っている。今後も法定耐用年数経過資産が増加する見込みである。
　管路更新率は平均値と比べ高くなっている。これは、国庫補助事業により管路の更新延長が例年に比べ大幅に増加したためである。
　施設管路ともに、重要度、優先度、及び必要となる財源を総合的に勘案しながら計画的に更新する必要がある。なお、更新に併せて耐震化も実施することとしている。</t>
    <rPh sb="67" eb="70">
      <t>ヘイキンチ</t>
    </rPh>
    <rPh sb="71" eb="72">
      <t>クラ</t>
    </rPh>
    <rPh sb="73" eb="74">
      <t>オオ</t>
    </rPh>
    <rPh sb="76" eb="78">
      <t>ウワマワ</t>
    </rPh>
    <rPh sb="88" eb="90">
      <t>タイヨウ</t>
    </rPh>
    <rPh sb="122" eb="123">
      <t>タカ</t>
    </rPh>
    <rPh sb="134" eb="136">
      <t>コッコ</t>
    </rPh>
    <rPh sb="136" eb="138">
      <t>ホジョ</t>
    </rPh>
    <rPh sb="138" eb="140">
      <t>ジギョウ</t>
    </rPh>
    <rPh sb="143" eb="145">
      <t>カンロ</t>
    </rPh>
    <rPh sb="146" eb="148">
      <t>コウシン</t>
    </rPh>
    <rPh sb="148" eb="150">
      <t>エンチョウ</t>
    </rPh>
    <rPh sb="151" eb="153">
      <t>レイネン</t>
    </rPh>
    <rPh sb="154" eb="155">
      <t>クラ</t>
    </rPh>
    <rPh sb="156" eb="158">
      <t>オオハバ</t>
    </rPh>
    <rPh sb="159" eb="16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</si>
</sst>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0.43</c:v>
                </c:pt>
                <c:pt idx="2">
                  <c:v>0.13</c:v>
                </c:pt>
                <c:pt idx="3">
                  <c:v>0.87</c:v>
                </c:pt>
                <c:pt idx="4">
                  <c:v>0.98</c:v>
                </c:pt>
              </c:numCache>
            </c:numRef>
          </c:val>
          <c:extLst xmlns:c16r2="http://schemas.microsoft.com/office/drawing/2015/06/chart">
            <c:ext xmlns:c16="http://schemas.microsoft.com/office/drawing/2014/chart" uri="{C3380CC4-5D6E-409C-BE32-E72D297353CC}">
              <c16:uniqueId val="{00000000-0975-4D5F-AD9C-38DC2AC88382}"/>
            </c:ext>
          </c:extLst>
        </c:ser>
        <c:dLbls>
          <c:showLegendKey val="0"/>
          <c:showVal val="0"/>
          <c:showCatName val="0"/>
          <c:showSerName val="0"/>
          <c:showPercent val="0"/>
          <c:showBubbleSize val="0"/>
        </c:dLbls>
        <c:gapWidth val="150"/>
        <c:axId val="290945224"/>
        <c:axId val="41559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0975-4D5F-AD9C-38DC2AC88382}"/>
            </c:ext>
          </c:extLst>
        </c:ser>
        <c:dLbls>
          <c:showLegendKey val="0"/>
          <c:showVal val="0"/>
          <c:showCatName val="0"/>
          <c:showSerName val="0"/>
          <c:showPercent val="0"/>
          <c:showBubbleSize val="0"/>
        </c:dLbls>
        <c:marker val="1"/>
        <c:smooth val="0"/>
        <c:axId val="290945224"/>
        <c:axId val="415593232"/>
      </c:lineChart>
      <c:dateAx>
        <c:axId val="290945224"/>
        <c:scaling>
          <c:orientation val="minMax"/>
        </c:scaling>
        <c:delete val="1"/>
        <c:axPos val="b"/>
        <c:numFmt formatCode="&quot;H&quot;yy" sourceLinked="1"/>
        <c:majorTickMark val="none"/>
        <c:minorTickMark val="none"/>
        <c:tickLblPos val="none"/>
        <c:crossAx val="415593232"/>
        <c:crosses val="autoZero"/>
        <c:auto val="1"/>
        <c:lblOffset val="100"/>
        <c:baseTimeUnit val="years"/>
      </c:dateAx>
      <c:valAx>
        <c:axId val="4155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4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39.79</c:v>
                </c:pt>
                <c:pt idx="1">
                  <c:v>39.869999999999997</c:v>
                </c:pt>
                <c:pt idx="2">
                  <c:v>38.479999999999997</c:v>
                </c:pt>
                <c:pt idx="3">
                  <c:v>36.909999999999997</c:v>
                </c:pt>
                <c:pt idx="4">
                  <c:v>36.79</c:v>
                </c:pt>
              </c:numCache>
            </c:numRef>
          </c:val>
          <c:extLst xmlns:c16r2="http://schemas.microsoft.com/office/drawing/2015/06/chart">
            <c:ext xmlns:c16="http://schemas.microsoft.com/office/drawing/2014/chart" uri="{C3380CC4-5D6E-409C-BE32-E72D297353CC}">
              <c16:uniqueId val="{00000000-D082-45B8-8C75-EEC500FF03F7}"/>
            </c:ext>
          </c:extLst>
        </c:ser>
        <c:dLbls>
          <c:showLegendKey val="0"/>
          <c:showVal val="0"/>
          <c:showCatName val="0"/>
          <c:showSerName val="0"/>
          <c:showPercent val="0"/>
          <c:showBubbleSize val="0"/>
        </c:dLbls>
        <c:gapWidth val="150"/>
        <c:axId val="415768488"/>
        <c:axId val="41559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D082-45B8-8C75-EEC500FF03F7}"/>
            </c:ext>
          </c:extLst>
        </c:ser>
        <c:dLbls>
          <c:showLegendKey val="0"/>
          <c:showVal val="0"/>
          <c:showCatName val="0"/>
          <c:showSerName val="0"/>
          <c:showPercent val="0"/>
          <c:showBubbleSize val="0"/>
        </c:dLbls>
        <c:marker val="1"/>
        <c:smooth val="0"/>
        <c:axId val="415768488"/>
        <c:axId val="415595976"/>
      </c:lineChart>
      <c:dateAx>
        <c:axId val="415768488"/>
        <c:scaling>
          <c:orientation val="minMax"/>
        </c:scaling>
        <c:delete val="1"/>
        <c:axPos val="b"/>
        <c:numFmt formatCode="&quot;H&quot;yy" sourceLinked="1"/>
        <c:majorTickMark val="none"/>
        <c:minorTickMark val="none"/>
        <c:tickLblPos val="none"/>
        <c:crossAx val="415595976"/>
        <c:crosses val="autoZero"/>
        <c:auto val="1"/>
        <c:lblOffset val="100"/>
        <c:baseTimeUnit val="years"/>
      </c:dateAx>
      <c:valAx>
        <c:axId val="4155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79.040000000000006</c:v>
                </c:pt>
                <c:pt idx="1">
                  <c:v>78.72</c:v>
                </c:pt>
                <c:pt idx="2">
                  <c:v>79.13</c:v>
                </c:pt>
                <c:pt idx="3">
                  <c:v>80.02</c:v>
                </c:pt>
                <c:pt idx="4">
                  <c:v>80.39</c:v>
                </c:pt>
              </c:numCache>
            </c:numRef>
          </c:val>
          <c:extLst xmlns:c16r2="http://schemas.microsoft.com/office/drawing/2015/06/chart">
            <c:ext xmlns:c16="http://schemas.microsoft.com/office/drawing/2014/chart" uri="{C3380CC4-5D6E-409C-BE32-E72D297353CC}">
              <c16:uniqueId val="{00000000-B2E1-45D3-B75F-324450F9D26E}"/>
            </c:ext>
          </c:extLst>
        </c:ser>
        <c:dLbls>
          <c:showLegendKey val="0"/>
          <c:showVal val="0"/>
          <c:showCatName val="0"/>
          <c:showSerName val="0"/>
          <c:showPercent val="0"/>
          <c:showBubbleSize val="0"/>
        </c:dLbls>
        <c:gapWidth val="150"/>
        <c:axId val="415592840"/>
        <c:axId val="41386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B2E1-45D3-B75F-324450F9D26E}"/>
            </c:ext>
          </c:extLst>
        </c:ser>
        <c:dLbls>
          <c:showLegendKey val="0"/>
          <c:showVal val="0"/>
          <c:showCatName val="0"/>
          <c:showSerName val="0"/>
          <c:showPercent val="0"/>
          <c:showBubbleSize val="0"/>
        </c:dLbls>
        <c:marker val="1"/>
        <c:smooth val="0"/>
        <c:axId val="415592840"/>
        <c:axId val="413862928"/>
      </c:lineChart>
      <c:dateAx>
        <c:axId val="415592840"/>
        <c:scaling>
          <c:orientation val="minMax"/>
        </c:scaling>
        <c:delete val="1"/>
        <c:axPos val="b"/>
        <c:numFmt formatCode="&quot;H&quot;yy" sourceLinked="1"/>
        <c:majorTickMark val="none"/>
        <c:minorTickMark val="none"/>
        <c:tickLblPos val="none"/>
        <c:crossAx val="413862928"/>
        <c:crosses val="autoZero"/>
        <c:auto val="1"/>
        <c:lblOffset val="100"/>
        <c:baseTimeUnit val="years"/>
      </c:dateAx>
      <c:valAx>
        <c:axId val="41386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110.85</c:v>
                </c:pt>
                <c:pt idx="1">
                  <c:v>103.29</c:v>
                </c:pt>
                <c:pt idx="2">
                  <c:v>98.81</c:v>
                </c:pt>
                <c:pt idx="3">
                  <c:v>94.03</c:v>
                </c:pt>
                <c:pt idx="4">
                  <c:v>92.36</c:v>
                </c:pt>
              </c:numCache>
            </c:numRef>
          </c:val>
          <c:extLst xmlns:c16r2="http://schemas.microsoft.com/office/drawing/2015/06/chart">
            <c:ext xmlns:c16="http://schemas.microsoft.com/office/drawing/2014/chart" uri="{C3380CC4-5D6E-409C-BE32-E72D297353CC}">
              <c16:uniqueId val="{00000000-9E61-4830-8B5B-017E012DA85D}"/>
            </c:ext>
          </c:extLst>
        </c:ser>
        <c:dLbls>
          <c:showLegendKey val="0"/>
          <c:showVal val="0"/>
          <c:showCatName val="0"/>
          <c:showSerName val="0"/>
          <c:showPercent val="0"/>
          <c:showBubbleSize val="0"/>
        </c:dLbls>
        <c:gapWidth val="150"/>
        <c:axId val="415594016"/>
        <c:axId val="41559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9E61-4830-8B5B-017E012DA85D}"/>
            </c:ext>
          </c:extLst>
        </c:ser>
        <c:dLbls>
          <c:showLegendKey val="0"/>
          <c:showVal val="0"/>
          <c:showCatName val="0"/>
          <c:showSerName val="0"/>
          <c:showPercent val="0"/>
          <c:showBubbleSize val="0"/>
        </c:dLbls>
        <c:marker val="1"/>
        <c:smooth val="0"/>
        <c:axId val="415594016"/>
        <c:axId val="415598328"/>
      </c:lineChart>
      <c:dateAx>
        <c:axId val="415594016"/>
        <c:scaling>
          <c:orientation val="minMax"/>
        </c:scaling>
        <c:delete val="1"/>
        <c:axPos val="b"/>
        <c:numFmt formatCode="&quot;H&quot;yy" sourceLinked="1"/>
        <c:majorTickMark val="none"/>
        <c:minorTickMark val="none"/>
        <c:tickLblPos val="none"/>
        <c:crossAx val="415598328"/>
        <c:crosses val="autoZero"/>
        <c:auto val="1"/>
        <c:lblOffset val="100"/>
        <c:baseTimeUnit val="years"/>
      </c:dateAx>
      <c:valAx>
        <c:axId val="41559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5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35.96</c:v>
                </c:pt>
                <c:pt idx="1">
                  <c:v>38.19</c:v>
                </c:pt>
                <c:pt idx="2">
                  <c:v>40.24</c:v>
                </c:pt>
                <c:pt idx="3">
                  <c:v>39.590000000000003</c:v>
                </c:pt>
                <c:pt idx="4">
                  <c:v>40.28</c:v>
                </c:pt>
              </c:numCache>
            </c:numRef>
          </c:val>
          <c:extLst xmlns:c16r2="http://schemas.microsoft.com/office/drawing/2015/06/chart">
            <c:ext xmlns:c16="http://schemas.microsoft.com/office/drawing/2014/chart" uri="{C3380CC4-5D6E-409C-BE32-E72D297353CC}">
              <c16:uniqueId val="{00000000-662E-4B34-87BE-F73C8A68A2BC}"/>
            </c:ext>
          </c:extLst>
        </c:ser>
        <c:dLbls>
          <c:showLegendKey val="0"/>
          <c:showVal val="0"/>
          <c:showCatName val="0"/>
          <c:showSerName val="0"/>
          <c:showPercent val="0"/>
          <c:showBubbleSize val="0"/>
        </c:dLbls>
        <c:gapWidth val="150"/>
        <c:axId val="415594408"/>
        <c:axId val="4155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662E-4B34-87BE-F73C8A68A2BC}"/>
            </c:ext>
          </c:extLst>
        </c:ser>
        <c:dLbls>
          <c:showLegendKey val="0"/>
          <c:showVal val="0"/>
          <c:showCatName val="0"/>
          <c:showSerName val="0"/>
          <c:showPercent val="0"/>
          <c:showBubbleSize val="0"/>
        </c:dLbls>
        <c:marker val="1"/>
        <c:smooth val="0"/>
        <c:axId val="415594408"/>
        <c:axId val="415598720"/>
      </c:lineChart>
      <c:dateAx>
        <c:axId val="415594408"/>
        <c:scaling>
          <c:orientation val="minMax"/>
        </c:scaling>
        <c:delete val="1"/>
        <c:axPos val="b"/>
        <c:numFmt formatCode="&quot;H&quot;yy" sourceLinked="1"/>
        <c:majorTickMark val="none"/>
        <c:minorTickMark val="none"/>
        <c:tickLblPos val="none"/>
        <c:crossAx val="415598720"/>
        <c:crosses val="autoZero"/>
        <c:auto val="1"/>
        <c:lblOffset val="100"/>
        <c:baseTimeUnit val="years"/>
      </c:dateAx>
      <c:valAx>
        <c:axId val="415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24.83</c:v>
                </c:pt>
                <c:pt idx="1">
                  <c:v>25.06</c:v>
                </c:pt>
                <c:pt idx="2">
                  <c:v>43.55</c:v>
                </c:pt>
                <c:pt idx="3">
                  <c:v>47.05</c:v>
                </c:pt>
                <c:pt idx="4">
                  <c:v>49.19</c:v>
                </c:pt>
              </c:numCache>
            </c:numRef>
          </c:val>
          <c:extLst xmlns:c16r2="http://schemas.microsoft.com/office/drawing/2015/06/chart">
            <c:ext xmlns:c16="http://schemas.microsoft.com/office/drawing/2014/chart" uri="{C3380CC4-5D6E-409C-BE32-E72D297353CC}">
              <c16:uniqueId val="{00000000-1D34-470F-9604-544214707D26}"/>
            </c:ext>
          </c:extLst>
        </c:ser>
        <c:dLbls>
          <c:showLegendKey val="0"/>
          <c:showVal val="0"/>
          <c:showCatName val="0"/>
          <c:showSerName val="0"/>
          <c:showPercent val="0"/>
          <c:showBubbleSize val="0"/>
        </c:dLbls>
        <c:gapWidth val="150"/>
        <c:axId val="415594800"/>
        <c:axId val="41559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1D34-470F-9604-544214707D26}"/>
            </c:ext>
          </c:extLst>
        </c:ser>
        <c:dLbls>
          <c:showLegendKey val="0"/>
          <c:showVal val="0"/>
          <c:showCatName val="0"/>
          <c:showSerName val="0"/>
          <c:showPercent val="0"/>
          <c:showBubbleSize val="0"/>
        </c:dLbls>
        <c:marker val="1"/>
        <c:smooth val="0"/>
        <c:axId val="415594800"/>
        <c:axId val="415597544"/>
      </c:lineChart>
      <c:dateAx>
        <c:axId val="415594800"/>
        <c:scaling>
          <c:orientation val="minMax"/>
        </c:scaling>
        <c:delete val="1"/>
        <c:axPos val="b"/>
        <c:numFmt formatCode="&quot;H&quot;yy" sourceLinked="1"/>
        <c:majorTickMark val="none"/>
        <c:minorTickMark val="none"/>
        <c:tickLblPos val="none"/>
        <c:crossAx val="415597544"/>
        <c:crosses val="autoZero"/>
        <c:auto val="1"/>
        <c:lblOffset val="100"/>
        <c:baseTimeUnit val="years"/>
      </c:dateAx>
      <c:valAx>
        <c:axId val="4155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2.76</c:v>
                </c:pt>
              </c:numCache>
            </c:numRef>
          </c:val>
          <c:extLst xmlns:c16r2="http://schemas.microsoft.com/office/drawing/2015/06/chart">
            <c:ext xmlns:c16="http://schemas.microsoft.com/office/drawing/2014/chart" uri="{C3380CC4-5D6E-409C-BE32-E72D297353CC}">
              <c16:uniqueId val="{00000000-409C-4609-839E-050F9184CB2F}"/>
            </c:ext>
          </c:extLst>
        </c:ser>
        <c:dLbls>
          <c:showLegendKey val="0"/>
          <c:showVal val="0"/>
          <c:showCatName val="0"/>
          <c:showSerName val="0"/>
          <c:showPercent val="0"/>
          <c:showBubbleSize val="0"/>
        </c:dLbls>
        <c:gapWidth val="150"/>
        <c:axId val="415595584"/>
        <c:axId val="41577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409C-4609-839E-050F9184CB2F}"/>
            </c:ext>
          </c:extLst>
        </c:ser>
        <c:dLbls>
          <c:showLegendKey val="0"/>
          <c:showVal val="0"/>
          <c:showCatName val="0"/>
          <c:showSerName val="0"/>
          <c:showPercent val="0"/>
          <c:showBubbleSize val="0"/>
        </c:dLbls>
        <c:marker val="1"/>
        <c:smooth val="0"/>
        <c:axId val="415595584"/>
        <c:axId val="415772408"/>
      </c:lineChart>
      <c:dateAx>
        <c:axId val="415595584"/>
        <c:scaling>
          <c:orientation val="minMax"/>
        </c:scaling>
        <c:delete val="1"/>
        <c:axPos val="b"/>
        <c:numFmt formatCode="&quot;H&quot;yy" sourceLinked="1"/>
        <c:majorTickMark val="none"/>
        <c:minorTickMark val="none"/>
        <c:tickLblPos val="none"/>
        <c:crossAx val="415772408"/>
        <c:crosses val="autoZero"/>
        <c:auto val="1"/>
        <c:lblOffset val="100"/>
        <c:baseTimeUnit val="years"/>
      </c:dateAx>
      <c:valAx>
        <c:axId val="41577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5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190.03</c:v>
                </c:pt>
                <c:pt idx="1">
                  <c:v>179.31</c:v>
                </c:pt>
                <c:pt idx="2">
                  <c:v>150.28</c:v>
                </c:pt>
                <c:pt idx="3">
                  <c:v>121.96</c:v>
                </c:pt>
                <c:pt idx="4">
                  <c:v>102.15</c:v>
                </c:pt>
              </c:numCache>
            </c:numRef>
          </c:val>
          <c:extLst xmlns:c16r2="http://schemas.microsoft.com/office/drawing/2015/06/chart">
            <c:ext xmlns:c16="http://schemas.microsoft.com/office/drawing/2014/chart" uri="{C3380CC4-5D6E-409C-BE32-E72D297353CC}">
              <c16:uniqueId val="{00000000-0CB7-40E3-AAB0-308EFFFEAF2D}"/>
            </c:ext>
          </c:extLst>
        </c:ser>
        <c:dLbls>
          <c:showLegendKey val="0"/>
          <c:showVal val="0"/>
          <c:showCatName val="0"/>
          <c:showSerName val="0"/>
          <c:showPercent val="0"/>
          <c:showBubbleSize val="0"/>
        </c:dLbls>
        <c:gapWidth val="150"/>
        <c:axId val="415769664"/>
        <c:axId val="41577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0CB7-40E3-AAB0-308EFFFEAF2D}"/>
            </c:ext>
          </c:extLst>
        </c:ser>
        <c:dLbls>
          <c:showLegendKey val="0"/>
          <c:showVal val="0"/>
          <c:showCatName val="0"/>
          <c:showSerName val="0"/>
          <c:showPercent val="0"/>
          <c:showBubbleSize val="0"/>
        </c:dLbls>
        <c:marker val="1"/>
        <c:smooth val="0"/>
        <c:axId val="415769664"/>
        <c:axId val="415770448"/>
      </c:lineChart>
      <c:dateAx>
        <c:axId val="415769664"/>
        <c:scaling>
          <c:orientation val="minMax"/>
        </c:scaling>
        <c:delete val="1"/>
        <c:axPos val="b"/>
        <c:numFmt formatCode="&quot;H&quot;yy" sourceLinked="1"/>
        <c:majorTickMark val="none"/>
        <c:minorTickMark val="none"/>
        <c:tickLblPos val="none"/>
        <c:crossAx val="415770448"/>
        <c:crosses val="autoZero"/>
        <c:auto val="1"/>
        <c:lblOffset val="100"/>
        <c:baseTimeUnit val="years"/>
      </c:dateAx>
      <c:valAx>
        <c:axId val="41577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874.97</c:v>
                </c:pt>
                <c:pt idx="1">
                  <c:v>893.27</c:v>
                </c:pt>
                <c:pt idx="2">
                  <c:v>944.27</c:v>
                </c:pt>
                <c:pt idx="3">
                  <c:v>1055.71</c:v>
                </c:pt>
                <c:pt idx="4">
                  <c:v>1130.1400000000001</c:v>
                </c:pt>
              </c:numCache>
            </c:numRef>
          </c:val>
          <c:extLst xmlns:c16r2="http://schemas.microsoft.com/office/drawing/2015/06/chart">
            <c:ext xmlns:c16="http://schemas.microsoft.com/office/drawing/2014/chart" uri="{C3380CC4-5D6E-409C-BE32-E72D297353CC}">
              <c16:uniqueId val="{00000000-F74A-45D1-B029-92080E4DEDD0}"/>
            </c:ext>
          </c:extLst>
        </c:ser>
        <c:dLbls>
          <c:showLegendKey val="0"/>
          <c:showVal val="0"/>
          <c:showCatName val="0"/>
          <c:showSerName val="0"/>
          <c:showPercent val="0"/>
          <c:showBubbleSize val="0"/>
        </c:dLbls>
        <c:gapWidth val="150"/>
        <c:axId val="415764960"/>
        <c:axId val="4157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F74A-45D1-B029-92080E4DEDD0}"/>
            </c:ext>
          </c:extLst>
        </c:ser>
        <c:dLbls>
          <c:showLegendKey val="0"/>
          <c:showVal val="0"/>
          <c:showCatName val="0"/>
          <c:showSerName val="0"/>
          <c:showPercent val="0"/>
          <c:showBubbleSize val="0"/>
        </c:dLbls>
        <c:marker val="1"/>
        <c:smooth val="0"/>
        <c:axId val="415764960"/>
        <c:axId val="415765744"/>
      </c:lineChart>
      <c:dateAx>
        <c:axId val="415764960"/>
        <c:scaling>
          <c:orientation val="minMax"/>
        </c:scaling>
        <c:delete val="1"/>
        <c:axPos val="b"/>
        <c:numFmt formatCode="&quot;H&quot;yy" sourceLinked="1"/>
        <c:majorTickMark val="none"/>
        <c:minorTickMark val="none"/>
        <c:tickLblPos val="none"/>
        <c:crossAx val="415765744"/>
        <c:crosses val="autoZero"/>
        <c:auto val="1"/>
        <c:lblOffset val="100"/>
        <c:baseTimeUnit val="years"/>
      </c:dateAx>
      <c:valAx>
        <c:axId val="41576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7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77.900000000000006</c:v>
                </c:pt>
                <c:pt idx="1">
                  <c:v>69.06</c:v>
                </c:pt>
                <c:pt idx="2">
                  <c:v>65.87</c:v>
                </c:pt>
                <c:pt idx="3">
                  <c:v>61.96</c:v>
                </c:pt>
                <c:pt idx="4">
                  <c:v>61.88</c:v>
                </c:pt>
              </c:numCache>
            </c:numRef>
          </c:val>
          <c:extLst xmlns:c16r2="http://schemas.microsoft.com/office/drawing/2015/06/chart">
            <c:ext xmlns:c16="http://schemas.microsoft.com/office/drawing/2014/chart" uri="{C3380CC4-5D6E-409C-BE32-E72D297353CC}">
              <c16:uniqueId val="{00000000-226B-4309-8420-98141AF780BD}"/>
            </c:ext>
          </c:extLst>
        </c:ser>
        <c:dLbls>
          <c:showLegendKey val="0"/>
          <c:showVal val="0"/>
          <c:showCatName val="0"/>
          <c:showSerName val="0"/>
          <c:showPercent val="0"/>
          <c:showBubbleSize val="0"/>
        </c:dLbls>
        <c:gapWidth val="150"/>
        <c:axId val="415768096"/>
        <c:axId val="4157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226B-4309-8420-98141AF780BD}"/>
            </c:ext>
          </c:extLst>
        </c:ser>
        <c:dLbls>
          <c:showLegendKey val="0"/>
          <c:showVal val="0"/>
          <c:showCatName val="0"/>
          <c:showSerName val="0"/>
          <c:showPercent val="0"/>
          <c:showBubbleSize val="0"/>
        </c:dLbls>
        <c:marker val="1"/>
        <c:smooth val="0"/>
        <c:axId val="415768096"/>
        <c:axId val="415768880"/>
      </c:lineChart>
      <c:dateAx>
        <c:axId val="415768096"/>
        <c:scaling>
          <c:orientation val="minMax"/>
        </c:scaling>
        <c:delete val="1"/>
        <c:axPos val="b"/>
        <c:numFmt formatCode="&quot;H&quot;yy" sourceLinked="1"/>
        <c:majorTickMark val="none"/>
        <c:minorTickMark val="none"/>
        <c:tickLblPos val="none"/>
        <c:crossAx val="415768880"/>
        <c:crosses val="autoZero"/>
        <c:auto val="1"/>
        <c:lblOffset val="100"/>
        <c:baseTimeUnit val="years"/>
      </c:dateAx>
      <c:valAx>
        <c:axId val="4157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183.05</c:v>
                </c:pt>
                <c:pt idx="1">
                  <c:v>207.04</c:v>
                </c:pt>
                <c:pt idx="2">
                  <c:v>219.25</c:v>
                </c:pt>
                <c:pt idx="3">
                  <c:v>235.31</c:v>
                </c:pt>
                <c:pt idx="4">
                  <c:v>234.01</c:v>
                </c:pt>
              </c:numCache>
            </c:numRef>
          </c:val>
          <c:extLst xmlns:c16r2="http://schemas.microsoft.com/office/drawing/2015/06/chart">
            <c:ext xmlns:c16="http://schemas.microsoft.com/office/drawing/2014/chart" uri="{C3380CC4-5D6E-409C-BE32-E72D297353CC}">
              <c16:uniqueId val="{00000000-C388-4420-941D-41DC242E6E0D}"/>
            </c:ext>
          </c:extLst>
        </c:ser>
        <c:dLbls>
          <c:showLegendKey val="0"/>
          <c:showVal val="0"/>
          <c:showCatName val="0"/>
          <c:showSerName val="0"/>
          <c:showPercent val="0"/>
          <c:showBubbleSize val="0"/>
        </c:dLbls>
        <c:gapWidth val="150"/>
        <c:axId val="415771624"/>
        <c:axId val="41576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C388-4420-941D-41DC242E6E0D}"/>
            </c:ext>
          </c:extLst>
        </c:ser>
        <c:dLbls>
          <c:showLegendKey val="0"/>
          <c:showVal val="0"/>
          <c:showCatName val="0"/>
          <c:showSerName val="0"/>
          <c:showPercent val="0"/>
          <c:showBubbleSize val="0"/>
        </c:dLbls>
        <c:marker val="1"/>
        <c:smooth val="0"/>
        <c:axId val="415771624"/>
        <c:axId val="415766920"/>
      </c:lineChart>
      <c:dateAx>
        <c:axId val="415771624"/>
        <c:scaling>
          <c:orientation val="minMax"/>
        </c:scaling>
        <c:delete val="1"/>
        <c:axPos val="b"/>
        <c:numFmt formatCode="&quot;H&quot;yy" sourceLinked="1"/>
        <c:majorTickMark val="none"/>
        <c:minorTickMark val="none"/>
        <c:tickLblPos val="none"/>
        <c:crossAx val="415766920"/>
        <c:crosses val="autoZero"/>
        <c:auto val="1"/>
        <c:lblOffset val="100"/>
        <c:baseTimeUnit val="years"/>
      </c:dateAx>
      <c:valAx>
        <c:axId val="41576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美祢市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23375</v>
      </c>
      <c r="AM8" s="61"/>
      <c r="AN8" s="61"/>
      <c r="AO8" s="61"/>
      <c r="AP8" s="61"/>
      <c r="AQ8" s="61"/>
      <c r="AR8" s="61"/>
      <c r="AS8" s="61"/>
      <c r="AT8" s="52">
        <f>データ!$S$6</f>
        <v>472.64</v>
      </c>
      <c r="AU8" s="53"/>
      <c r="AV8" s="53"/>
      <c r="AW8" s="53"/>
      <c r="AX8" s="53"/>
      <c r="AY8" s="53"/>
      <c r="AZ8" s="53"/>
      <c r="BA8" s="53"/>
      <c r="BB8" s="54">
        <f>データ!$T$6</f>
        <v>49.46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51.25</v>
      </c>
      <c r="J10" s="53"/>
      <c r="K10" s="53"/>
      <c r="L10" s="53"/>
      <c r="M10" s="53"/>
      <c r="N10" s="53"/>
      <c r="O10" s="64"/>
      <c r="P10" s="54">
        <f>データ!$P$6</f>
        <v>91.55</v>
      </c>
      <c r="Q10" s="54"/>
      <c r="R10" s="54"/>
      <c r="S10" s="54"/>
      <c r="T10" s="54"/>
      <c r="U10" s="54"/>
      <c r="V10" s="54"/>
      <c r="W10" s="61">
        <f>データ!$Q$6</f>
        <v>2277</v>
      </c>
      <c r="X10" s="61"/>
      <c r="Y10" s="61"/>
      <c r="Z10" s="61"/>
      <c r="AA10" s="61"/>
      <c r="AB10" s="61"/>
      <c r="AC10" s="61"/>
      <c r="AD10" s="2"/>
      <c r="AE10" s="2"/>
      <c r="AF10" s="2"/>
      <c r="AG10" s="2"/>
      <c r="AH10" s="4"/>
      <c r="AI10" s="4"/>
      <c r="AJ10" s="4"/>
      <c r="AK10" s="4"/>
      <c r="AL10" s="61">
        <f>データ!$U$6</f>
        <v>21184</v>
      </c>
      <c r="AM10" s="61"/>
      <c r="AN10" s="61"/>
      <c r="AO10" s="61"/>
      <c r="AP10" s="61"/>
      <c r="AQ10" s="61"/>
      <c r="AR10" s="61"/>
      <c r="AS10" s="61"/>
      <c r="AT10" s="52">
        <f>データ!$V$6</f>
        <v>150.66999999999999</v>
      </c>
      <c r="AU10" s="53"/>
      <c r="AV10" s="53"/>
      <c r="AW10" s="53"/>
      <c r="AX10" s="53"/>
      <c r="AY10" s="53"/>
      <c r="AZ10" s="53"/>
      <c r="BA10" s="53"/>
      <c r="BB10" s="54">
        <f>データ!$W$6</f>
        <v>140.6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hp0oVE/QngT6EhiVip0mhJFQN685FJBBO/hdnD+Z2uxtgdO9jARlQvueq3hraKKujWY3pjz6zZq2RoZW9xfNg==" saltValue="kFhqRBjTzU9fZ/6/hg1h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352136</v>
      </c>
      <c r="D6" s="34">
        <f t="shared" si="3"/>
        <v>46</v>
      </c>
      <c r="E6" s="34">
        <f t="shared" si="3"/>
        <v>1</v>
      </c>
      <c r="F6" s="34">
        <f t="shared" si="3"/>
        <v>0</v>
      </c>
      <c r="G6" s="34">
        <f t="shared" si="3"/>
        <v>1</v>
      </c>
      <c r="H6" s="34" t="str">
        <f t="shared" si="3"/>
        <v>山口県　美祢市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51.25</v>
      </c>
      <c r="P6" s="35">
        <f t="shared" si="3"/>
        <v>91.55</v>
      </c>
      <c r="Q6" s="35">
        <f t="shared" si="3"/>
        <v>2277</v>
      </c>
      <c r="R6" s="35">
        <f t="shared" si="3"/>
        <v>23375</v>
      </c>
      <c r="S6" s="35">
        <f t="shared" si="3"/>
        <v>472.64</v>
      </c>
      <c r="T6" s="35">
        <f t="shared" si="3"/>
        <v>49.46</v>
      </c>
      <c r="U6" s="35">
        <f t="shared" si="3"/>
        <v>21184</v>
      </c>
      <c r="V6" s="35">
        <f t="shared" si="3"/>
        <v>150.66999999999999</v>
      </c>
      <c r="W6" s="35">
        <f t="shared" si="3"/>
        <v>140.6</v>
      </c>
      <c r="X6" s="36">
        <f>IF(X7="",NA(),X7)</f>
        <v>110.85</v>
      </c>
      <c r="Y6" s="36">
        <f t="shared" ref="Y6:AG6" si="4">IF(Y7="",NA(),Y7)</f>
        <v>103.29</v>
      </c>
      <c r="Z6" s="36">
        <f t="shared" si="4"/>
        <v>98.81</v>
      </c>
      <c r="AA6" s="36">
        <f t="shared" si="4"/>
        <v>94.03</v>
      </c>
      <c r="AB6" s="36">
        <f t="shared" si="4"/>
        <v>92.36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2.76</v>
      </c>
      <c r="AN6" s="36">
        <f t="shared" si="5"/>
        <v>1.72</v>
      </c>
      <c r="AO6" s="36">
        <f t="shared" si="5"/>
        <v>2.64</v>
      </c>
      <c r="AP6" s="36">
        <f t="shared" si="5"/>
        <v>3.16</v>
      </c>
      <c r="AQ6" s="36">
        <f t="shared" si="5"/>
        <v>3.59</v>
      </c>
      <c r="AR6" s="36">
        <f t="shared" si="5"/>
        <v>3.98</v>
      </c>
      <c r="AS6" s="35" t="str">
        <f>IF(AS7="","",IF(AS7="-","【-】","【"&amp;SUBSTITUTE(TEXT(AS7,"#,##0.00"),"-","△")&amp;"】"))</f>
        <v>【1.15】</v>
      </c>
      <c r="AT6" s="36">
        <f>IF(AT7="",NA(),AT7)</f>
        <v>190.03</v>
      </c>
      <c r="AU6" s="36">
        <f t="shared" ref="AU6:BC6" si="6">IF(AU7="",NA(),AU7)</f>
        <v>179.31</v>
      </c>
      <c r="AV6" s="36">
        <f t="shared" si="6"/>
        <v>150.28</v>
      </c>
      <c r="AW6" s="36">
        <f t="shared" si="6"/>
        <v>121.96</v>
      </c>
      <c r="AX6" s="36">
        <f t="shared" si="6"/>
        <v>102.15</v>
      </c>
      <c r="AY6" s="36">
        <f t="shared" si="6"/>
        <v>384.34</v>
      </c>
      <c r="AZ6" s="36">
        <f t="shared" si="6"/>
        <v>359.47</v>
      </c>
      <c r="BA6" s="36">
        <f t="shared" si="6"/>
        <v>369.69</v>
      </c>
      <c r="BB6" s="36">
        <f t="shared" si="6"/>
        <v>379.08</v>
      </c>
      <c r="BC6" s="36">
        <f t="shared" si="6"/>
        <v>367.55</v>
      </c>
      <c r="BD6" s="35" t="str">
        <f>IF(BD7="","",IF(BD7="-","【-】","【"&amp;SUBSTITUTE(TEXT(BD7,"#,##0.00"),"-","△")&amp;"】"))</f>
        <v>【260.31】</v>
      </c>
      <c r="BE6" s="36">
        <f>IF(BE7="",NA(),BE7)</f>
        <v>874.97</v>
      </c>
      <c r="BF6" s="36">
        <f t="shared" ref="BF6:BN6" si="7">IF(BF7="",NA(),BF7)</f>
        <v>893.27</v>
      </c>
      <c r="BG6" s="36">
        <f t="shared" si="7"/>
        <v>944.27</v>
      </c>
      <c r="BH6" s="36">
        <f t="shared" si="7"/>
        <v>1055.71</v>
      </c>
      <c r="BI6" s="36">
        <f t="shared" si="7"/>
        <v>1130.1400000000001</v>
      </c>
      <c r="BJ6" s="36">
        <f t="shared" si="7"/>
        <v>380.58</v>
      </c>
      <c r="BK6" s="36">
        <f t="shared" si="7"/>
        <v>401.79</v>
      </c>
      <c r="BL6" s="36">
        <f t="shared" si="7"/>
        <v>402.99</v>
      </c>
      <c r="BM6" s="36">
        <f t="shared" si="7"/>
        <v>398.98</v>
      </c>
      <c r="BN6" s="36">
        <f t="shared" si="7"/>
        <v>418.68</v>
      </c>
      <c r="BO6" s="35" t="str">
        <f>IF(BO7="","",IF(BO7="-","【-】","【"&amp;SUBSTITUTE(TEXT(BO7,"#,##0.00"),"-","△")&amp;"】"))</f>
        <v>【275.67】</v>
      </c>
      <c r="BP6" s="36">
        <f>IF(BP7="",NA(),BP7)</f>
        <v>77.900000000000006</v>
      </c>
      <c r="BQ6" s="36">
        <f t="shared" ref="BQ6:BY6" si="8">IF(BQ7="",NA(),BQ7)</f>
        <v>69.06</v>
      </c>
      <c r="BR6" s="36">
        <f t="shared" si="8"/>
        <v>65.87</v>
      </c>
      <c r="BS6" s="36">
        <f t="shared" si="8"/>
        <v>61.96</v>
      </c>
      <c r="BT6" s="36">
        <f t="shared" si="8"/>
        <v>61.88</v>
      </c>
      <c r="BU6" s="36">
        <f t="shared" si="8"/>
        <v>102.38</v>
      </c>
      <c r="BV6" s="36">
        <f t="shared" si="8"/>
        <v>100.12</v>
      </c>
      <c r="BW6" s="36">
        <f t="shared" si="8"/>
        <v>98.66</v>
      </c>
      <c r="BX6" s="36">
        <f t="shared" si="8"/>
        <v>98.64</v>
      </c>
      <c r="BY6" s="36">
        <f t="shared" si="8"/>
        <v>94.78</v>
      </c>
      <c r="BZ6" s="35" t="str">
        <f>IF(BZ7="","",IF(BZ7="-","【-】","【"&amp;SUBSTITUTE(TEXT(BZ7,"#,##0.00"),"-","△")&amp;"】"))</f>
        <v>【100.05】</v>
      </c>
      <c r="CA6" s="36">
        <f>IF(CA7="",NA(),CA7)</f>
        <v>183.05</v>
      </c>
      <c r="CB6" s="36">
        <f t="shared" ref="CB6:CJ6" si="9">IF(CB7="",NA(),CB7)</f>
        <v>207.04</v>
      </c>
      <c r="CC6" s="36">
        <f t="shared" si="9"/>
        <v>219.25</v>
      </c>
      <c r="CD6" s="36">
        <f t="shared" si="9"/>
        <v>235.31</v>
      </c>
      <c r="CE6" s="36">
        <f t="shared" si="9"/>
        <v>234.01</v>
      </c>
      <c r="CF6" s="36">
        <f t="shared" si="9"/>
        <v>168.67</v>
      </c>
      <c r="CG6" s="36">
        <f t="shared" si="9"/>
        <v>174.97</v>
      </c>
      <c r="CH6" s="36">
        <f t="shared" si="9"/>
        <v>178.59</v>
      </c>
      <c r="CI6" s="36">
        <f t="shared" si="9"/>
        <v>178.92</v>
      </c>
      <c r="CJ6" s="36">
        <f t="shared" si="9"/>
        <v>181.3</v>
      </c>
      <c r="CK6" s="35" t="str">
        <f>IF(CK7="","",IF(CK7="-","【-】","【"&amp;SUBSTITUTE(TEXT(CK7,"#,##0.00"),"-","△")&amp;"】"))</f>
        <v>【166.40】</v>
      </c>
      <c r="CL6" s="36">
        <f>IF(CL7="",NA(),CL7)</f>
        <v>39.79</v>
      </c>
      <c r="CM6" s="36">
        <f t="shared" ref="CM6:CU6" si="10">IF(CM7="",NA(),CM7)</f>
        <v>39.869999999999997</v>
      </c>
      <c r="CN6" s="36">
        <f t="shared" si="10"/>
        <v>38.479999999999997</v>
      </c>
      <c r="CO6" s="36">
        <f t="shared" si="10"/>
        <v>36.909999999999997</v>
      </c>
      <c r="CP6" s="36">
        <f t="shared" si="10"/>
        <v>36.79</v>
      </c>
      <c r="CQ6" s="36">
        <f t="shared" si="10"/>
        <v>54.92</v>
      </c>
      <c r="CR6" s="36">
        <f t="shared" si="10"/>
        <v>55.63</v>
      </c>
      <c r="CS6" s="36">
        <f t="shared" si="10"/>
        <v>55.03</v>
      </c>
      <c r="CT6" s="36">
        <f t="shared" si="10"/>
        <v>55.14</v>
      </c>
      <c r="CU6" s="36">
        <f t="shared" si="10"/>
        <v>55.89</v>
      </c>
      <c r="CV6" s="35" t="str">
        <f>IF(CV7="","",IF(CV7="-","【-】","【"&amp;SUBSTITUTE(TEXT(CV7,"#,##0.00"),"-","△")&amp;"】"))</f>
        <v>【60.69】</v>
      </c>
      <c r="CW6" s="36">
        <f>IF(CW7="",NA(),CW7)</f>
        <v>79.040000000000006</v>
      </c>
      <c r="CX6" s="36">
        <f t="shared" ref="CX6:DF6" si="11">IF(CX7="",NA(),CX7)</f>
        <v>78.72</v>
      </c>
      <c r="CY6" s="36">
        <f t="shared" si="11"/>
        <v>79.13</v>
      </c>
      <c r="CZ6" s="36">
        <f t="shared" si="11"/>
        <v>80.02</v>
      </c>
      <c r="DA6" s="36">
        <f t="shared" si="11"/>
        <v>80.39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35.96</v>
      </c>
      <c r="DI6" s="36">
        <f t="shared" ref="DI6:DQ6" si="12">IF(DI7="",NA(),DI7)</f>
        <v>38.19</v>
      </c>
      <c r="DJ6" s="36">
        <f t="shared" si="12"/>
        <v>40.24</v>
      </c>
      <c r="DK6" s="36">
        <f t="shared" si="12"/>
        <v>39.590000000000003</v>
      </c>
      <c r="DL6" s="36">
        <f t="shared" si="12"/>
        <v>40.28</v>
      </c>
      <c r="DM6" s="36">
        <f t="shared" si="12"/>
        <v>48.49</v>
      </c>
      <c r="DN6" s="36">
        <f t="shared" si="12"/>
        <v>48.05</v>
      </c>
      <c r="DO6" s="36">
        <f t="shared" si="12"/>
        <v>48.87</v>
      </c>
      <c r="DP6" s="36">
        <f t="shared" si="12"/>
        <v>49.92</v>
      </c>
      <c r="DQ6" s="36">
        <f t="shared" si="12"/>
        <v>50.63</v>
      </c>
      <c r="DR6" s="35" t="str">
        <f>IF(DR7="","",IF(DR7="-","【-】","【"&amp;SUBSTITUTE(TEXT(DR7,"#,##0.00"),"-","△")&amp;"】"))</f>
        <v>【50.19】</v>
      </c>
      <c r="DS6" s="36">
        <f>IF(DS7="",NA(),DS7)</f>
        <v>24.83</v>
      </c>
      <c r="DT6" s="36">
        <f t="shared" ref="DT6:EB6" si="13">IF(DT7="",NA(),DT7)</f>
        <v>25.06</v>
      </c>
      <c r="DU6" s="36">
        <f t="shared" si="13"/>
        <v>43.55</v>
      </c>
      <c r="DV6" s="36">
        <f t="shared" si="13"/>
        <v>47.05</v>
      </c>
      <c r="DW6" s="36">
        <f t="shared" si="13"/>
        <v>49.19</v>
      </c>
      <c r="DX6" s="36">
        <f t="shared" si="13"/>
        <v>12.79</v>
      </c>
      <c r="DY6" s="36">
        <f t="shared" si="13"/>
        <v>13.39</v>
      </c>
      <c r="DZ6" s="36">
        <f t="shared" si="13"/>
        <v>14.85</v>
      </c>
      <c r="EA6" s="36">
        <f t="shared" si="13"/>
        <v>16.88</v>
      </c>
      <c r="EB6" s="36">
        <f t="shared" si="13"/>
        <v>18.28</v>
      </c>
      <c r="EC6" s="35" t="str">
        <f>IF(EC7="","",IF(EC7="-","【-】","【"&amp;SUBSTITUTE(TEXT(EC7,"#,##0.00"),"-","△")&amp;"】"))</f>
        <v>【20.63】</v>
      </c>
      <c r="ED6" s="36">
        <f>IF(ED7="",NA(),ED7)</f>
        <v>0.56000000000000005</v>
      </c>
      <c r="EE6" s="36">
        <f t="shared" ref="EE6:EM6" si="14">IF(EE7="",NA(),EE7)</f>
        <v>0.43</v>
      </c>
      <c r="EF6" s="36">
        <f t="shared" si="14"/>
        <v>0.13</v>
      </c>
      <c r="EG6" s="36">
        <f t="shared" si="14"/>
        <v>0.87</v>
      </c>
      <c r="EH6" s="36">
        <f t="shared" si="14"/>
        <v>0.98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352136</v>
      </c>
      <c r="D7" s="38">
        <v>46</v>
      </c>
      <c r="E7" s="38">
        <v>1</v>
      </c>
      <c r="F7" s="38">
        <v>0</v>
      </c>
      <c r="G7" s="38">
        <v>1</v>
      </c>
      <c r="H7" s="38" t="s">
        <v>93</v>
      </c>
      <c r="I7" s="38" t="s">
        <v>94</v>
      </c>
      <c r="J7" s="38" t="s">
        <v>95</v>
      </c>
      <c r="K7" s="38" t="s">
        <v>96</v>
      </c>
      <c r="L7" s="38" t="s">
        <v>97</v>
      </c>
      <c r="M7" s="38" t="s">
        <v>98</v>
      </c>
      <c r="N7" s="39" t="s">
        <v>99</v>
      </c>
      <c r="O7" s="39">
        <v>51.25</v>
      </c>
      <c r="P7" s="39">
        <v>91.55</v>
      </c>
      <c r="Q7" s="39">
        <v>2277</v>
      </c>
      <c r="R7" s="39">
        <v>23375</v>
      </c>
      <c r="S7" s="39">
        <v>472.64</v>
      </c>
      <c r="T7" s="39">
        <v>49.46</v>
      </c>
      <c r="U7" s="39">
        <v>21184</v>
      </c>
      <c r="V7" s="39">
        <v>150.66999999999999</v>
      </c>
      <c r="W7" s="39">
        <v>140.6</v>
      </c>
      <c r="X7" s="39">
        <v>110.85</v>
      </c>
      <c r="Y7" s="39">
        <v>103.29</v>
      </c>
      <c r="Z7" s="39">
        <v>98.81</v>
      </c>
      <c r="AA7" s="39">
        <v>94.03</v>
      </c>
      <c r="AB7" s="39">
        <v>92.36</v>
      </c>
      <c r="AC7" s="39">
        <v>111.71</v>
      </c>
      <c r="AD7" s="39">
        <v>110.05</v>
      </c>
      <c r="AE7" s="39">
        <v>108.87</v>
      </c>
      <c r="AF7" s="39">
        <v>108.61</v>
      </c>
      <c r="AG7" s="39">
        <v>108.35</v>
      </c>
      <c r="AH7" s="39">
        <v>110.27</v>
      </c>
      <c r="AI7" s="39">
        <v>0</v>
      </c>
      <c r="AJ7" s="39">
        <v>0</v>
      </c>
      <c r="AK7" s="39">
        <v>0</v>
      </c>
      <c r="AL7" s="39">
        <v>0</v>
      </c>
      <c r="AM7" s="39">
        <v>2.76</v>
      </c>
      <c r="AN7" s="39">
        <v>1.72</v>
      </c>
      <c r="AO7" s="39">
        <v>2.64</v>
      </c>
      <c r="AP7" s="39">
        <v>3.16</v>
      </c>
      <c r="AQ7" s="39">
        <v>3.59</v>
      </c>
      <c r="AR7" s="39">
        <v>3.98</v>
      </c>
      <c r="AS7" s="39">
        <v>1.1499999999999999</v>
      </c>
      <c r="AT7" s="39">
        <v>190.03</v>
      </c>
      <c r="AU7" s="39">
        <v>179.31</v>
      </c>
      <c r="AV7" s="39">
        <v>150.28</v>
      </c>
      <c r="AW7" s="39">
        <v>121.96</v>
      </c>
      <c r="AX7" s="39">
        <v>102.15</v>
      </c>
      <c r="AY7" s="39">
        <v>384.34</v>
      </c>
      <c r="AZ7" s="39">
        <v>359.47</v>
      </c>
      <c r="BA7" s="39">
        <v>369.69</v>
      </c>
      <c r="BB7" s="39">
        <v>379.08</v>
      </c>
      <c r="BC7" s="39">
        <v>367.55</v>
      </c>
      <c r="BD7" s="39">
        <v>260.31</v>
      </c>
      <c r="BE7" s="39">
        <v>874.97</v>
      </c>
      <c r="BF7" s="39">
        <v>893.27</v>
      </c>
      <c r="BG7" s="39">
        <v>944.27</v>
      </c>
      <c r="BH7" s="39">
        <v>1055.71</v>
      </c>
      <c r="BI7" s="39">
        <v>1130.1400000000001</v>
      </c>
      <c r="BJ7" s="39">
        <v>380.58</v>
      </c>
      <c r="BK7" s="39">
        <v>401.79</v>
      </c>
      <c r="BL7" s="39">
        <v>402.99</v>
      </c>
      <c r="BM7" s="39">
        <v>398.98</v>
      </c>
      <c r="BN7" s="39">
        <v>418.68</v>
      </c>
      <c r="BO7" s="39">
        <v>275.67</v>
      </c>
      <c r="BP7" s="39">
        <v>77.900000000000006</v>
      </c>
      <c r="BQ7" s="39">
        <v>69.06</v>
      </c>
      <c r="BR7" s="39">
        <v>65.87</v>
      </c>
      <c r="BS7" s="39">
        <v>61.96</v>
      </c>
      <c r="BT7" s="39">
        <v>61.88</v>
      </c>
      <c r="BU7" s="39">
        <v>102.38</v>
      </c>
      <c r="BV7" s="39">
        <v>100.12</v>
      </c>
      <c r="BW7" s="39">
        <v>98.66</v>
      </c>
      <c r="BX7" s="39">
        <v>98.64</v>
      </c>
      <c r="BY7" s="39">
        <v>94.78</v>
      </c>
      <c r="BZ7" s="39">
        <v>100.05</v>
      </c>
      <c r="CA7" s="39">
        <v>183.05</v>
      </c>
      <c r="CB7" s="39">
        <v>207.04</v>
      </c>
      <c r="CC7" s="39">
        <v>219.25</v>
      </c>
      <c r="CD7" s="39">
        <v>235.31</v>
      </c>
      <c r="CE7" s="39">
        <v>234.01</v>
      </c>
      <c r="CF7" s="39">
        <v>168.67</v>
      </c>
      <c r="CG7" s="39">
        <v>174.97</v>
      </c>
      <c r="CH7" s="39">
        <v>178.59</v>
      </c>
      <c r="CI7" s="39">
        <v>178.92</v>
      </c>
      <c r="CJ7" s="39">
        <v>181.3</v>
      </c>
      <c r="CK7" s="39">
        <v>166.4</v>
      </c>
      <c r="CL7" s="39">
        <v>39.79</v>
      </c>
      <c r="CM7" s="39">
        <v>39.869999999999997</v>
      </c>
      <c r="CN7" s="39">
        <v>38.479999999999997</v>
      </c>
      <c r="CO7" s="39">
        <v>36.909999999999997</v>
      </c>
      <c r="CP7" s="39">
        <v>36.79</v>
      </c>
      <c r="CQ7" s="39">
        <v>54.92</v>
      </c>
      <c r="CR7" s="39">
        <v>55.63</v>
      </c>
      <c r="CS7" s="39">
        <v>55.03</v>
      </c>
      <c r="CT7" s="39">
        <v>55.14</v>
      </c>
      <c r="CU7" s="39">
        <v>55.89</v>
      </c>
      <c r="CV7" s="39">
        <v>60.69</v>
      </c>
      <c r="CW7" s="39">
        <v>79.040000000000006</v>
      </c>
      <c r="CX7" s="39">
        <v>78.72</v>
      </c>
      <c r="CY7" s="39">
        <v>79.13</v>
      </c>
      <c r="CZ7" s="39">
        <v>80.02</v>
      </c>
      <c r="DA7" s="39">
        <v>80.39</v>
      </c>
      <c r="DB7" s="39">
        <v>82.66</v>
      </c>
      <c r="DC7" s="39">
        <v>82.04</v>
      </c>
      <c r="DD7" s="39">
        <v>81.900000000000006</v>
      </c>
      <c r="DE7" s="39">
        <v>81.39</v>
      </c>
      <c r="DF7" s="39">
        <v>81.27</v>
      </c>
      <c r="DG7" s="39">
        <v>89.82</v>
      </c>
      <c r="DH7" s="39">
        <v>35.96</v>
      </c>
      <c r="DI7" s="39">
        <v>38.19</v>
      </c>
      <c r="DJ7" s="39">
        <v>40.24</v>
      </c>
      <c r="DK7" s="39">
        <v>39.590000000000003</v>
      </c>
      <c r="DL7" s="39">
        <v>40.28</v>
      </c>
      <c r="DM7" s="39">
        <v>48.49</v>
      </c>
      <c r="DN7" s="39">
        <v>48.05</v>
      </c>
      <c r="DO7" s="39">
        <v>48.87</v>
      </c>
      <c r="DP7" s="39">
        <v>49.92</v>
      </c>
      <c r="DQ7" s="39">
        <v>50.63</v>
      </c>
      <c r="DR7" s="39">
        <v>50.19</v>
      </c>
      <c r="DS7" s="39">
        <v>24.83</v>
      </c>
      <c r="DT7" s="39">
        <v>25.06</v>
      </c>
      <c r="DU7" s="39">
        <v>43.55</v>
      </c>
      <c r="DV7" s="39">
        <v>47.05</v>
      </c>
      <c r="DW7" s="39">
        <v>49.19</v>
      </c>
      <c r="DX7" s="39">
        <v>12.79</v>
      </c>
      <c r="DY7" s="39">
        <v>13.39</v>
      </c>
      <c r="DZ7" s="39">
        <v>14.85</v>
      </c>
      <c r="EA7" s="39">
        <v>16.88</v>
      </c>
      <c r="EB7" s="39">
        <v>18.28</v>
      </c>
      <c r="EC7" s="39">
        <v>20.63</v>
      </c>
      <c r="ED7" s="39">
        <v>0.56000000000000005</v>
      </c>
      <c r="EE7" s="39">
        <v>0.43</v>
      </c>
      <c r="EF7" s="39">
        <v>0.13</v>
      </c>
      <c r="EG7" s="39">
        <v>0.87</v>
      </c>
      <c r="EH7" s="39">
        <v>0.98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貞明　佑希</cp:lastModifiedBy>
  <cp:lastPrinted>2022-02-18T02:45:34Z</cp:lastPrinted>
  <dcterms:created xsi:type="dcterms:W3CDTF">2021-12-03T06:56:11Z</dcterms:created>
  <dcterms:modified xsi:type="dcterms:W3CDTF">2022-02-18T02:46:46Z</dcterms:modified>
  <cp:category/>
</cp:coreProperties>
</file>