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72.23.236.9\data01\09 財政課\財政係\▽経営比較分析表\R03\1 R02決算経営比較分析\"/>
    </mc:Choice>
  </mc:AlternateContent>
  <xr:revisionPtr revIDLastSave="0" documentId="13_ncr:1_{52E1E7B9-84C2-44E7-A92D-B4F664970EFD}" xr6:coauthVersionLast="45" xr6:coauthVersionMax="45" xr10:uidLastSave="{00000000-0000-0000-0000-000000000000}"/>
  <workbookProtection workbookAlgorithmName="SHA-512" workbookHashValue="fVOdPSngS6oUgnqFlXSYbP6PWiC8Q4Dd7G63uJKhT1KHXb/5XcXJ5yUplScWu9QHjt1iEkE2touOo7yLL4osmA==" workbookSaltValue="OaT94MSR8TP1TElDIHQdp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I10" i="4"/>
  <c r="BB8" i="4"/>
  <c r="AT8" i="4"/>
  <c r="AD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<sst xmlns="http://schemas.openxmlformats.org/spreadsheetml/2006/main" count="228" uniqueCount="113">
  <si>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</si>
  <si>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</si>
  <si>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</si>
  <si>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</si>
  <si>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</si>
  <si>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</si>
  <si>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</si>
  <si>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</si>
  <si>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</si>
  <si>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</si>
  <si>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</si>
  <si>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</si>
  <si>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</si>
  <si>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</si>
  <si>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</si>
  <si>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</si>
  <si>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</si>
  <si>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</si>
  <si>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</si>
  <si>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</si>
  <si>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</si>
  <si>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</si>
  <si>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</si>
  <si>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</si>
  <si>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</si>
  <si>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</si>
  <si>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</si>
  <si>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</si>
  <si>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</si>
  <si>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</si>
  <si>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</si>
  <si>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</si>
  <si>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</si>
  <si>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</si>
  <si>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</si>
  <si>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</si>
  <si>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</si>
  <si>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</si>
  <si>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</si>
  <si>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</si>
  <si>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</si>
  <si>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</si>
  <si>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</si>
  <si>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</si>
  <si>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</si>
  <si>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</si>
  <si>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</si>
  <si>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</si>
  <si>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</si>
  <si>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</si>
  <si>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</si>
  <si>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</si>
  <si>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</si>
  <si>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</si>
  <si>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</si>
  <si>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</si>
  <si>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</si>
  <si>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</si>
  <si>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</si>
  <si>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</si>
  <si>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</si>
  <si>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</si>
  <si>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</si>
  <si>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</si>
  <si>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</si>
  <si>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</si>
  <si>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</si>
  <si>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</si>
  <si>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</si>
  <si>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</si>
  <si>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</si>
  <si>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</si>
  <si>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</si>
  <si>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</si>
  <si>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</si>
  <si>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</si>
  <si>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</si>
  <si>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</si>
  <si>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</si>
  <si>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</si>
  <si>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</si>
  <si>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</si>
  <si>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</si>
  <si>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</si>
  <si>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</si>
  <si>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</si>
  <si>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</si>
  <si>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</si>
  <si>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</si>
  <si>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</si>
  <si>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</si>
  <si>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</si>
  <si>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</si>
  <si>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</si>
  <si>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</si>
  <si>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</si>
  <si>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</si>
  <si>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</si>
  <si>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</si>
  <si>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</si>
  <si>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</si>
  <si>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</si>
  <si>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</si>
  <si>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</si>
  <si>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</si>
  <si>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</si>
  <si>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</si>
  <si>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</si>
  <si>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</si>
  <si>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</si>
  <si>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現状においては、毎年度純利益を確保しており、経営状況は比較的良好である。
　しかしながら、本市の総人口は昭和60年をピークに減少が続き、また、節水機器の普及や節水意識の浸透などにより水需要が減少し、それによる給水収益の減少が予想される。一方で、高度成長期に建設した水道施設が次々と更新時期を迎えることによる更新需要の急激な増加への対応が急務となる。今後も、水道事業ビジョンに基づき、施設や管路の効率的・計画的な更新を進めていく。
　また、企業債残高について、平成22年度末残高133億円から平成27年度末残高106億円と着実に企業債の削減を進めてきたが、熊毛地区水道事業等の統合に伴い、平成29年度末残高は151億円と大幅に増加した。令和2年度末残高は131億円で着実に減っているが、今後も内部留保資金等を考慮しながら借入額を調整し、引き続き残高の削減に努める。</t>
    <rPh sb="1" eb="3">
      <t>ゲンジョウ</t>
    </rPh>
    <rPh sb="9" eb="12">
      <t>マイネンド</t>
    </rPh>
    <rPh sb="12" eb="15">
      <t>ジュンリエキ</t>
    </rPh>
    <rPh sb="16" eb="18">
      <t>カクホ</t>
    </rPh>
    <rPh sb="23" eb="25">
      <t>ケイエイ</t>
    </rPh>
    <rPh sb="25" eb="27">
      <t>ジョウキョウ</t>
    </rPh>
    <rPh sb="28" eb="30">
      <t>ヒカク</t>
    </rPh>
    <rPh sb="30" eb="31">
      <t>テキ</t>
    </rPh>
    <rPh sb="31" eb="33">
      <t>リョウコウ</t>
    </rPh>
    <rPh sb="46" eb="48">
      <t>ホンシ</t>
    </rPh>
    <rPh sb="49" eb="52">
      <t>ソウジンコウ</t>
    </rPh>
    <rPh sb="53" eb="55">
      <t>ショウワ</t>
    </rPh>
    <rPh sb="57" eb="58">
      <t>ネン</t>
    </rPh>
    <rPh sb="66" eb="67">
      <t>ツヅ</t>
    </rPh>
    <rPh sb="105" eb="107">
      <t>キュウスイ</t>
    </rPh>
    <rPh sb="107" eb="109">
      <t>シュウエキ</t>
    </rPh>
    <rPh sb="110" eb="112">
      <t>ゲンショウ</t>
    </rPh>
    <rPh sb="113" eb="115">
      <t>ヨソウ</t>
    </rPh>
    <rPh sb="119" eb="121">
      <t>イッポウ</t>
    </rPh>
    <rPh sb="123" eb="128">
      <t>コウドセイチョウキ</t>
    </rPh>
    <rPh sb="129" eb="131">
      <t>ケンセツ</t>
    </rPh>
    <rPh sb="133" eb="135">
      <t>スイドウ</t>
    </rPh>
    <rPh sb="135" eb="137">
      <t>シセツ</t>
    </rPh>
    <rPh sb="138" eb="140">
      <t>ツギツギ</t>
    </rPh>
    <rPh sb="141" eb="143">
      <t>コウシン</t>
    </rPh>
    <rPh sb="143" eb="145">
      <t>ジキ</t>
    </rPh>
    <rPh sb="146" eb="147">
      <t>ムカ</t>
    </rPh>
    <rPh sb="154" eb="156">
      <t>コウシン</t>
    </rPh>
    <rPh sb="156" eb="158">
      <t>ジュヨウ</t>
    </rPh>
    <rPh sb="159" eb="161">
      <t>キュウゲキ</t>
    </rPh>
    <rPh sb="162" eb="164">
      <t>ゾウカ</t>
    </rPh>
    <rPh sb="166" eb="168">
      <t>タイオウ</t>
    </rPh>
    <rPh sb="169" eb="171">
      <t>キュウム</t>
    </rPh>
    <rPh sb="175" eb="177">
      <t>コンゴ</t>
    </rPh>
    <rPh sb="179" eb="181">
      <t>スイドウ</t>
    </rPh>
    <rPh sb="181" eb="183">
      <t>ジギョウ</t>
    </rPh>
    <rPh sb="188" eb="189">
      <t>モト</t>
    </rPh>
    <rPh sb="192" eb="194">
      <t>シセツ</t>
    </rPh>
    <rPh sb="195" eb="197">
      <t>カンロ</t>
    </rPh>
    <rPh sb="198" eb="201">
      <t>コウリツテキ</t>
    </rPh>
    <rPh sb="202" eb="205">
      <t>ケイカクテキ</t>
    </rPh>
    <rPh sb="206" eb="208">
      <t>コウシン</t>
    </rPh>
    <rPh sb="209" eb="210">
      <t>スス</t>
    </rPh>
    <rPh sb="220" eb="222">
      <t>キギョウ</t>
    </rPh>
    <rPh sb="222" eb="223">
      <t>サイ</t>
    </rPh>
    <rPh sb="223" eb="225">
      <t>ザンダカ</t>
    </rPh>
    <rPh sb="352" eb="353">
      <t>トウ</t>
    </rPh>
    <phoneticPr fontId="4"/>
  </si>
  <si>
    <t>①有形固定資産減価償却率
　類似団体平均値と比較すると高い。本市水道事業は、創設が早く、施設が古いため、有形固定資産減価償却率が高い傾向にある。
②管路経年化率
　類似団体平均値と比較すると高い。本市水道事業は、創設が早く、老朽管が多いため、管路経年化率が高い傾向にある。
③管路更新率
　限られた財源の中で老朽管更新工事を毎年鋭意進めてきたことにより、類似団体平均値と比較すると若干上回っているが、管路経年化率も高く、管路の経年化に追いついていない状況である。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1">
      <t>ホン</t>
    </rPh>
    <rPh sb="31" eb="32">
      <t>シ</t>
    </rPh>
    <rPh sb="32" eb="34">
      <t>スイドウ</t>
    </rPh>
    <rPh sb="34" eb="36">
      <t>ジギョウ</t>
    </rPh>
    <rPh sb="38" eb="40">
      <t>ソウセツ</t>
    </rPh>
    <rPh sb="41" eb="42">
      <t>ハヤ</t>
    </rPh>
    <rPh sb="44" eb="46">
      <t>シセツ</t>
    </rPh>
    <rPh sb="47" eb="48">
      <t>フル</t>
    </rPh>
    <rPh sb="52" eb="54">
      <t>ユウケイ</t>
    </rPh>
    <rPh sb="54" eb="56">
      <t>コテイ</t>
    </rPh>
    <rPh sb="56" eb="58">
      <t>シサン</t>
    </rPh>
    <rPh sb="58" eb="60">
      <t>ゲンカ</t>
    </rPh>
    <rPh sb="60" eb="62">
      <t>ショウキャク</t>
    </rPh>
    <rPh sb="62" eb="63">
      <t>リツ</t>
    </rPh>
    <rPh sb="64" eb="65">
      <t>タカ</t>
    </rPh>
    <rPh sb="66" eb="68">
      <t>ケイコウ</t>
    </rPh>
    <rPh sb="74" eb="76">
      <t>カンロ</t>
    </rPh>
    <rPh sb="76" eb="79">
      <t>ケイネンカ</t>
    </rPh>
    <rPh sb="79" eb="80">
      <t>リツ</t>
    </rPh>
    <rPh sb="95" eb="96">
      <t>タカ</t>
    </rPh>
    <rPh sb="109" eb="110">
      <t>ハヤ</t>
    </rPh>
    <rPh sb="138" eb="140">
      <t>カンロ</t>
    </rPh>
    <rPh sb="140" eb="142">
      <t>コウシン</t>
    </rPh>
    <rPh sb="142" eb="143">
      <t>リツマカナキュウスイゲンカルイジダンタイヘイキンチヒカクタカヘイセイネンドキタヤマハイスイカンフセツカユウシュウリツゾウカ</t>
    </rPh>
    <phoneticPr fontId="4"/>
  </si>
  <si>
    <t>①経常収支比率
　100％を上回っており健全な経営状況である。類似団体平均値も上回っている。
③流動比率
　100％を上回っており健全な経営状態である。類似団体平均値と比較すると下回っているが、200％近い数値であるため、支払能力に問題はない。
④企業債残高対給水収益比率
　類似団体平均値と比較すると大幅に高い。合併等により複数の浄水場及び水源を有し、平成28年度末に熊毛地区水道事業、鹿野簡易水道事業を水道事業に統合したため、企業債残高が大幅に増加した。内部留保資金を活用して借入額を調整し、残高の減少に鋭意取り組んでいる。
⑤料金回収率
　100％を上回っており経営に必要な経費を料金で賄えている。類似団体平均値も上回っている。
⑥給水原価
　類似団体平均値と比較すると高い。合併や熊毛地区水道事業統合等により複数の浄水場と水源を有し、維持管理費用等がかかるため給水原価が高くなっている。
⑦施設利用率
　類似団体平均値と比較すると低い。配水量が平成4年度をピークに大幅に減少し続けて施設利用率が低かったが、一ノ井手浄水場の浄水処理を中止し、菊川浄水場の給水ブロックに統合することで施設の有効利用が図られた。
⑧有収率
　類似団体平均値と比較して若干高い。漏水調査や漏水回数の多い管路の布設替等の対策により有収率が上昇した。</t>
    <rPh sb="560" eb="56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</si>
</sst>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0.82</c:v>
                </c:pt>
                <c:pt idx="1">
                  <c:v>0.75</c:v>
                </c:pt>
                <c:pt idx="2">
                  <c:v>0.61</c:v>
                </c:pt>
                <c:pt idx="3">
                  <c:v>0.75</c:v>
                </c:pt>
                <c:pt idx="4">
                  <c:v>0.73</c:v>
                </c:pt>
              </c:numCache>
            </c:numRef>
          </c:val>
          <c:extLst>
            <c:ext xmlns:c16="http://schemas.microsoft.com/office/drawing/2014/chart" uri="{C3380CC4-5D6E-409C-BE32-E72D297353CC}">
              <c16:uniqueId val="{00000000-26E9-4EC7-9D5B-4A0427FCBB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26E9-4EC7-9D5B-4A0427FCBB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44.65</c:v>
                </c:pt>
                <c:pt idx="1">
                  <c:v>47.49</c:v>
                </c:pt>
                <c:pt idx="2">
                  <c:v>53.12</c:v>
                </c:pt>
                <c:pt idx="3">
                  <c:v>52.94</c:v>
                </c:pt>
                <c:pt idx="4">
                  <c:v>52.5</c:v>
                </c:pt>
              </c:numCache>
            </c:numRef>
          </c:val>
          <c:extLst>
            <c:ext xmlns:c16="http://schemas.microsoft.com/office/drawing/2014/chart" uri="{C3380CC4-5D6E-409C-BE32-E72D297353CC}">
              <c16:uniqueId val="{00000000-DA65-4410-A8B3-1342B46D25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DA65-4410-A8B3-1342B46D25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91.19</c:v>
                </c:pt>
                <c:pt idx="1">
                  <c:v>90.76</c:v>
                </c:pt>
                <c:pt idx="2">
                  <c:v>89.16</c:v>
                </c:pt>
                <c:pt idx="3">
                  <c:v>87.84</c:v>
                </c:pt>
                <c:pt idx="4">
                  <c:v>90.89</c:v>
                </c:pt>
              </c:numCache>
            </c:numRef>
          </c:val>
          <c:extLst>
            <c:ext xmlns:c16="http://schemas.microsoft.com/office/drawing/2014/chart" uri="{C3380CC4-5D6E-409C-BE32-E72D297353CC}">
              <c16:uniqueId val="{00000000-D4DD-4D88-AC88-3B8A04CDFF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D4DD-4D88-AC88-3B8A04CDFF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112.7</c:v>
                </c:pt>
                <c:pt idx="1">
                  <c:v>111.48</c:v>
                </c:pt>
                <c:pt idx="2">
                  <c:v>107.65</c:v>
                </c:pt>
                <c:pt idx="3">
                  <c:v>108.11</c:v>
                </c:pt>
                <c:pt idx="4">
                  <c:v>116.26</c:v>
                </c:pt>
              </c:numCache>
            </c:numRef>
          </c:val>
          <c:extLst>
            <c:ext xmlns:c16="http://schemas.microsoft.com/office/drawing/2014/chart" uri="{C3380CC4-5D6E-409C-BE32-E72D297353CC}">
              <c16:uniqueId val="{00000000-6AB1-4CC3-AC78-4CEF539908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6AB1-4CC3-AC78-4CEF539908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48.88</c:v>
                </c:pt>
                <c:pt idx="1">
                  <c:v>49.02</c:v>
                </c:pt>
                <c:pt idx="2">
                  <c:v>50.27</c:v>
                </c:pt>
                <c:pt idx="3">
                  <c:v>51.62</c:v>
                </c:pt>
                <c:pt idx="4">
                  <c:v>52.7</c:v>
                </c:pt>
              </c:numCache>
            </c:numRef>
          </c:val>
          <c:extLst>
            <c:ext xmlns:c16="http://schemas.microsoft.com/office/drawing/2014/chart" uri="{C3380CC4-5D6E-409C-BE32-E72D297353CC}">
              <c16:uniqueId val="{00000000-E39D-4C1F-9EAB-88CB1A963E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E39D-4C1F-9EAB-88CB1A963E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21.9</c:v>
                </c:pt>
                <c:pt idx="1">
                  <c:v>22.28</c:v>
                </c:pt>
                <c:pt idx="2">
                  <c:v>24.67</c:v>
                </c:pt>
                <c:pt idx="3">
                  <c:v>26.38</c:v>
                </c:pt>
                <c:pt idx="4">
                  <c:v>28.77</c:v>
                </c:pt>
              </c:numCache>
            </c:numRef>
          </c:val>
          <c:extLst>
            <c:ext xmlns:c16="http://schemas.microsoft.com/office/drawing/2014/chart" uri="{C3380CC4-5D6E-409C-BE32-E72D297353CC}">
              <c16:uniqueId val="{00000000-CEDA-480B-B6E6-924C26BD1E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EDA-480B-B6E6-924C26BD1E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3B-4A28-AF69-771DC78D93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93B-4A28-AF69-771DC78D93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208.99</c:v>
                </c:pt>
                <c:pt idx="1">
                  <c:v>192.53</c:v>
                </c:pt>
                <c:pt idx="2">
                  <c:v>183.04</c:v>
                </c:pt>
                <c:pt idx="3">
                  <c:v>188.91</c:v>
                </c:pt>
                <c:pt idx="4">
                  <c:v>191.45</c:v>
                </c:pt>
              </c:numCache>
            </c:numRef>
          </c:val>
          <c:extLst>
            <c:ext xmlns:c16="http://schemas.microsoft.com/office/drawing/2014/chart" uri="{C3380CC4-5D6E-409C-BE32-E72D297353CC}">
              <c16:uniqueId val="{00000000-2500-4762-9FC6-C9C79AF041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2500-4762-9FC6-C9C79AF041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590.24</c:v>
                </c:pt>
                <c:pt idx="1">
                  <c:v>573.36</c:v>
                </c:pt>
                <c:pt idx="2">
                  <c:v>552.13</c:v>
                </c:pt>
                <c:pt idx="3">
                  <c:v>529.92999999999995</c:v>
                </c:pt>
                <c:pt idx="4">
                  <c:v>490.55</c:v>
                </c:pt>
              </c:numCache>
            </c:numRef>
          </c:val>
          <c:extLst>
            <c:ext xmlns:c16="http://schemas.microsoft.com/office/drawing/2014/chart" uri="{C3380CC4-5D6E-409C-BE32-E72D297353CC}">
              <c16:uniqueId val="{00000000-F630-4337-A598-0B315FFED0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F630-4337-A598-0B315FFED0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104.93</c:v>
                </c:pt>
                <c:pt idx="1">
                  <c:v>98.69</c:v>
                </c:pt>
                <c:pt idx="2">
                  <c:v>95.74</c:v>
                </c:pt>
                <c:pt idx="3">
                  <c:v>95.96</c:v>
                </c:pt>
                <c:pt idx="4">
                  <c:v>101.99</c:v>
                </c:pt>
              </c:numCache>
            </c:numRef>
          </c:val>
          <c:extLst>
            <c:ext xmlns:c16="http://schemas.microsoft.com/office/drawing/2014/chart" uri="{C3380CC4-5D6E-409C-BE32-E72D297353CC}">
              <c16:uniqueId val="{00000000-7451-4558-A520-261D38AECC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7451-4558-A520-261D38AECC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163.74</c:v>
                </c:pt>
                <c:pt idx="1">
                  <c:v>169.97</c:v>
                </c:pt>
                <c:pt idx="2">
                  <c:v>175.74</c:v>
                </c:pt>
                <c:pt idx="3">
                  <c:v>177.24</c:v>
                </c:pt>
                <c:pt idx="4">
                  <c:v>166.76</c:v>
                </c:pt>
              </c:numCache>
            </c:numRef>
          </c:val>
          <c:extLst>
            <c:ext xmlns:c16="http://schemas.microsoft.com/office/drawing/2014/chart" uri="{C3380CC4-5D6E-409C-BE32-E72D297353CC}">
              <c16:uniqueId val="{00000000-8695-4FA7-915E-D64711816D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8695-4FA7-915E-D64711816D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7" zoomScaleNormal="100" workbookViewId="0">
      <selection activeCell="CD34" sqref="CD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周南市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v>
      </c>
      <c r="AE8" s="83"/>
      <c r="AF8" s="83"/>
      <c r="AG8" s="83"/>
      <c r="AH8" s="83"/>
      <c r="AI8" s="83"/>
      <c r="AJ8" s="83"/>
      <c r="AK8" s="4"/>
      <c r="AL8" s="71">
        <f>データ!$R$6</f>
        <v>140998</v>
      </c>
      <c r="AM8" s="71"/>
      <c r="AN8" s="71"/>
      <c r="AO8" s="71"/>
      <c r="AP8" s="71"/>
      <c r="AQ8" s="71"/>
      <c r="AR8" s="71"/>
      <c r="AS8" s="71"/>
      <c r="AT8" s="67">
        <f>データ!$S$6</f>
        <v>656.29</v>
      </c>
      <c r="AU8" s="68"/>
      <c r="AV8" s="68"/>
      <c r="AW8" s="68"/>
      <c r="AX8" s="68"/>
      <c r="AY8" s="68"/>
      <c r="AZ8" s="68"/>
      <c r="BA8" s="68"/>
      <c r="BB8" s="70">
        <f>データ!$T$6</f>
        <v>214.84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59.19</v>
      </c>
      <c r="J10" s="68"/>
      <c r="K10" s="68"/>
      <c r="L10" s="68"/>
      <c r="M10" s="68"/>
      <c r="N10" s="68"/>
      <c r="O10" s="69"/>
      <c r="P10" s="70">
        <f>データ!$P$6</f>
        <v>91.4</v>
      </c>
      <c r="Q10" s="70"/>
      <c r="R10" s="70"/>
      <c r="S10" s="70"/>
      <c r="T10" s="70"/>
      <c r="U10" s="70"/>
      <c r="V10" s="70"/>
      <c r="W10" s="71">
        <f>データ!$Q$6</f>
        <v>2893</v>
      </c>
      <c r="X10" s="71"/>
      <c r="Y10" s="71"/>
      <c r="Z10" s="71"/>
      <c r="AA10" s="71"/>
      <c r="AB10" s="71"/>
      <c r="AC10" s="71"/>
      <c r="AD10" s="2"/>
      <c r="AE10" s="2"/>
      <c r="AF10" s="2"/>
      <c r="AG10" s="2"/>
      <c r="AH10" s="4"/>
      <c r="AI10" s="4"/>
      <c r="AJ10" s="4"/>
      <c r="AK10" s="4"/>
      <c r="AL10" s="71">
        <f>データ!$U$6</f>
        <v>128315</v>
      </c>
      <c r="AM10" s="71"/>
      <c r="AN10" s="71"/>
      <c r="AO10" s="71"/>
      <c r="AP10" s="71"/>
      <c r="AQ10" s="71"/>
      <c r="AR10" s="71"/>
      <c r="AS10" s="71"/>
      <c r="AT10" s="67">
        <f>データ!$V$6</f>
        <v>98.7</v>
      </c>
      <c r="AU10" s="68"/>
      <c r="AV10" s="68"/>
      <c r="AW10" s="68"/>
      <c r="AX10" s="68"/>
      <c r="AY10" s="68"/>
      <c r="AZ10" s="68"/>
      <c r="BA10" s="68"/>
      <c r="BB10" s="70">
        <f>データ!$W$6</f>
        <v>1300.05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jxJ8gxA+w+UcyssyCtZWlRDvQBiArU/2TjFF0hZWU9taCz92/SpEWR0hdYhTa90Z4dayhTj4MzlvOq8nokaLg==" saltValue="vDawd658z2QzeTVsVahe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352152</v>
      </c>
      <c r="D6" s="34">
        <f t="shared" si="3"/>
        <v>46</v>
      </c>
      <c r="E6" s="34">
        <f t="shared" si="3"/>
        <v>1</v>
      </c>
      <c r="F6" s="34">
        <f t="shared" si="3"/>
        <v>0</v>
      </c>
      <c r="G6" s="34">
        <f t="shared" si="3"/>
        <v>1</v>
      </c>
      <c r="H6" s="34" t="str">
        <f t="shared" si="3"/>
        <v>山口県　周南市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59.19</v>
      </c>
      <c r="P6" s="35">
        <f t="shared" si="3"/>
        <v>91.4</v>
      </c>
      <c r="Q6" s="35">
        <f t="shared" si="3"/>
        <v>2893</v>
      </c>
      <c r="R6" s="35">
        <f t="shared" si="3"/>
        <v>140998</v>
      </c>
      <c r="S6" s="35">
        <f t="shared" si="3"/>
        <v>656.29</v>
      </c>
      <c r="T6" s="35">
        <f t="shared" si="3"/>
        <v>214.84</v>
      </c>
      <c r="U6" s="35">
        <f t="shared" si="3"/>
        <v>128315</v>
      </c>
      <c r="V6" s="35">
        <f t="shared" si="3"/>
        <v>98.7</v>
      </c>
      <c r="W6" s="35">
        <f t="shared" si="3"/>
        <v>1300.05</v>
      </c>
      <c r="X6" s="36">
        <f>IF(X7="",NA(),X7)</f>
        <v>112.7</v>
      </c>
      <c r="Y6" s="36">
        <f t="shared" ref="Y6:AG6" si="4">IF(Y7="",NA(),Y7)</f>
        <v>111.48</v>
      </c>
      <c r="Z6" s="36">
        <f t="shared" si="4"/>
        <v>107.65</v>
      </c>
      <c r="AA6" s="36">
        <f t="shared" si="4"/>
        <v>108.11</v>
      </c>
      <c r="AB6" s="36">
        <f t="shared" si="4"/>
        <v>116.26</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208.99</v>
      </c>
      <c r="AU6" s="36">
        <f t="shared" ref="AU6:BC6" si="6">IF(AU7="",NA(),AU7)</f>
        <v>192.53</v>
      </c>
      <c r="AV6" s="36">
        <f t="shared" si="6"/>
        <v>183.04</v>
      </c>
      <c r="AW6" s="36">
        <f t="shared" si="6"/>
        <v>188.91</v>
      </c>
      <c r="AX6" s="36">
        <f t="shared" si="6"/>
        <v>191.45</v>
      </c>
      <c r="AY6" s="36">
        <f t="shared" si="6"/>
        <v>349.04</v>
      </c>
      <c r="AZ6" s="36">
        <f t="shared" si="6"/>
        <v>337.49</v>
      </c>
      <c r="BA6" s="36">
        <f t="shared" si="6"/>
        <v>335.6</v>
      </c>
      <c r="BB6" s="36">
        <f t="shared" si="6"/>
        <v>358.91</v>
      </c>
      <c r="BC6" s="36">
        <f t="shared" si="6"/>
        <v>360.96</v>
      </c>
      <c r="BD6" s="35" t="str">
        <f>IF(BD7="","",IF(BD7="-","【-】","【"&amp;SUBSTITUTE(TEXT(BD7,"#,##0.00"),"-","△")&amp;"】"))</f>
        <v>【260.31】</v>
      </c>
      <c r="BE6" s="36">
        <f>IF(BE7="",NA(),BE7)</f>
        <v>590.24</v>
      </c>
      <c r="BF6" s="36">
        <f t="shared" ref="BF6:BN6" si="7">IF(BF7="",NA(),BF7)</f>
        <v>573.36</v>
      </c>
      <c r="BG6" s="36">
        <f t="shared" si="7"/>
        <v>552.13</v>
      </c>
      <c r="BH6" s="36">
        <f t="shared" si="7"/>
        <v>529.92999999999995</v>
      </c>
      <c r="BI6" s="36">
        <f t="shared" si="7"/>
        <v>490.55</v>
      </c>
      <c r="BJ6" s="36">
        <f t="shared" si="7"/>
        <v>254.54</v>
      </c>
      <c r="BK6" s="36">
        <f t="shared" si="7"/>
        <v>265.92</v>
      </c>
      <c r="BL6" s="36">
        <f t="shared" si="7"/>
        <v>258.26</v>
      </c>
      <c r="BM6" s="36">
        <f t="shared" si="7"/>
        <v>247.27</v>
      </c>
      <c r="BN6" s="36">
        <f t="shared" si="7"/>
        <v>239.18</v>
      </c>
      <c r="BO6" s="35" t="str">
        <f>IF(BO7="","",IF(BO7="-","【-】","【"&amp;SUBSTITUTE(TEXT(BO7,"#,##0.00"),"-","△")&amp;"】"))</f>
        <v>【275.67】</v>
      </c>
      <c r="BP6" s="36">
        <f>IF(BP7="",NA(),BP7)</f>
        <v>104.93</v>
      </c>
      <c r="BQ6" s="36">
        <f t="shared" ref="BQ6:BY6" si="8">IF(BQ7="",NA(),BQ7)</f>
        <v>98.69</v>
      </c>
      <c r="BR6" s="36">
        <f t="shared" si="8"/>
        <v>95.74</v>
      </c>
      <c r="BS6" s="36">
        <f t="shared" si="8"/>
        <v>95.96</v>
      </c>
      <c r="BT6" s="36">
        <f t="shared" si="8"/>
        <v>101.99</v>
      </c>
      <c r="BU6" s="36">
        <f t="shared" si="8"/>
        <v>106.52</v>
      </c>
      <c r="BV6" s="36">
        <f t="shared" si="8"/>
        <v>105.86</v>
      </c>
      <c r="BW6" s="36">
        <f t="shared" si="8"/>
        <v>106.07</v>
      </c>
      <c r="BX6" s="36">
        <f t="shared" si="8"/>
        <v>105.34</v>
      </c>
      <c r="BY6" s="36">
        <f t="shared" si="8"/>
        <v>101.89</v>
      </c>
      <c r="BZ6" s="35" t="str">
        <f>IF(BZ7="","",IF(BZ7="-","【-】","【"&amp;SUBSTITUTE(TEXT(BZ7,"#,##0.00"),"-","△")&amp;"】"))</f>
        <v>【100.05】</v>
      </c>
      <c r="CA6" s="36">
        <f>IF(CA7="",NA(),CA7)</f>
        <v>163.74</v>
      </c>
      <c r="CB6" s="36">
        <f t="shared" ref="CB6:CJ6" si="9">IF(CB7="",NA(),CB7)</f>
        <v>169.97</v>
      </c>
      <c r="CC6" s="36">
        <f t="shared" si="9"/>
        <v>175.74</v>
      </c>
      <c r="CD6" s="36">
        <f t="shared" si="9"/>
        <v>177.24</v>
      </c>
      <c r="CE6" s="36">
        <f t="shared" si="9"/>
        <v>166.76</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44.65</v>
      </c>
      <c r="CM6" s="36">
        <f t="shared" ref="CM6:CU6" si="10">IF(CM7="",NA(),CM7)</f>
        <v>47.49</v>
      </c>
      <c r="CN6" s="36">
        <f t="shared" si="10"/>
        <v>53.12</v>
      </c>
      <c r="CO6" s="36">
        <f t="shared" si="10"/>
        <v>52.94</v>
      </c>
      <c r="CP6" s="36">
        <f t="shared" si="10"/>
        <v>52.5</v>
      </c>
      <c r="CQ6" s="36">
        <f t="shared" si="10"/>
        <v>62.1</v>
      </c>
      <c r="CR6" s="36">
        <f t="shared" si="10"/>
        <v>62.38</v>
      </c>
      <c r="CS6" s="36">
        <f t="shared" si="10"/>
        <v>62.83</v>
      </c>
      <c r="CT6" s="36">
        <f t="shared" si="10"/>
        <v>62.05</v>
      </c>
      <c r="CU6" s="36">
        <f t="shared" si="10"/>
        <v>63.23</v>
      </c>
      <c r="CV6" s="35" t="str">
        <f>IF(CV7="","",IF(CV7="-","【-】","【"&amp;SUBSTITUTE(TEXT(CV7,"#,##0.00"),"-","△")&amp;"】"))</f>
        <v>【60.69】</v>
      </c>
      <c r="CW6" s="36">
        <f>IF(CW7="",NA(),CW7)</f>
        <v>91.19</v>
      </c>
      <c r="CX6" s="36">
        <f t="shared" ref="CX6:DF6" si="11">IF(CX7="",NA(),CX7)</f>
        <v>90.76</v>
      </c>
      <c r="CY6" s="36">
        <f t="shared" si="11"/>
        <v>89.16</v>
      </c>
      <c r="CZ6" s="36">
        <f t="shared" si="11"/>
        <v>87.84</v>
      </c>
      <c r="DA6" s="36">
        <f t="shared" si="11"/>
        <v>90.89</v>
      </c>
      <c r="DB6" s="36">
        <f t="shared" si="11"/>
        <v>89.52</v>
      </c>
      <c r="DC6" s="36">
        <f t="shared" si="11"/>
        <v>89.17</v>
      </c>
      <c r="DD6" s="36">
        <f t="shared" si="11"/>
        <v>88.86</v>
      </c>
      <c r="DE6" s="36">
        <f t="shared" si="11"/>
        <v>89.11</v>
      </c>
      <c r="DF6" s="36">
        <f t="shared" si="11"/>
        <v>89.35</v>
      </c>
      <c r="DG6" s="35" t="str">
        <f>IF(DG7="","",IF(DG7="-","【-】","【"&amp;SUBSTITUTE(TEXT(DG7,"#,##0.00"),"-","△")&amp;"】"))</f>
        <v>【89.82】</v>
      </c>
      <c r="DH6" s="36">
        <f>IF(DH7="",NA(),DH7)</f>
        <v>48.88</v>
      </c>
      <c r="DI6" s="36">
        <f t="shared" ref="DI6:DQ6" si="12">IF(DI7="",NA(),DI7)</f>
        <v>49.02</v>
      </c>
      <c r="DJ6" s="36">
        <f t="shared" si="12"/>
        <v>50.27</v>
      </c>
      <c r="DK6" s="36">
        <f t="shared" si="12"/>
        <v>51.62</v>
      </c>
      <c r="DL6" s="36">
        <f t="shared" si="12"/>
        <v>52.7</v>
      </c>
      <c r="DM6" s="36">
        <f t="shared" si="12"/>
        <v>46.58</v>
      </c>
      <c r="DN6" s="36">
        <f t="shared" si="12"/>
        <v>46.99</v>
      </c>
      <c r="DO6" s="36">
        <f t="shared" si="12"/>
        <v>47.89</v>
      </c>
      <c r="DP6" s="36">
        <f t="shared" si="12"/>
        <v>48.69</v>
      </c>
      <c r="DQ6" s="36">
        <f t="shared" si="12"/>
        <v>49.62</v>
      </c>
      <c r="DR6" s="35" t="str">
        <f>IF(DR7="","",IF(DR7="-","【-】","【"&amp;SUBSTITUTE(TEXT(DR7,"#,##0.00"),"-","△")&amp;"】"))</f>
        <v>【50.19】</v>
      </c>
      <c r="DS6" s="36">
        <f>IF(DS7="",NA(),DS7)</f>
        <v>21.9</v>
      </c>
      <c r="DT6" s="36">
        <f t="shared" ref="DT6:EB6" si="13">IF(DT7="",NA(),DT7)</f>
        <v>22.28</v>
      </c>
      <c r="DU6" s="36">
        <f t="shared" si="13"/>
        <v>24.67</v>
      </c>
      <c r="DV6" s="36">
        <f t="shared" si="13"/>
        <v>26.38</v>
      </c>
      <c r="DW6" s="36">
        <f t="shared" si="13"/>
        <v>28.77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0.82</v>
      </c>
      <c r="EE6" s="36">
        <f t="shared" ref="EE6:EM6" si="14">IF(EE7="",NA(),EE7)</f>
        <v>0.75</v>
      </c>
      <c r="EF6" s="36">
        <f t="shared" si="14"/>
        <v>0.61</v>
      </c>
      <c r="EG6" s="36">
        <f t="shared" si="14"/>
        <v>0.75</v>
      </c>
      <c r="EH6" s="36">
        <f t="shared" si="14"/>
        <v>0.73</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352152</v>
      </c>
      <c r="D7" s="38">
        <v>46</v>
      </c>
      <c r="E7" s="38">
        <v>1</v>
      </c>
      <c r="F7" s="38">
        <v>0</v>
      </c>
      <c r="G7" s="38">
        <v>1</v>
      </c>
      <c r="H7" s="38" t="s">
        <v>93</v>
      </c>
      <c r="I7" s="38" t="s">
        <v>94</v>
      </c>
      <c r="J7" s="38" t="s">
        <v>95</v>
      </c>
      <c r="K7" s="38" t="s">
        <v>96</v>
      </c>
      <c r="L7" s="38" t="s">
        <v>97</v>
      </c>
      <c r="M7" s="38" t="s">
        <v>98</v>
      </c>
      <c r="N7" s="39" t="s">
        <v>99</v>
      </c>
      <c r="O7" s="39">
        <v>59.19</v>
      </c>
      <c r="P7" s="39">
        <v>91.4</v>
      </c>
      <c r="Q7" s="39">
        <v>2893</v>
      </c>
      <c r="R7" s="39">
        <v>140998</v>
      </c>
      <c r="S7" s="39">
        <v>656.29</v>
      </c>
      <c r="T7" s="39">
        <v>214.84</v>
      </c>
      <c r="U7" s="39">
        <v>128315</v>
      </c>
      <c r="V7" s="39">
        <v>98.7</v>
      </c>
      <c r="W7" s="39">
        <v>1300.05</v>
      </c>
      <c r="X7" s="39">
        <v>112.7</v>
      </c>
      <c r="Y7" s="39">
        <v>111.48</v>
      </c>
      <c r="Z7" s="39">
        <v>107.65</v>
      </c>
      <c r="AA7" s="39">
        <v>108.11</v>
      </c>
      <c r="AB7" s="39">
        <v>116.26</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208.99</v>
      </c>
      <c r="AU7" s="39">
        <v>192.53</v>
      </c>
      <c r="AV7" s="39">
        <v>183.04</v>
      </c>
      <c r="AW7" s="39">
        <v>188.91</v>
      </c>
      <c r="AX7" s="39">
        <v>191.45</v>
      </c>
      <c r="AY7" s="39">
        <v>349.04</v>
      </c>
      <c r="AZ7" s="39">
        <v>337.49</v>
      </c>
      <c r="BA7" s="39">
        <v>335.6</v>
      </c>
      <c r="BB7" s="39">
        <v>358.91</v>
      </c>
      <c r="BC7" s="39">
        <v>360.96</v>
      </c>
      <c r="BD7" s="39">
        <v>260.31</v>
      </c>
      <c r="BE7" s="39">
        <v>590.24</v>
      </c>
      <c r="BF7" s="39">
        <v>573.36</v>
      </c>
      <c r="BG7" s="39">
        <v>552.13</v>
      </c>
      <c r="BH7" s="39">
        <v>529.92999999999995</v>
      </c>
      <c r="BI7" s="39">
        <v>490.55</v>
      </c>
      <c r="BJ7" s="39">
        <v>254.54</v>
      </c>
      <c r="BK7" s="39">
        <v>265.92</v>
      </c>
      <c r="BL7" s="39">
        <v>258.26</v>
      </c>
      <c r="BM7" s="39">
        <v>247.27</v>
      </c>
      <c r="BN7" s="39">
        <v>239.18</v>
      </c>
      <c r="BO7" s="39">
        <v>275.67</v>
      </c>
      <c r="BP7" s="39">
        <v>104.93</v>
      </c>
      <c r="BQ7" s="39">
        <v>98.69</v>
      </c>
      <c r="BR7" s="39">
        <v>95.74</v>
      </c>
      <c r="BS7" s="39">
        <v>95.96</v>
      </c>
      <c r="BT7" s="39">
        <v>101.99</v>
      </c>
      <c r="BU7" s="39">
        <v>106.52</v>
      </c>
      <c r="BV7" s="39">
        <v>105.86</v>
      </c>
      <c r="BW7" s="39">
        <v>106.07</v>
      </c>
      <c r="BX7" s="39">
        <v>105.34</v>
      </c>
      <c r="BY7" s="39">
        <v>101.89</v>
      </c>
      <c r="BZ7" s="39">
        <v>100.05</v>
      </c>
      <c r="CA7" s="39">
        <v>163.74</v>
      </c>
      <c r="CB7" s="39">
        <v>169.97</v>
      </c>
      <c r="CC7" s="39">
        <v>175.74</v>
      </c>
      <c r="CD7" s="39">
        <v>177.24</v>
      </c>
      <c r="CE7" s="39">
        <v>166.76</v>
      </c>
      <c r="CF7" s="39">
        <v>155.80000000000001</v>
      </c>
      <c r="CG7" s="39">
        <v>158.58000000000001</v>
      </c>
      <c r="CH7" s="39">
        <v>159.22</v>
      </c>
      <c r="CI7" s="39">
        <v>159.6</v>
      </c>
      <c r="CJ7" s="39">
        <v>156.32</v>
      </c>
      <c r="CK7" s="39">
        <v>166.4</v>
      </c>
      <c r="CL7" s="39">
        <v>44.65</v>
      </c>
      <c r="CM7" s="39">
        <v>47.49</v>
      </c>
      <c r="CN7" s="39">
        <v>53.12</v>
      </c>
      <c r="CO7" s="39">
        <v>52.94</v>
      </c>
      <c r="CP7" s="39">
        <v>52.5</v>
      </c>
      <c r="CQ7" s="39">
        <v>62.1</v>
      </c>
      <c r="CR7" s="39">
        <v>62.38</v>
      </c>
      <c r="CS7" s="39">
        <v>62.83</v>
      </c>
      <c r="CT7" s="39">
        <v>62.05</v>
      </c>
      <c r="CU7" s="39">
        <v>63.23</v>
      </c>
      <c r="CV7" s="39">
        <v>60.69</v>
      </c>
      <c r="CW7" s="39">
        <v>91.19</v>
      </c>
      <c r="CX7" s="39">
        <v>90.76</v>
      </c>
      <c r="CY7" s="39">
        <v>89.16</v>
      </c>
      <c r="CZ7" s="39">
        <v>87.84</v>
      </c>
      <c r="DA7" s="39">
        <v>90.89</v>
      </c>
      <c r="DB7" s="39">
        <v>89.52</v>
      </c>
      <c r="DC7" s="39">
        <v>89.17</v>
      </c>
      <c r="DD7" s="39">
        <v>88.86</v>
      </c>
      <c r="DE7" s="39">
        <v>89.11</v>
      </c>
      <c r="DF7" s="39">
        <v>89.35</v>
      </c>
      <c r="DG7" s="39">
        <v>89.82</v>
      </c>
      <c r="DH7" s="39">
        <v>48.88</v>
      </c>
      <c r="DI7" s="39">
        <v>49.02</v>
      </c>
      <c r="DJ7" s="39">
        <v>50.27</v>
      </c>
      <c r="DK7" s="39">
        <v>51.62</v>
      </c>
      <c r="DL7" s="39">
        <v>52.7</v>
      </c>
      <c r="DM7" s="39">
        <v>46.58</v>
      </c>
      <c r="DN7" s="39">
        <v>46.99</v>
      </c>
      <c r="DO7" s="39">
        <v>47.89</v>
      </c>
      <c r="DP7" s="39">
        <v>48.69</v>
      </c>
      <c r="DQ7" s="39">
        <v>49.62</v>
      </c>
      <c r="DR7" s="39">
        <v>50.19</v>
      </c>
      <c r="DS7" s="39">
        <v>21.9</v>
      </c>
      <c r="DT7" s="39">
        <v>22.28</v>
      </c>
      <c r="DU7" s="39">
        <v>24.67</v>
      </c>
      <c r="DV7" s="39">
        <v>26.38</v>
      </c>
      <c r="DW7" s="39">
        <v>28.77</v>
      </c>
      <c r="DX7" s="39">
        <v>14.45</v>
      </c>
      <c r="DY7" s="39">
        <v>15.83</v>
      </c>
      <c r="DZ7" s="39">
        <v>16.899999999999999</v>
      </c>
      <c r="EA7" s="39">
        <v>18.260000000000002</v>
      </c>
      <c r="EB7" s="39">
        <v>19.510000000000002</v>
      </c>
      <c r="EC7" s="39">
        <v>20.63</v>
      </c>
      <c r="ED7" s="39">
        <v>0.82</v>
      </c>
      <c r="EE7" s="39">
        <v>0.75</v>
      </c>
      <c r="EF7" s="39">
        <v>0.61</v>
      </c>
      <c r="EG7" s="39">
        <v>0.75</v>
      </c>
      <c r="EH7" s="39">
        <v>0.73</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6116</cp:lastModifiedBy>
  <cp:lastPrinted>2022-01-24T02:00:44Z</cp:lastPrinted>
  <dcterms:created xsi:type="dcterms:W3CDTF">2021-12-03T06:56:12Z</dcterms:created>
  <dcterms:modified xsi:type="dcterms:W3CDTF">2022-01-24T08:23:33Z</dcterms:modified>
  <cp:category/>
</cp:coreProperties>
</file>