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山田⇒渡邊\【渡邊】\ショートカット\★【重要】資料　　各種指標\【各種指標】\経営比較分析表\"/>
    </mc:Choice>
  </mc:AlternateContent>
  <xr:revisionPtr revIDLastSave="0" documentId="13_ncr:1_{DC741CBE-F043-4C2E-AB1E-2E519765FBE4}" xr6:coauthVersionLast="40" xr6:coauthVersionMax="40" xr10:uidLastSave="{00000000-0000-0000-0000-000000000000}"/>
  <workbookProtection workbookAlgorithmName="SHA-512" workbookHashValue="Xfl1GIdiMg1TBnJtP9eG/9tBMhTJcAmwSO5ZKI+544efosjntPUiOqietZuZW/g7d5iMjdEvVtBMkE/4CvtEFA==" workbookSaltValue="dwz4+hj68OoHVA+n3UsNM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<sst xmlns="http://schemas.openxmlformats.org/spreadsheetml/2006/main" count="228" uniqueCount="114">
  <si>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</si>
  <si>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</si>
  <si>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</si>
  <si>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</si>
  <si>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</si>
  <si>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</si>
  <si>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</si>
  <si>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</si>
  <si>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</si>
  <si>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</si>
  <si>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</si>
  <si>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</si>
  <si>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</si>
  <si>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</si>
  <si>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</si>
  <si>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</si>
  <si>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</si>
  <si>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</si>
  <si>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</si>
  <si>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</si>
  <si>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</si>
  <si>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</si>
  <si>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</si>
  <si>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</si>
  <si>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</si>
  <si>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</si>
  <si>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</si>
  <si>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</si>
  <si>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</si>
  <si>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</si>
  <si>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</si>
  <si>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</si>
  <si>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</si>
  <si>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</si>
  <si>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</si>
  <si>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</si>
  <si>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</si>
  <si>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</si>
  <si>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</si>
  <si>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</si>
  <si>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</si>
  <si>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</si>
  <si>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</si>
  <si>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</si>
  <si>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</si>
  <si>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</si>
  <si>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</si>
  <si>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</si>
  <si>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</si>
  <si>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</si>
  <si>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</si>
  <si>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</si>
  <si>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</si>
  <si>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</si>
  <si>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</si>
  <si>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</si>
  <si>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</si>
  <si>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</si>
  <si>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</si>
  <si>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</si>
  <si>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</si>
  <si>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</si>
  <si>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</si>
  <si>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</si>
  <si>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</si>
  <si>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</si>
  <si>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</si>
  <si>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</si>
  <si>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</si>
  <si>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</si>
  <si>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</si>
  <si>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</si>
  <si>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</si>
  <si>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</si>
  <si>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</si>
  <si>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</si>
  <si>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</si>
  <si>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</si>
  <si>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</si>
  <si>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</si>
  <si>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</si>
  <si>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</si>
  <si>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</si>
  <si>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</si>
  <si>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</si>
  <si>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</si>
  <si>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</si>
  <si>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</si>
  <si>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</si>
  <si>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</si>
  <si>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</si>
  <si>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</si>
  <si>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</si>
  <si>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</si>
  <si>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</si>
  <si>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</si>
  <si>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</si>
  <si>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</si>
  <si>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</si>
  <si>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</si>
  <si>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</si>
  <si>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</si>
  <si>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</si>
  <si>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</si>
  <si>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</si>
  <si>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</si>
  <si>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</si>
  <si>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</si>
  <si>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</si>
  <si>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</si>
  <si>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</si>
  <si>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①修繕費等の減少により経常費用が前年度を下回ることとなったが、新型コロナウイルスの影響と考えられる給水収益の減収による収益の減が影響し、比率は若干悪化した。
②欠損金は生じていない。
③流動負債が増加したため比率は悪化したが、これは上水道統合事業に係る事業費が年度末未払いとなったことによるものである。年度内精算であれば比率は314%程度となり良好な値を示していたため問題視していない。
④期末企業債残高は、償還＞借入となったことで前年度に比べ減少したが、給水収益の落ち込みがそれを上回ったことで指標は若干悪化した。今年度においても類似団体平均を上回る高水準となっている。
⑤⑥有収水量は全体として微増となったが、料金単価の高い中口径以上の有収水量が軒並み減少したため給水収益は減少し過去最低となった。そのため供給単価は安価となったが、給水原価についても、修繕費等の減に伴う経常費用の減少により安価となったことで結果として料金回収率は前年度と同水準を維持することとなった。
⑦50%を下回り、他の平均値と比較しても依然として低い水準である。今後、人口減少等により、一層の利用率の低下が懸念されるため、水需要に即した適正な施設規模の検討が必要である。
⑧無効水量中の漏水量(配水管・ﾒｰﾀ上流給水管等における漏水)の減少により有収率は若干向上したが、平均的な水準には達しておらず、今後も更新事業を推進し、一層の漏水防止に努める。</t>
    <rPh sb="258" eb="261">
      <t>コンネンド</t>
    </rPh>
    <rPh sb="270" eb="272">
      <t>ヘイキン</t>
    </rPh>
    <rPh sb="273" eb="275">
      <t>ウワマワ</t>
    </rPh>
    <phoneticPr fontId="4"/>
  </si>
  <si>
    <t>①類似団体と比較しても高率であり、また近年上昇傾向にあることから、確実に老朽化が進行しているといえる。漏水防止、災害対策の観点からも早急な対応(更新)が必要であるといえる。
②③管路の更新率は類似団体平均を上回っているものの、経年化率においては依然として高水準となっている。これは更新延長以上に老朽管に編入される延長が大きいことを示しており、短期間での解消は困難であることから、長期的な計画に基づき管網の整理・統合を図りながら更新事業を推進する必要性がある。</t>
    <phoneticPr fontId="4"/>
  </si>
  <si>
    <t>経営に関する指標においては、新型コロナウイルス感染症拡大の影響もあり、給水収益は過去最低となったものの、修繕費等の経常費用が減となり、収益的収支は大幅な落ち込みに至らず、各指標においても前年度水準となったものが大半となった。
しかしながら、今後も引き続き給水収益の減少が予想されることから、より一層効率的な事業運営を行う必要がある。
管路等の老朽化については平均値を大きく上回り、施設更新が喫緊の課題であることは明らかであり、近隣事業体との広域化も視野に入れつつ、早期に総合的な施設更新計画を立て実行する時期にある。
それに伴う財源は、現在の単年度利益では賄えないことが予測されるため、必要な経営改善施策を事前に講じ、大型投資に耐えうる経営体力を確保する必要がある。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</si>
</sst>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0.65</c:v>
                </c:pt>
                <c:pt idx="1">
                  <c:v>0.41</c:v>
                </c:pt>
                <c:pt idx="2">
                  <c:v>1.05</c:v>
                </c:pt>
                <c:pt idx="3">
                  <c:v>0.71</c:v>
                </c:pt>
                <c:pt idx="4">
                  <c:v>0.75</c:v>
                </c:pt>
              </c:numCache>
            </c:numRef>
          </c:val>
          <c:extLst>
            <c:ext xmlns:c16="http://schemas.microsoft.com/office/drawing/2014/chart" uri="{C3380CC4-5D6E-409C-BE32-E72D297353CC}">
              <c16:uniqueId val="{00000000-A3A3-432D-AB35-9993892DB7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A3A3-432D-AB35-9993892DB7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48.88</c:v>
                </c:pt>
                <c:pt idx="1">
                  <c:v>48.87</c:v>
                </c:pt>
                <c:pt idx="2">
                  <c:v>49.05</c:v>
                </c:pt>
                <c:pt idx="3">
                  <c:v>48.34</c:v>
                </c:pt>
                <c:pt idx="4">
                  <c:v>48.1</c:v>
                </c:pt>
              </c:numCache>
            </c:numRef>
          </c:val>
          <c:extLst>
            <c:ext xmlns:c16="http://schemas.microsoft.com/office/drawing/2014/chart" uri="{C3380CC4-5D6E-409C-BE32-E72D297353CC}">
              <c16:uniqueId val="{00000000-D09D-4DB4-8F3D-C0AB566279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09D-4DB4-8F3D-C0AB566279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86.53</c:v>
                </c:pt>
                <c:pt idx="1">
                  <c:v>86.58</c:v>
                </c:pt>
                <c:pt idx="2">
                  <c:v>85.89</c:v>
                </c:pt>
                <c:pt idx="3">
                  <c:v>85.47</c:v>
                </c:pt>
                <c:pt idx="4">
                  <c:v>86.28</c:v>
                </c:pt>
              </c:numCache>
            </c:numRef>
          </c:val>
          <c:extLst>
            <c:ext xmlns:c16="http://schemas.microsoft.com/office/drawing/2014/chart" uri="{C3380CC4-5D6E-409C-BE32-E72D297353CC}">
              <c16:uniqueId val="{00000000-0E4B-44F9-8F32-F6C99CE831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E4B-44F9-8F32-F6C99CE831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121.26</c:v>
                </c:pt>
                <c:pt idx="1">
                  <c:v>117.13</c:v>
                </c:pt>
                <c:pt idx="2">
                  <c:v>105.09</c:v>
                </c:pt>
                <c:pt idx="3">
                  <c:v>113.21</c:v>
                </c:pt>
                <c:pt idx="4">
                  <c:v>112.82</c:v>
                </c:pt>
              </c:numCache>
            </c:numRef>
          </c:val>
          <c:extLst>
            <c:ext xmlns:c16="http://schemas.microsoft.com/office/drawing/2014/chart" uri="{C3380CC4-5D6E-409C-BE32-E72D297353CC}">
              <c16:uniqueId val="{00000000-70FF-4017-B36B-173E9E3017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70FF-4017-B36B-173E9E3017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50.68</c:v>
                </c:pt>
                <c:pt idx="1">
                  <c:v>51.26</c:v>
                </c:pt>
                <c:pt idx="2">
                  <c:v>51.55</c:v>
                </c:pt>
                <c:pt idx="3">
                  <c:v>52.65</c:v>
                </c:pt>
                <c:pt idx="4">
                  <c:v>53.2</c:v>
                </c:pt>
              </c:numCache>
            </c:numRef>
          </c:val>
          <c:extLst>
            <c:ext xmlns:c16="http://schemas.microsoft.com/office/drawing/2014/chart" uri="{C3380CC4-5D6E-409C-BE32-E72D297353CC}">
              <c16:uniqueId val="{00000000-FC9F-4EA3-B094-4F661AF9E7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FC9F-4EA3-B094-4F661AF9E7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29.71</c:v>
                </c:pt>
                <c:pt idx="1">
                  <c:v>32.130000000000003</c:v>
                </c:pt>
                <c:pt idx="2">
                  <c:v>34.270000000000003</c:v>
                </c:pt>
                <c:pt idx="3">
                  <c:v>37.64</c:v>
                </c:pt>
                <c:pt idx="4">
                  <c:v>40.020000000000003</c:v>
                </c:pt>
              </c:numCache>
            </c:numRef>
          </c:val>
          <c:extLst>
            <c:ext xmlns:c16="http://schemas.microsoft.com/office/drawing/2014/chart" uri="{C3380CC4-5D6E-409C-BE32-E72D297353CC}">
              <c16:uniqueId val="{00000000-431D-4B56-8E5B-CB29A31788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431D-4B56-8E5B-CB29A31788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EE-49BC-B458-C5D5BF9FF6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EEEE-49BC-B458-C5D5BF9FF6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229.97</c:v>
                </c:pt>
                <c:pt idx="1">
                  <c:v>301.88</c:v>
                </c:pt>
                <c:pt idx="2">
                  <c:v>280.11</c:v>
                </c:pt>
                <c:pt idx="3">
                  <c:v>301.68</c:v>
                </c:pt>
                <c:pt idx="4">
                  <c:v>275.37</c:v>
                </c:pt>
              </c:numCache>
            </c:numRef>
          </c:val>
          <c:extLst>
            <c:ext xmlns:c16="http://schemas.microsoft.com/office/drawing/2014/chart" uri="{C3380CC4-5D6E-409C-BE32-E72D297353CC}">
              <c16:uniqueId val="{00000000-47C5-4229-9D2C-561121214E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47C5-4229-9D2C-561121214E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398.98</c:v>
                </c:pt>
                <c:pt idx="1">
                  <c:v>392.75</c:v>
                </c:pt>
                <c:pt idx="2">
                  <c:v>383</c:v>
                </c:pt>
                <c:pt idx="3">
                  <c:v>372.13</c:v>
                </c:pt>
                <c:pt idx="4">
                  <c:v>372.61</c:v>
                </c:pt>
              </c:numCache>
            </c:numRef>
          </c:val>
          <c:extLst>
            <c:ext xmlns:c16="http://schemas.microsoft.com/office/drawing/2014/chart" uri="{C3380CC4-5D6E-409C-BE32-E72D297353CC}">
              <c16:uniqueId val="{00000000-FB32-4678-8EFB-21B76305D2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FB32-4678-8EFB-21B76305D2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117.67</c:v>
                </c:pt>
                <c:pt idx="1">
                  <c:v>113.39</c:v>
                </c:pt>
                <c:pt idx="2">
                  <c:v>100.95</c:v>
                </c:pt>
                <c:pt idx="3">
                  <c:v>109.37</c:v>
                </c:pt>
                <c:pt idx="4">
                  <c:v>109.53</c:v>
                </c:pt>
              </c:numCache>
            </c:numRef>
          </c:val>
          <c:extLst>
            <c:ext xmlns:c16="http://schemas.microsoft.com/office/drawing/2014/chart" uri="{C3380CC4-5D6E-409C-BE32-E72D297353CC}">
              <c16:uniqueId val="{00000000-5E78-476A-9105-35F6E0A886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E78-476A-9105-35F6E0A886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149.62</c:v>
                </c:pt>
                <c:pt idx="1">
                  <c:v>155.87</c:v>
                </c:pt>
                <c:pt idx="2">
                  <c:v>175.79</c:v>
                </c:pt>
                <c:pt idx="3">
                  <c:v>163.04</c:v>
                </c:pt>
                <c:pt idx="4">
                  <c:v>161.38999999999999</c:v>
                </c:pt>
              </c:numCache>
            </c:numRef>
          </c:val>
          <c:extLst>
            <c:ext xmlns:c16="http://schemas.microsoft.com/office/drawing/2014/chart" uri="{C3380CC4-5D6E-409C-BE32-E72D297353CC}">
              <c16:uniqueId val="{00000000-F168-4BD2-992D-84572618714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F168-4BD2-992D-84572618714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5" zoomScale="85" zoomScaleNormal="85"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山陽小野田市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f>データ!$R$6</f>
        <v>61565</v>
      </c>
      <c r="AM8" s="71"/>
      <c r="AN8" s="71"/>
      <c r="AO8" s="71"/>
      <c r="AP8" s="71"/>
      <c r="AQ8" s="71"/>
      <c r="AR8" s="71"/>
      <c r="AS8" s="71"/>
      <c r="AT8" s="67">
        <f>データ!$S$6</f>
        <v>133.09</v>
      </c>
      <c r="AU8" s="68"/>
      <c r="AV8" s="68"/>
      <c r="AW8" s="68"/>
      <c r="AX8" s="68"/>
      <c r="AY8" s="68"/>
      <c r="AZ8" s="68"/>
      <c r="BA8" s="68"/>
      <c r="BB8" s="70">
        <f>データ!$T$6</f>
        <v>462.58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54.52</v>
      </c>
      <c r="J10" s="68"/>
      <c r="K10" s="68"/>
      <c r="L10" s="68"/>
      <c r="M10" s="68"/>
      <c r="N10" s="68"/>
      <c r="O10" s="69"/>
      <c r="P10" s="70">
        <f>データ!$P$6</f>
        <v>99.31</v>
      </c>
      <c r="Q10" s="70"/>
      <c r="R10" s="70"/>
      <c r="S10" s="70"/>
      <c r="T10" s="70"/>
      <c r="U10" s="70"/>
      <c r="V10" s="70"/>
      <c r="W10" s="71">
        <f>データ!$Q$6</f>
        <v>2904</v>
      </c>
      <c r="X10" s="71"/>
      <c r="Y10" s="71"/>
      <c r="Z10" s="71"/>
      <c r="AA10" s="71"/>
      <c r="AB10" s="71"/>
      <c r="AC10" s="71"/>
      <c r="AD10" s="2"/>
      <c r="AE10" s="2"/>
      <c r="AF10" s="2"/>
      <c r="AG10" s="2"/>
      <c r="AH10" s="4"/>
      <c r="AI10" s="4"/>
      <c r="AJ10" s="4"/>
      <c r="AK10" s="4"/>
      <c r="AL10" s="71">
        <f>データ!$U$6</f>
        <v>60757</v>
      </c>
      <c r="AM10" s="71"/>
      <c r="AN10" s="71"/>
      <c r="AO10" s="71"/>
      <c r="AP10" s="71"/>
      <c r="AQ10" s="71"/>
      <c r="AR10" s="71"/>
      <c r="AS10" s="71"/>
      <c r="AT10" s="67">
        <f>データ!$V$6</f>
        <v>65.040000000000006</v>
      </c>
      <c r="AU10" s="68"/>
      <c r="AV10" s="68"/>
      <c r="AW10" s="68"/>
      <c r="AX10" s="68"/>
      <c r="AY10" s="68"/>
      <c r="AZ10" s="68"/>
      <c r="BA10" s="68"/>
      <c r="BB10" s="70">
        <f>データ!$W$6</f>
        <v>934.15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tNV+qw2fPlxbYE1QcsCDb3ZJoCgTnENummtEWIvZlamZsaAsu+FpdXk4yuLFC+3qD9ukDwQtq4Th+1vdOPo4g==" saltValue="btxpq5etp0gM12+4pp3Z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352161</v>
      </c>
      <c r="D6" s="34">
        <f t="shared" si="3"/>
        <v>46</v>
      </c>
      <c r="E6" s="34">
        <f t="shared" si="3"/>
        <v>1</v>
      </c>
      <c r="F6" s="34">
        <f t="shared" si="3"/>
        <v>0</v>
      </c>
      <c r="G6" s="34">
        <f t="shared" si="3"/>
        <v>1</v>
      </c>
      <c r="H6" s="34" t="str">
        <f t="shared" si="3"/>
        <v>山口県　山陽小野田市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54.52</v>
      </c>
      <c r="P6" s="35">
        <f t="shared" si="3"/>
        <v>99.31</v>
      </c>
      <c r="Q6" s="35">
        <f t="shared" si="3"/>
        <v>2904</v>
      </c>
      <c r="R6" s="35">
        <f t="shared" si="3"/>
        <v>61565</v>
      </c>
      <c r="S6" s="35">
        <f t="shared" si="3"/>
        <v>133.09</v>
      </c>
      <c r="T6" s="35">
        <f t="shared" si="3"/>
        <v>462.58</v>
      </c>
      <c r="U6" s="35">
        <f t="shared" si="3"/>
        <v>60757</v>
      </c>
      <c r="V6" s="35">
        <f t="shared" si="3"/>
        <v>65.040000000000006</v>
      </c>
      <c r="W6" s="35">
        <f t="shared" si="3"/>
        <v>934.15</v>
      </c>
      <c r="X6" s="36">
        <f>IF(X7="",NA(),X7)</f>
        <v>121.26</v>
      </c>
      <c r="Y6" s="36">
        <f t="shared" ref="Y6:AG6" si="4">IF(Y7="",NA(),Y7)</f>
        <v>117.13</v>
      </c>
      <c r="Z6" s="36">
        <f t="shared" si="4"/>
        <v>105.09</v>
      </c>
      <c r="AA6" s="36">
        <f t="shared" si="4"/>
        <v>113.21</v>
      </c>
      <c r="AB6" s="36">
        <f t="shared" si="4"/>
        <v>112.82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229.97</v>
      </c>
      <c r="AU6" s="36">
        <f t="shared" ref="AU6:BC6" si="6">IF(AU7="",NA(),AU7)</f>
        <v>301.88</v>
      </c>
      <c r="AV6" s="36">
        <f t="shared" si="6"/>
        <v>280.11</v>
      </c>
      <c r="AW6" s="36">
        <f t="shared" si="6"/>
        <v>301.68</v>
      </c>
      <c r="AX6" s="36">
        <f t="shared" si="6"/>
        <v>275.37</v>
      </c>
      <c r="AY6" s="36">
        <f t="shared" si="6"/>
        <v>357.82</v>
      </c>
      <c r="AZ6" s="36">
        <f t="shared" si="6"/>
        <v>355.5</v>
      </c>
      <c r="BA6" s="36">
        <f t="shared" si="6"/>
        <v>349.83</v>
      </c>
      <c r="BB6" s="36">
        <f t="shared" si="6"/>
        <v>360.86</v>
      </c>
      <c r="BC6" s="36">
        <f t="shared" si="6"/>
        <v>350.79</v>
      </c>
      <c r="BD6" s="35" t="str">
        <f>IF(BD7="","",IF(BD7="-","【-】","【"&amp;SUBSTITUTE(TEXT(BD7,"#,##0.00"),"-","△")&amp;"】"))</f>
        <v>【260.31】</v>
      </c>
      <c r="BE6" s="36">
        <f>IF(BE7="",NA(),BE7)</f>
        <v>398.98</v>
      </c>
      <c r="BF6" s="36">
        <f t="shared" ref="BF6:BN6" si="7">IF(BF7="",NA(),BF7)</f>
        <v>392.75</v>
      </c>
      <c r="BG6" s="36">
        <f t="shared" si="7"/>
        <v>383</v>
      </c>
      <c r="BH6" s="36">
        <f t="shared" si="7"/>
        <v>372.13</v>
      </c>
      <c r="BI6" s="36">
        <f t="shared" si="7"/>
        <v>372.61</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117.67</v>
      </c>
      <c r="BQ6" s="36">
        <f t="shared" ref="BQ6:BY6" si="8">IF(BQ7="",NA(),BQ7)</f>
        <v>113.39</v>
      </c>
      <c r="BR6" s="36">
        <f t="shared" si="8"/>
        <v>100.95</v>
      </c>
      <c r="BS6" s="36">
        <f t="shared" si="8"/>
        <v>109.37</v>
      </c>
      <c r="BT6" s="36">
        <f t="shared" si="8"/>
        <v>109.53</v>
      </c>
      <c r="BU6" s="36">
        <f t="shared" si="8"/>
        <v>106.01</v>
      </c>
      <c r="BV6" s="36">
        <f t="shared" si="8"/>
        <v>104.57</v>
      </c>
      <c r="BW6" s="36">
        <f t="shared" si="8"/>
        <v>103.54</v>
      </c>
      <c r="BX6" s="36">
        <f t="shared" si="8"/>
        <v>103.32</v>
      </c>
      <c r="BY6" s="36">
        <f t="shared" si="8"/>
        <v>100.85</v>
      </c>
      <c r="BZ6" s="35" t="str">
        <f>IF(BZ7="","",IF(BZ7="-","【-】","【"&amp;SUBSTITUTE(TEXT(BZ7,"#,##0.00"),"-","△")&amp;"】"))</f>
        <v>【100.05】</v>
      </c>
      <c r="CA6" s="36">
        <f>IF(CA7="",NA(),CA7)</f>
        <v>149.62</v>
      </c>
      <c r="CB6" s="36">
        <f t="shared" ref="CB6:CJ6" si="9">IF(CB7="",NA(),CB7)</f>
        <v>155.87</v>
      </c>
      <c r="CC6" s="36">
        <f t="shared" si="9"/>
        <v>175.79</v>
      </c>
      <c r="CD6" s="36">
        <f t="shared" si="9"/>
        <v>163.04</v>
      </c>
      <c r="CE6" s="36">
        <f t="shared" si="9"/>
        <v>161.38999999999999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48.88</v>
      </c>
      <c r="CM6" s="36">
        <f t="shared" ref="CM6:CU6" si="10">IF(CM7="",NA(),CM7)</f>
        <v>48.87</v>
      </c>
      <c r="CN6" s="36">
        <f t="shared" si="10"/>
        <v>49.05</v>
      </c>
      <c r="CO6" s="36">
        <f t="shared" si="10"/>
        <v>48.34</v>
      </c>
      <c r="CP6" s="36">
        <f t="shared" si="10"/>
        <v>48.1</v>
      </c>
      <c r="CQ6" s="36">
        <f t="shared" si="10"/>
        <v>59.11</v>
      </c>
      <c r="CR6" s="36">
        <f t="shared" si="10"/>
        <v>59.74</v>
      </c>
      <c r="CS6" s="36">
        <f t="shared" si="10"/>
        <v>59.46</v>
      </c>
      <c r="CT6" s="36">
        <f t="shared" si="10"/>
        <v>59.51</v>
      </c>
      <c r="CU6" s="36">
        <f t="shared" si="10"/>
        <v>59.91</v>
      </c>
      <c r="CV6" s="35" t="str">
        <f>IF(CV7="","",IF(CV7="-","【-】","【"&amp;SUBSTITUTE(TEXT(CV7,"#,##0.00"),"-","△")&amp;"】"))</f>
        <v>【60.69】</v>
      </c>
      <c r="CW6" s="36">
        <f>IF(CW7="",NA(),CW7)</f>
        <v>86.53</v>
      </c>
      <c r="CX6" s="36">
        <f t="shared" ref="CX6:DF6" si="11">IF(CX7="",NA(),CX7)</f>
        <v>86.58</v>
      </c>
      <c r="CY6" s="36">
        <f t="shared" si="11"/>
        <v>85.89</v>
      </c>
      <c r="CZ6" s="36">
        <f t="shared" si="11"/>
        <v>85.47</v>
      </c>
      <c r="DA6" s="36">
        <f t="shared" si="11"/>
        <v>86.28</v>
      </c>
      <c r="DB6" s="36">
        <f t="shared" si="11"/>
        <v>87.91</v>
      </c>
      <c r="DC6" s="36">
        <f t="shared" si="11"/>
        <v>87.28</v>
      </c>
      <c r="DD6" s="36">
        <f t="shared" si="11"/>
        <v>87.41</v>
      </c>
      <c r="DE6" s="36">
        <f t="shared" si="11"/>
        <v>87.08</v>
      </c>
      <c r="DF6" s="36">
        <f t="shared" si="11"/>
        <v>87.26</v>
      </c>
      <c r="DG6" s="35" t="str">
        <f>IF(DG7="","",IF(DG7="-","【-】","【"&amp;SUBSTITUTE(TEXT(DG7,"#,##0.00"),"-","△")&amp;"】"))</f>
        <v>【89.82】</v>
      </c>
      <c r="DH6" s="36">
        <f>IF(DH7="",NA(),DH7)</f>
        <v>50.68</v>
      </c>
      <c r="DI6" s="36">
        <f t="shared" ref="DI6:DQ6" si="12">IF(DI7="",NA(),DI7)</f>
        <v>51.26</v>
      </c>
      <c r="DJ6" s="36">
        <f t="shared" si="12"/>
        <v>51.55</v>
      </c>
      <c r="DK6" s="36">
        <f t="shared" si="12"/>
        <v>52.65</v>
      </c>
      <c r="DL6" s="36">
        <f t="shared" si="12"/>
        <v>53.2</v>
      </c>
      <c r="DM6" s="36">
        <f t="shared" si="12"/>
        <v>46.88</v>
      </c>
      <c r="DN6" s="36">
        <f t="shared" si="12"/>
        <v>46.94</v>
      </c>
      <c r="DO6" s="36">
        <f t="shared" si="12"/>
        <v>47.62</v>
      </c>
      <c r="DP6" s="36">
        <f t="shared" si="12"/>
        <v>48.55</v>
      </c>
      <c r="DQ6" s="36">
        <f t="shared" si="12"/>
        <v>49.2</v>
      </c>
      <c r="DR6" s="35" t="str">
        <f>IF(DR7="","",IF(DR7="-","【-】","【"&amp;SUBSTITUTE(TEXT(DR7,"#,##0.00"),"-","△")&amp;"】"))</f>
        <v>【50.19】</v>
      </c>
      <c r="DS6" s="36">
        <f>IF(DS7="",NA(),DS7)</f>
        <v>29.71</v>
      </c>
      <c r="DT6" s="36">
        <f t="shared" ref="DT6:EB6" si="13">IF(DT7="",NA(),DT7)</f>
        <v>32.130000000000003</v>
      </c>
      <c r="DU6" s="36">
        <f t="shared" si="13"/>
        <v>34.270000000000003</v>
      </c>
      <c r="DV6" s="36">
        <f t="shared" si="13"/>
        <v>37.64</v>
      </c>
      <c r="DW6" s="36">
        <f t="shared" si="13"/>
        <v>40.020000000000003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0.65</v>
      </c>
      <c r="EE6" s="36">
        <f t="shared" ref="EE6:EM6" si="14">IF(EE7="",NA(),EE7)</f>
        <v>0.41</v>
      </c>
      <c r="EF6" s="36">
        <f t="shared" si="14"/>
        <v>1.05</v>
      </c>
      <c r="EG6" s="36">
        <f t="shared" si="14"/>
        <v>0.71</v>
      </c>
      <c r="EH6" s="36">
        <f t="shared" si="14"/>
        <v>0.75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352161</v>
      </c>
      <c r="D7" s="38">
        <v>46</v>
      </c>
      <c r="E7" s="38">
        <v>1</v>
      </c>
      <c r="F7" s="38">
        <v>0</v>
      </c>
      <c r="G7" s="38">
        <v>1</v>
      </c>
      <c r="H7" s="38" t="s">
        <v>93</v>
      </c>
      <c r="I7" s="38" t="s">
        <v>94</v>
      </c>
      <c r="J7" s="38" t="s">
        <v>95</v>
      </c>
      <c r="K7" s="38" t="s">
        <v>96</v>
      </c>
      <c r="L7" s="38" t="s">
        <v>97</v>
      </c>
      <c r="M7" s="38" t="s">
        <v>98</v>
      </c>
      <c r="N7" s="39" t="s">
        <v>99</v>
      </c>
      <c r="O7" s="39">
        <v>54.52</v>
      </c>
      <c r="P7" s="39">
        <v>99.31</v>
      </c>
      <c r="Q7" s="39">
        <v>2904</v>
      </c>
      <c r="R7" s="39">
        <v>61565</v>
      </c>
      <c r="S7" s="39">
        <v>133.09</v>
      </c>
      <c r="T7" s="39">
        <v>462.58</v>
      </c>
      <c r="U7" s="39">
        <v>60757</v>
      </c>
      <c r="V7" s="39">
        <v>65.040000000000006</v>
      </c>
      <c r="W7" s="39">
        <v>934.15</v>
      </c>
      <c r="X7" s="39">
        <v>121.26</v>
      </c>
      <c r="Y7" s="39">
        <v>117.13</v>
      </c>
      <c r="Z7" s="39">
        <v>105.09</v>
      </c>
      <c r="AA7" s="39">
        <v>113.21</v>
      </c>
      <c r="AB7" s="39">
        <v>112.82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229.97</v>
      </c>
      <c r="AU7" s="39">
        <v>301.88</v>
      </c>
      <c r="AV7" s="39">
        <v>280.11</v>
      </c>
      <c r="AW7" s="39">
        <v>301.68</v>
      </c>
      <c r="AX7" s="39">
        <v>275.37</v>
      </c>
      <c r="AY7" s="39">
        <v>357.82</v>
      </c>
      <c r="AZ7" s="39">
        <v>355.5</v>
      </c>
      <c r="BA7" s="39">
        <v>349.83</v>
      </c>
      <c r="BB7" s="39">
        <v>360.86</v>
      </c>
      <c r="BC7" s="39">
        <v>350.79</v>
      </c>
      <c r="BD7" s="39">
        <v>260.31</v>
      </c>
      <c r="BE7" s="39">
        <v>398.98</v>
      </c>
      <c r="BF7" s="39">
        <v>392.75</v>
      </c>
      <c r="BG7" s="39">
        <v>383</v>
      </c>
      <c r="BH7" s="39">
        <v>372.13</v>
      </c>
      <c r="BI7" s="39">
        <v>372.61</v>
      </c>
      <c r="BJ7" s="39">
        <v>307.45999999999998</v>
      </c>
      <c r="BK7" s="39">
        <v>312.58</v>
      </c>
      <c r="BL7" s="39">
        <v>314.87</v>
      </c>
      <c r="BM7" s="39">
        <v>309.27999999999997</v>
      </c>
      <c r="BN7" s="39">
        <v>322.92</v>
      </c>
      <c r="BO7" s="39">
        <v>275.67</v>
      </c>
      <c r="BP7" s="39">
        <v>117.67</v>
      </c>
      <c r="BQ7" s="39">
        <v>113.39</v>
      </c>
      <c r="BR7" s="39">
        <v>100.95</v>
      </c>
      <c r="BS7" s="39">
        <v>109.37</v>
      </c>
      <c r="BT7" s="39">
        <v>109.53</v>
      </c>
      <c r="BU7" s="39">
        <v>106.01</v>
      </c>
      <c r="BV7" s="39">
        <v>104.57</v>
      </c>
      <c r="BW7" s="39">
        <v>103.54</v>
      </c>
      <c r="BX7" s="39">
        <v>103.32</v>
      </c>
      <c r="BY7" s="39">
        <v>100.85</v>
      </c>
      <c r="BZ7" s="39">
        <v>100.05</v>
      </c>
      <c r="CA7" s="39">
        <v>149.62</v>
      </c>
      <c r="CB7" s="39">
        <v>155.87</v>
      </c>
      <c r="CC7" s="39">
        <v>175.79</v>
      </c>
      <c r="CD7" s="39">
        <v>163.04</v>
      </c>
      <c r="CE7" s="39">
        <v>161.38999999999999</v>
      </c>
      <c r="CF7" s="39">
        <v>162.24</v>
      </c>
      <c r="CG7" s="39">
        <v>165.47</v>
      </c>
      <c r="CH7" s="39">
        <v>167.46</v>
      </c>
      <c r="CI7" s="39">
        <v>168.56</v>
      </c>
      <c r="CJ7" s="39">
        <v>167.1</v>
      </c>
      <c r="CK7" s="39">
        <v>166.4</v>
      </c>
      <c r="CL7" s="39">
        <v>48.88</v>
      </c>
      <c r="CM7" s="39">
        <v>48.87</v>
      </c>
      <c r="CN7" s="39">
        <v>49.05</v>
      </c>
      <c r="CO7" s="39">
        <v>48.34</v>
      </c>
      <c r="CP7" s="39">
        <v>48.1</v>
      </c>
      <c r="CQ7" s="39">
        <v>59.11</v>
      </c>
      <c r="CR7" s="39">
        <v>59.74</v>
      </c>
      <c r="CS7" s="39">
        <v>59.46</v>
      </c>
      <c r="CT7" s="39">
        <v>59.51</v>
      </c>
      <c r="CU7" s="39">
        <v>59.91</v>
      </c>
      <c r="CV7" s="39">
        <v>60.69</v>
      </c>
      <c r="CW7" s="39">
        <v>86.53</v>
      </c>
      <c r="CX7" s="39">
        <v>86.58</v>
      </c>
      <c r="CY7" s="39">
        <v>85.89</v>
      </c>
      <c r="CZ7" s="39">
        <v>85.47</v>
      </c>
      <c r="DA7" s="39">
        <v>86.28</v>
      </c>
      <c r="DB7" s="39">
        <v>87.91</v>
      </c>
      <c r="DC7" s="39">
        <v>87.28</v>
      </c>
      <c r="DD7" s="39">
        <v>87.41</v>
      </c>
      <c r="DE7" s="39">
        <v>87.08</v>
      </c>
      <c r="DF7" s="39">
        <v>87.26</v>
      </c>
      <c r="DG7" s="39">
        <v>89.82</v>
      </c>
      <c r="DH7" s="39">
        <v>50.68</v>
      </c>
      <c r="DI7" s="39">
        <v>51.26</v>
      </c>
      <c r="DJ7" s="39">
        <v>51.55</v>
      </c>
      <c r="DK7" s="39">
        <v>52.65</v>
      </c>
      <c r="DL7" s="39">
        <v>53.2</v>
      </c>
      <c r="DM7" s="39">
        <v>46.88</v>
      </c>
      <c r="DN7" s="39">
        <v>46.94</v>
      </c>
      <c r="DO7" s="39">
        <v>47.62</v>
      </c>
      <c r="DP7" s="39">
        <v>48.55</v>
      </c>
      <c r="DQ7" s="39">
        <v>49.2</v>
      </c>
      <c r="DR7" s="39">
        <v>50.19</v>
      </c>
      <c r="DS7" s="39">
        <v>29.71</v>
      </c>
      <c r="DT7" s="39">
        <v>32.130000000000003</v>
      </c>
      <c r="DU7" s="39">
        <v>34.270000000000003</v>
      </c>
      <c r="DV7" s="39">
        <v>37.64</v>
      </c>
      <c r="DW7" s="39">
        <v>40.020000000000003</v>
      </c>
      <c r="DX7" s="39">
        <v>13.39</v>
      </c>
      <c r="DY7" s="39">
        <v>14.48</v>
      </c>
      <c r="DZ7" s="39">
        <v>16.27</v>
      </c>
      <c r="EA7" s="39">
        <v>17.11</v>
      </c>
      <c r="EB7" s="39">
        <v>18.329999999999998</v>
      </c>
      <c r="EC7" s="39">
        <v>20.63</v>
      </c>
      <c r="ED7" s="39">
        <v>0.65</v>
      </c>
      <c r="EE7" s="39">
        <v>0.41</v>
      </c>
      <c r="EF7" s="39">
        <v>1.05</v>
      </c>
      <c r="EG7" s="39">
        <v>0.71</v>
      </c>
      <c r="EH7" s="39">
        <v>0.75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kaikei-cl13</cp:lastModifiedBy>
  <dcterms:created xsi:type="dcterms:W3CDTF">2021-12-03T06:56:13Z</dcterms:created>
  <dcterms:modified xsi:type="dcterms:W3CDTF">2022-02-02T08:14:19Z</dcterms:modified>
  <cp:category/>
</cp:coreProperties>
</file>