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8NDKF2\Desktop\2.4〆経営比較分析表\21 田布施・平生水道企業団\【経営比較分析表】2020_358321_46_010\"/>
    </mc:Choice>
  </mc:AlternateContent>
  <workbookProtection workbookAlgorithmName="SHA-512" workbookHashValue="q6yHpwxCoJkNg1hZn/77iYGl+kZ1wutnOVm/tnp2YBPb+jZigK/iYtb0t/dngCnUOYqL1oAEWoysQdDWfs2QhQ==" workbookSaltValue="gLdTXLYAHUQLPoNfr7VXww==" workbookSpinCount="100000" lockStructure="1"/>
  <bookViews>
    <workbookView xWindow="0" yWindow="0" windowWidth="28800" windowHeight="124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<sst xmlns="http://schemas.openxmlformats.org/spreadsheetml/2006/main" count="231" uniqueCount="114">
  <si>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</si>
  <si>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</si>
  <si>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</si>
  <si>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</si>
  <si>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</si>
  <si>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</si>
  <si>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</si>
  <si>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</si>
  <si>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</si>
  <si>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</si>
  <si>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</si>
  <si>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</si>
  <si>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</si>
  <si>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</si>
  <si>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</si>
  <si>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</si>
  <si>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</si>
  <si>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</si>
  <si>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</si>
  <si>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</si>
  <si>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</si>
  <si>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</si>
  <si>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</si>
  <si>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</si>
  <si>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</si>
  <si>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</si>
  <si>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</si>
  <si>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</si>
  <si>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</si>
  <si>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</si>
  <si>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</si>
  <si>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</si>
  <si>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</si>
  <si>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</si>
  <si>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</si>
  <si>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</si>
  <si>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</si>
  <si>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</si>
  <si>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</si>
  <si>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</si>
  <si>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</si>
  <si>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</si>
  <si>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</si>
  <si>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</si>
  <si>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</si>
  <si>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</si>
  <si>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</si>
  <si>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</si>
  <si>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</si>
  <si>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</si>
  <si>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</si>
  <si>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</si>
  <si>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</si>
  <si>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</si>
  <si>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</si>
  <si>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</si>
  <si>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</si>
  <si>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</si>
  <si>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</si>
  <si>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</si>
  <si>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</si>
  <si>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</si>
  <si>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</si>
  <si>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</si>
  <si>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</si>
  <si>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</si>
  <si>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</si>
  <si>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</si>
  <si>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</si>
  <si>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</si>
  <si>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</si>
  <si>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</si>
  <si>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</si>
  <si>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</si>
  <si>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</si>
  <si>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</si>
  <si>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</si>
  <si>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</si>
  <si>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</si>
  <si>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</si>
  <si>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</si>
  <si>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</si>
  <si>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</si>
  <si>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</si>
  <si>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</si>
  <si>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</si>
  <si>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</si>
  <si>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</si>
  <si>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</si>
  <si>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</si>
  <si>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</si>
  <si>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</si>
  <si>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</si>
  <si>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田布施・平生水道企業団</t>
  </si>
  <si>
    <t>法適用</t>
  </si>
  <si>
    <t>水道事業</t>
  </si>
  <si>
    <t>末端給水事業</t>
  </si>
  <si>
    <t>A6</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</si>
  <si>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</si>
  <si>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</si>
  <si>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</si>
  <si>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</si>
  <si>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</si>
  <si>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</si>
  <si>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</si>
  <si>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</si>
  <si>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</si>
  <si>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</si>
  <si>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</si>
  <si>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</si>
  <si>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</si>
  <si>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有形固定資産減価償却率は、類似団体平均値を上回り、増加傾向にあることから、施設の老朽化が進行していることが分かる。
　管路施設の更新は継続して行っているが、管路更新率は類似団体平均値を下回っている。
　平成30年度にアセットマネジメントを策定しており、それを基に今後も計画的に管路更新を進めていく。</t>
    <rPh sb="14" eb="18">
      <t>ルイジダンタイ</t>
    </rPh>
    <rPh sb="18" eb="21">
      <t>ヘイキンチ</t>
    </rPh>
    <rPh sb="22" eb="24">
      <t>ウワマワ</t>
    </rPh>
    <rPh sb="26" eb="28">
      <t>ゾウカ</t>
    </rPh>
    <rPh sb="54" eb="55">
      <t>ワ</t>
    </rPh>
    <rPh sb="60" eb="62">
      <t>カンロ</t>
    </rPh>
    <rPh sb="62" eb="64">
      <t>シセツ</t>
    </rPh>
    <rPh sb="65" eb="67">
      <t>コウシン</t>
    </rPh>
    <rPh sb="68" eb="70">
      <t>ケイゾク</t>
    </rPh>
    <rPh sb="72" eb="73">
      <t>オコ</t>
    </rPh>
    <rPh sb="79" eb="81">
      <t>カンロ</t>
    </rPh>
    <rPh sb="81" eb="83">
      <t>コウシン</t>
    </rPh>
    <rPh sb="83" eb="84">
      <t>リツ</t>
    </rPh>
    <rPh sb="85" eb="87">
      <t>ルイジ</t>
    </rPh>
    <rPh sb="87" eb="89">
      <t>ダンタイ</t>
    </rPh>
    <rPh sb="89" eb="92">
      <t>ヘイキンチ</t>
    </rPh>
    <rPh sb="93" eb="95">
      <t>シタマワ</t>
    </rPh>
    <rPh sb="102" eb="104">
      <t>ヘイセイ</t>
    </rPh>
    <rPh sb="106" eb="108">
      <t>ネンド</t>
    </rPh>
    <rPh sb="130" eb="131">
      <t>モト</t>
    </rPh>
    <rPh sb="132" eb="134">
      <t>コンゴ</t>
    </rPh>
    <rPh sb="139" eb="141">
      <t>カンロ</t>
    </rPh>
    <rPh sb="141" eb="143">
      <t>コウシン</t>
    </rPh>
    <rPh sb="144" eb="145">
      <t>スス</t>
    </rPh>
    <phoneticPr fontId="4"/>
  </si>
  <si>
    <t>　前年度までは経常収支比率が100％を上回り、単年度の収支は黒字を確保することができていたが、令和2年度は経常損失が発生したため、100％を下回った。また、現金の減少に伴い流動比率も100％を下回る結果となった。さらに、料金回収率も100％を下回っていることから分かるように、給水に係る費用が給水収益以外の収入（一般会計からの繰入金等）によって賄われており、経営の健全性に課題がある状態が続いている。
　給水原価については類似団体平均を大きく上回っており、これは柳井広域水道企業団からの浄水受水に伴う受水費による影響が大きい。
　その一方で、企業債残高を減少させるために企業債の発行の抑制に努めた結果、企業債残高対給水収益比率は年々減少傾向にある。
　また、有収率は今年度は減少したものの、類似団体との比較では大きく上回っている。
　平成28年度に経営戦略を策定しており、それに基づいて、今後も経営の健全化に向けた取り組みを続けていく。</t>
    <rPh sb="1" eb="4">
      <t>ゼンネンド</t>
    </rPh>
    <rPh sb="7" eb="9">
      <t>ケイジョウ</t>
    </rPh>
    <rPh sb="9" eb="11">
      <t>シュウシ</t>
    </rPh>
    <rPh sb="11" eb="13">
      <t>ヒリツ</t>
    </rPh>
    <rPh sb="19" eb="21">
      <t>ウワマワ</t>
    </rPh>
    <rPh sb="23" eb="26">
      <t>タンネンド</t>
    </rPh>
    <rPh sb="27" eb="29">
      <t>シュウシ</t>
    </rPh>
    <rPh sb="30" eb="32">
      <t>クロジ</t>
    </rPh>
    <rPh sb="33" eb="35">
      <t>カクホ</t>
    </rPh>
    <rPh sb="47" eb="49">
      <t>レイワ</t>
    </rPh>
    <rPh sb="50" eb="52">
      <t>ネンド</t>
    </rPh>
    <rPh sb="53" eb="57">
      <t>ケイジョウソンシツ</t>
    </rPh>
    <rPh sb="58" eb="60">
      <t>ハッセイ</t>
    </rPh>
    <rPh sb="70" eb="72">
      <t>シタマワ</t>
    </rPh>
    <rPh sb="78" eb="80">
      <t>ゲンキン</t>
    </rPh>
    <rPh sb="81" eb="83">
      <t>ゲンショウ</t>
    </rPh>
    <rPh sb="84" eb="85">
      <t>トモナ</t>
    </rPh>
    <rPh sb="86" eb="90">
      <t>リュウドウヒリツ</t>
    </rPh>
    <rPh sb="96" eb="98">
      <t>シタマワ</t>
    </rPh>
    <rPh sb="99" eb="101">
      <t>ケッカ</t>
    </rPh>
    <rPh sb="110" eb="112">
      <t>リョウキン</t>
    </rPh>
    <rPh sb="112" eb="114">
      <t>カイシュウ</t>
    </rPh>
    <rPh sb="114" eb="115">
      <t>リツ</t>
    </rPh>
    <rPh sb="121" eb="123">
      <t>シタマワ</t>
    </rPh>
    <rPh sb="131" eb="132">
      <t>ワ</t>
    </rPh>
    <rPh sb="138" eb="140">
      <t>キュウスイ</t>
    </rPh>
    <rPh sb="141" eb="142">
      <t>カカ</t>
    </rPh>
    <rPh sb="143" eb="145">
      <t>ヒヨウ</t>
    </rPh>
    <rPh sb="146" eb="148">
      <t>キュウスイ</t>
    </rPh>
    <rPh sb="148" eb="150">
      <t>シュウエキ</t>
    </rPh>
    <rPh sb="150" eb="152">
      <t>イガイ</t>
    </rPh>
    <rPh sb="153" eb="155">
      <t>シュウニュウ</t>
    </rPh>
    <rPh sb="156" eb="158">
      <t>イッパン</t>
    </rPh>
    <rPh sb="158" eb="160">
      <t>カイケイ</t>
    </rPh>
    <rPh sb="163" eb="165">
      <t>クリイレ</t>
    </rPh>
    <rPh sb="165" eb="166">
      <t>キン</t>
    </rPh>
    <rPh sb="166" eb="167">
      <t>トウ</t>
    </rPh>
    <rPh sb="172" eb="173">
      <t>マカナ</t>
    </rPh>
    <rPh sb="191" eb="193">
      <t>ジョウタイ</t>
    </rPh>
    <rPh sb="194" eb="195">
      <t>ツヅ</t>
    </rPh>
    <rPh sb="202" eb="206">
      <t>キュウスイゲンカ</t>
    </rPh>
    <rPh sb="211" eb="215">
      <t>ルイジダンタイ</t>
    </rPh>
    <rPh sb="215" eb="217">
      <t>ヘイキン</t>
    </rPh>
    <rPh sb="218" eb="219">
      <t>オオ</t>
    </rPh>
    <rPh sb="221" eb="223">
      <t>ウワマワ</t>
    </rPh>
    <rPh sb="231" eb="235">
      <t>ヤナイコウイキ</t>
    </rPh>
    <rPh sb="235" eb="240">
      <t>スイドウキギョウダン</t>
    </rPh>
    <rPh sb="256" eb="258">
      <t>エイキョウ</t>
    </rPh>
    <rPh sb="259" eb="260">
      <t>オオ</t>
    </rPh>
    <rPh sb="267" eb="269">
      <t>イッポウ</t>
    </rPh>
    <rPh sb="271" eb="273">
      <t>キギョウ</t>
    </rPh>
    <rPh sb="273" eb="274">
      <t>サイ</t>
    </rPh>
    <rPh sb="274" eb="276">
      <t>ザンダカ</t>
    </rPh>
    <rPh sb="277" eb="279">
      <t>ゲンショウ</t>
    </rPh>
    <rPh sb="285" eb="287">
      <t>キギョウ</t>
    </rPh>
    <rPh sb="287" eb="288">
      <t>サイ</t>
    </rPh>
    <rPh sb="289" eb="291">
      <t>ハッコウ</t>
    </rPh>
    <rPh sb="292" eb="294">
      <t>ヨクセイ</t>
    </rPh>
    <rPh sb="295" eb="296">
      <t>ツト</t>
    </rPh>
    <rPh sb="298" eb="300">
      <t>ケッカ</t>
    </rPh>
    <rPh sb="301" eb="303">
      <t>キギョウ</t>
    </rPh>
    <rPh sb="303" eb="304">
      <t>サイ</t>
    </rPh>
    <rPh sb="304" eb="306">
      <t>ザンダカ</t>
    </rPh>
    <rPh sb="306" eb="307">
      <t>タイ</t>
    </rPh>
    <rPh sb="307" eb="309">
      <t>キュウスイ</t>
    </rPh>
    <rPh sb="309" eb="311">
      <t>シュウエキ</t>
    </rPh>
    <rPh sb="311" eb="313">
      <t>ヒリツ</t>
    </rPh>
    <rPh sb="314" eb="316">
      <t>ネンネン</t>
    </rPh>
    <rPh sb="316" eb="318">
      <t>ゲンショウ</t>
    </rPh>
    <rPh sb="318" eb="320">
      <t>ケイコウ</t>
    </rPh>
    <rPh sb="329" eb="332">
      <t>ユウシュウリツ</t>
    </rPh>
    <rPh sb="333" eb="336">
      <t>コンネンド</t>
    </rPh>
    <rPh sb="337" eb="339">
      <t>ゲンショウ</t>
    </rPh>
    <rPh sb="345" eb="349">
      <t>ルイジダンタイ</t>
    </rPh>
    <rPh sb="351" eb="353">
      <t>ヒカク</t>
    </rPh>
    <rPh sb="355" eb="356">
      <t>オオ</t>
    </rPh>
    <rPh sb="358" eb="360">
      <t>ウワマワ</t>
    </rPh>
    <rPh sb="367" eb="369">
      <t>ヘイセイ</t>
    </rPh>
    <rPh sb="371" eb="373">
      <t>ネンド</t>
    </rPh>
    <rPh sb="374" eb="376">
      <t>ケイエイ</t>
    </rPh>
    <rPh sb="376" eb="378">
      <t>センリャク</t>
    </rPh>
    <rPh sb="379" eb="381">
      <t>サクテイ</t>
    </rPh>
    <rPh sb="389" eb="390">
      <t>モト</t>
    </rPh>
    <rPh sb="394" eb="396">
      <t>コンゴ</t>
    </rPh>
    <rPh sb="397" eb="399">
      <t>ケイエイ</t>
    </rPh>
    <rPh sb="400" eb="403">
      <t>ケンゼンカ</t>
    </rPh>
    <rPh sb="404" eb="405">
      <t>ム</t>
    </rPh>
    <rPh sb="407" eb="408">
      <t>ト</t>
    </rPh>
    <rPh sb="409" eb="410">
      <t>ク</t>
    </rPh>
    <rPh sb="412" eb="413">
      <t>ツヅ</t>
    </rPh>
    <phoneticPr fontId="4"/>
  </si>
  <si>
    <t>　人口減少や水需要の減少に伴う給水収益の減収が続いていく中、施設の更新や耐震化には多大な費用が必要であり、また、責任水量制の用水事業受水費などにより、経営環境は年々厳しさを増している。
　一方で、平成16年度から浄水施設・取水施設・各ポンプ所・各配水池等の運転・維持管理業務、平成18年度から料金調定・徴収・会計補助業務等の包括的な民間委託を実施し、平成21年度には上下水道の料金徴収を一本化することで、業務の効率化やコストの削減に努めている。
　また、安定的な財源の確保を目的とし、平成25年に料金の改定を行ったほか、平成28年度には経営戦略を策定し、それを基に経営の健全化に向けた取り組みを続けている。　
　今後も引き続き民間のノウハウを最大限活用するとともに、広域化等を検討しながらコスト削減の徹底に努めていく。</t>
    <rPh sb="1" eb="3">
      <t>キンネン</t>
    </rPh>
    <rPh sb="4" eb="6">
      <t>ケイジョウ</t>
    </rPh>
    <rPh sb="6" eb="8">
      <t>シュウシ</t>
    </rPh>
    <rPh sb="8" eb="10">
      <t>ヒリツ</t>
    </rPh>
    <rPh sb="15" eb="19">
      <t>キュウスイシュウエキ</t>
    </rPh>
    <rPh sb="20" eb="22">
      <t>ゲンシュウ</t>
    </rPh>
    <rPh sb="22" eb="24">
      <t>シュウシ</t>
    </rPh>
    <rPh sb="25" eb="27">
      <t>クロジ</t>
    </rPh>
    <rPh sb="28" eb="30">
      <t>カクホ</t>
    </rPh>
    <rPh sb="49" eb="51">
      <t>リョウキン</t>
    </rPh>
    <rPh sb="51" eb="53">
      <t>カイシュウ</t>
    </rPh>
    <rPh sb="53" eb="54">
      <t>リツ</t>
    </rPh>
    <rPh sb="60" eb="62">
      <t>シタマワ</t>
    </rPh>
    <rPh sb="70" eb="71">
      <t>ワ</t>
    </rPh>
    <rPh sb="80" eb="82">
      <t>キュウスイ</t>
    </rPh>
    <rPh sb="83" eb="84">
      <t>カカ</t>
    </rPh>
    <rPh sb="85" eb="87">
      <t>ヒヨウ</t>
    </rPh>
    <rPh sb="88" eb="90">
      <t>キュウスイ</t>
    </rPh>
    <rPh sb="90" eb="92">
      <t>シュウエキ</t>
    </rPh>
    <rPh sb="92" eb="94">
      <t>イガイ</t>
    </rPh>
    <rPh sb="94" eb="96">
      <t>イッポウ</t>
    </rPh>
    <rPh sb="99" eb="101">
      <t>シュウニュウ</t>
    </rPh>
    <rPh sb="102" eb="104">
      <t>イッパン</t>
    </rPh>
    <rPh sb="104" eb="106">
      <t>カイケイ</t>
    </rPh>
    <rPh sb="109" eb="111">
      <t>クリイレ</t>
    </rPh>
    <rPh sb="111" eb="112">
      <t>キン</t>
    </rPh>
    <rPh sb="112" eb="113">
      <t>トウ</t>
    </rPh>
    <rPh sb="118" eb="119">
      <t>マカナ</t>
    </rPh>
    <rPh sb="137" eb="139">
      <t>ジョウタイ</t>
    </rPh>
    <rPh sb="140" eb="141">
      <t>ツヅ</t>
    </rPh>
    <rPh sb="151" eb="155">
      <t>キュウスイゲンカ</t>
    </rPh>
    <rPh sb="156" eb="158">
      <t>ネンネン</t>
    </rPh>
    <rPh sb="158" eb="160">
      <t>ビゲン</t>
    </rPh>
    <rPh sb="168" eb="170">
      <t>イゼン</t>
    </rPh>
    <rPh sb="173" eb="177">
      <t>ルイジダンタイ</t>
    </rPh>
    <rPh sb="177" eb="179">
      <t>ヘイキン</t>
    </rPh>
    <rPh sb="180" eb="181">
      <t>オオ</t>
    </rPh>
    <rPh sb="183" eb="185">
      <t>ウワマワ</t>
    </rPh>
    <rPh sb="244" eb="246">
      <t>エイキョウ</t>
    </rPh>
    <rPh sb="253" eb="255">
      <t>イッポウ</t>
    </rPh>
    <rPh sb="267" eb="269">
      <t>キギョウ</t>
    </rPh>
    <rPh sb="269" eb="270">
      <t>サイ</t>
    </rPh>
    <rPh sb="271" eb="273">
      <t>ハッコウ</t>
    </rPh>
    <rPh sb="274" eb="276">
      <t>ヨクセイ</t>
    </rPh>
    <rPh sb="277" eb="278">
      <t>ツト</t>
    </rPh>
    <rPh sb="280" eb="282">
      <t>ケッカ</t>
    </rPh>
    <rPh sb="283" eb="285">
      <t>キギョウ</t>
    </rPh>
    <rPh sb="285" eb="286">
      <t>サイ</t>
    </rPh>
    <rPh sb="286" eb="288">
      <t>ザンダカ</t>
    </rPh>
    <rPh sb="288" eb="289">
      <t>タイ</t>
    </rPh>
    <rPh sb="289" eb="291">
      <t>キュウスイ</t>
    </rPh>
    <rPh sb="291" eb="293">
      <t>シュウエキ</t>
    </rPh>
    <rPh sb="293" eb="295">
      <t>ヒリツ</t>
    </rPh>
    <rPh sb="296" eb="298">
      <t>ネンネン</t>
    </rPh>
    <rPh sb="298" eb="300">
      <t>ゲンショウ</t>
    </rPh>
    <rPh sb="300" eb="302">
      <t>ケイコウ</t>
    </rPh>
    <rPh sb="308" eb="309">
      <t>ト</t>
    </rPh>
    <rPh sb="310" eb="311">
      <t>ク</t>
    </rPh>
    <rPh sb="313" eb="314">
      <t>ツヅ</t>
    </rPh>
    <rPh sb="339" eb="341">
      <t>コウセイ</t>
    </rPh>
    <rPh sb="341" eb="342">
      <t>マチ</t>
    </rPh>
    <rPh sb="343" eb="345">
      <t>イッパン</t>
    </rPh>
    <rPh sb="345" eb="347">
      <t>カイケイ</t>
    </rPh>
    <rPh sb="350" eb="352">
      <t>ホジョ</t>
    </rPh>
    <rPh sb="353" eb="355">
      <t>コンゴ</t>
    </rPh>
    <rPh sb="356" eb="357">
      <t>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</si>
</sst>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0.24</c:v>
                </c:pt>
                <c:pt idx="1">
                  <c:v>0.36</c:v>
                </c:pt>
                <c:pt idx="2">
                  <c:v>0.4</c:v>
                </c:pt>
                <c:pt idx="3">
                  <c:v>0.39</c:v>
                </c:pt>
                <c:pt idx="4">
                  <c:v>0.41</c:v>
                </c:pt>
              </c:numCache>
            </c:numRef>
          </c:val>
          <c:extLst xmlns:c16r2="http://schemas.microsoft.com/office/drawing/2015/06/chart">
            <c:ext xmlns:c16="http://schemas.microsoft.com/office/drawing/2014/chart" uri="{C3380CC4-5D6E-409C-BE32-E72D297353CC}">
              <c16:uniqueId val="{00000000-E686-4339-98CA-7FB0905E0084}"/>
            </c:ext>
          </c:extLst>
        </c:ser>
        <c:dLbls>
          <c:showLegendKey val="0"/>
          <c:showVal val="0"/>
          <c:showCatName val="0"/>
          <c:showSerName val="0"/>
          <c:showPercent val="0"/>
          <c:showBubbleSize val="0"/>
        </c:dLbls>
        <c:gapWidth val="150"/>
        <c:axId val="44793360"/>
        <c:axId val="39755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xmlns:c16r2="http://schemas.microsoft.com/office/drawing/2015/06/chart">
            <c:ext xmlns:c16="http://schemas.microsoft.com/office/drawing/2014/chart" uri="{C3380CC4-5D6E-409C-BE32-E72D297353CC}">
              <c16:uniqueId val="{00000001-E686-4339-98CA-7FB0905E0084}"/>
            </c:ext>
          </c:extLst>
        </c:ser>
        <c:dLbls>
          <c:showLegendKey val="0"/>
          <c:showVal val="0"/>
          <c:showCatName val="0"/>
          <c:showSerName val="0"/>
          <c:showPercent val="0"/>
          <c:showBubbleSize val="0"/>
        </c:dLbls>
        <c:marker val="1"/>
        <c:smooth val="0"/>
        <c:axId val="44793360"/>
        <c:axId val="397555568"/>
      </c:lineChart>
      <c:dateAx>
        <c:axId val="44793360"/>
        <c:scaling>
          <c:orientation val="minMax"/>
        </c:scaling>
        <c:delete val="1"/>
        <c:axPos val="b"/>
        <c:numFmt formatCode="&quot;H&quot;yy" sourceLinked="1"/>
        <c:majorTickMark val="none"/>
        <c:minorTickMark val="none"/>
        <c:tickLblPos val="none"/>
        <c:crossAx val="397555568"/>
        <c:crosses val="autoZero"/>
        <c:auto val="1"/>
        <c:lblOffset val="100"/>
        <c:baseTimeUnit val="years"/>
      </c:dateAx>
      <c:valAx>
        <c:axId val="39755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9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108.71</c:v>
                </c:pt>
                <c:pt idx="1">
                  <c:v>110.46</c:v>
                </c:pt>
                <c:pt idx="2">
                  <c:v>111.53</c:v>
                </c:pt>
                <c:pt idx="3">
                  <c:v>102.31</c:v>
                </c:pt>
                <c:pt idx="4">
                  <c:v>95.94</c:v>
                </c:pt>
              </c:numCache>
            </c:numRef>
          </c:val>
          <c:extLst xmlns:c16r2="http://schemas.microsoft.com/office/drawing/2015/06/chart">
            <c:ext xmlns:c16="http://schemas.microsoft.com/office/drawing/2014/chart" uri="{C3380CC4-5D6E-409C-BE32-E72D297353CC}">
              <c16:uniqueId val="{00000000-060B-4587-835D-C8A5CA6B2F04}"/>
            </c:ext>
          </c:extLst>
        </c:ser>
        <c:dLbls>
          <c:showLegendKey val="0"/>
          <c:showVal val="0"/>
          <c:showCatName val="0"/>
          <c:showSerName val="0"/>
          <c:showPercent val="0"/>
          <c:showBubbleSize val="0"/>
        </c:dLbls>
        <c:gapWidth val="150"/>
        <c:axId val="397609864"/>
        <c:axId val="39761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xmlns:c16r2="http://schemas.microsoft.com/office/drawing/2015/06/chart">
            <c:ext xmlns:c16="http://schemas.microsoft.com/office/drawing/2014/chart" uri="{C3380CC4-5D6E-409C-BE32-E72D297353CC}">
              <c16:uniqueId val="{00000001-060B-4587-835D-C8A5CA6B2F04}"/>
            </c:ext>
          </c:extLst>
        </c:ser>
        <c:dLbls>
          <c:showLegendKey val="0"/>
          <c:showVal val="0"/>
          <c:showCatName val="0"/>
          <c:showSerName val="0"/>
          <c:showPercent val="0"/>
          <c:showBubbleSize val="0"/>
        </c:dLbls>
        <c:marker val="1"/>
        <c:smooth val="0"/>
        <c:axId val="397609864"/>
        <c:axId val="397610248"/>
      </c:lineChart>
      <c:dateAx>
        <c:axId val="397609864"/>
        <c:scaling>
          <c:orientation val="minMax"/>
        </c:scaling>
        <c:delete val="1"/>
        <c:axPos val="b"/>
        <c:numFmt formatCode="&quot;H&quot;yy" sourceLinked="1"/>
        <c:majorTickMark val="none"/>
        <c:minorTickMark val="none"/>
        <c:tickLblPos val="none"/>
        <c:crossAx val="397610248"/>
        <c:crosses val="autoZero"/>
        <c:auto val="1"/>
        <c:lblOffset val="100"/>
        <c:baseTimeUnit val="years"/>
      </c:dateAx>
      <c:valAx>
        <c:axId val="397610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760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47.77</c:v>
                </c:pt>
                <c:pt idx="1">
                  <c:v>49.78</c:v>
                </c:pt>
                <c:pt idx="2">
                  <c:v>51.64</c:v>
                </c:pt>
                <c:pt idx="3">
                  <c:v>53.23</c:v>
                </c:pt>
                <c:pt idx="4">
                  <c:v>54.57</c:v>
                </c:pt>
              </c:numCache>
            </c:numRef>
          </c:val>
          <c:extLst xmlns:c16r2="http://schemas.microsoft.com/office/drawing/2015/06/chart">
            <c:ext xmlns:c16="http://schemas.microsoft.com/office/drawing/2014/chart" uri="{C3380CC4-5D6E-409C-BE32-E72D297353CC}">
              <c16:uniqueId val="{00000000-57D2-4EA6-9A18-39CDB44F7A61}"/>
            </c:ext>
          </c:extLst>
        </c:ser>
        <c:dLbls>
          <c:showLegendKey val="0"/>
          <c:showVal val="0"/>
          <c:showCatName val="0"/>
          <c:showSerName val="0"/>
          <c:showPercent val="0"/>
          <c:showBubbleSize val="0"/>
        </c:dLbls>
        <c:gapWidth val="150"/>
        <c:axId val="398321896"/>
        <c:axId val="39832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xmlns:c16r2="http://schemas.microsoft.com/office/drawing/2015/06/chart">
            <c:ext xmlns:c16="http://schemas.microsoft.com/office/drawing/2014/chart" uri="{C3380CC4-5D6E-409C-BE32-E72D297353CC}">
              <c16:uniqueId val="{00000001-57D2-4EA6-9A18-39CDB44F7A61}"/>
            </c:ext>
          </c:extLst>
        </c:ser>
        <c:dLbls>
          <c:showLegendKey val="0"/>
          <c:showVal val="0"/>
          <c:showCatName val="0"/>
          <c:showSerName val="0"/>
          <c:showPercent val="0"/>
          <c:showBubbleSize val="0"/>
        </c:dLbls>
        <c:marker val="1"/>
        <c:smooth val="0"/>
        <c:axId val="398321896"/>
        <c:axId val="398322280"/>
      </c:lineChart>
      <c:dateAx>
        <c:axId val="398321896"/>
        <c:scaling>
          <c:orientation val="minMax"/>
        </c:scaling>
        <c:delete val="1"/>
        <c:axPos val="b"/>
        <c:numFmt formatCode="&quot;H&quot;yy" sourceLinked="1"/>
        <c:majorTickMark val="none"/>
        <c:minorTickMark val="none"/>
        <c:tickLblPos val="none"/>
        <c:crossAx val="398322280"/>
        <c:crosses val="autoZero"/>
        <c:auto val="1"/>
        <c:lblOffset val="100"/>
        <c:baseTimeUnit val="years"/>
      </c:dateAx>
      <c:valAx>
        <c:axId val="39832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32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833-4FCD-A70F-0D25534B29C3}"/>
            </c:ext>
          </c:extLst>
        </c:ser>
        <c:dLbls>
          <c:showLegendKey val="0"/>
          <c:showVal val="0"/>
          <c:showCatName val="0"/>
          <c:showSerName val="0"/>
          <c:showPercent val="0"/>
          <c:showBubbleSize val="0"/>
        </c:dLbls>
        <c:gapWidth val="150"/>
        <c:axId val="348272936"/>
        <c:axId val="34827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xmlns:c16r2="http://schemas.microsoft.com/office/drawing/2015/06/chart">
            <c:ext xmlns:c16="http://schemas.microsoft.com/office/drawing/2014/chart" uri="{C3380CC4-5D6E-409C-BE32-E72D297353CC}">
              <c16:uniqueId val="{00000001-D833-4FCD-A70F-0D25534B29C3}"/>
            </c:ext>
          </c:extLst>
        </c:ser>
        <c:dLbls>
          <c:showLegendKey val="0"/>
          <c:showVal val="0"/>
          <c:showCatName val="0"/>
          <c:showSerName val="0"/>
          <c:showPercent val="0"/>
          <c:showBubbleSize val="0"/>
        </c:dLbls>
        <c:marker val="1"/>
        <c:smooth val="0"/>
        <c:axId val="348272936"/>
        <c:axId val="348271760"/>
      </c:lineChart>
      <c:dateAx>
        <c:axId val="348272936"/>
        <c:scaling>
          <c:orientation val="minMax"/>
        </c:scaling>
        <c:delete val="1"/>
        <c:axPos val="b"/>
        <c:numFmt formatCode="&quot;H&quot;yy" sourceLinked="1"/>
        <c:majorTickMark val="none"/>
        <c:minorTickMark val="none"/>
        <c:tickLblPos val="none"/>
        <c:crossAx val="348271760"/>
        <c:crosses val="autoZero"/>
        <c:auto val="1"/>
        <c:lblOffset val="100"/>
        <c:baseTimeUnit val="years"/>
      </c:dateAx>
      <c:valAx>
        <c:axId val="34827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27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47-4303-9EFA-9F841DBC8D32}"/>
            </c:ext>
          </c:extLst>
        </c:ser>
        <c:dLbls>
          <c:showLegendKey val="0"/>
          <c:showVal val="0"/>
          <c:showCatName val="0"/>
          <c:showSerName val="0"/>
          <c:showPercent val="0"/>
          <c:showBubbleSize val="0"/>
        </c:dLbls>
        <c:gapWidth val="150"/>
        <c:axId val="398362064"/>
        <c:axId val="39836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xmlns:c16r2="http://schemas.microsoft.com/office/drawing/2015/06/chart">
            <c:ext xmlns:c16="http://schemas.microsoft.com/office/drawing/2014/chart" uri="{C3380CC4-5D6E-409C-BE32-E72D297353CC}">
              <c16:uniqueId val="{00000001-E047-4303-9EFA-9F841DBC8D32}"/>
            </c:ext>
          </c:extLst>
        </c:ser>
        <c:dLbls>
          <c:showLegendKey val="0"/>
          <c:showVal val="0"/>
          <c:showCatName val="0"/>
          <c:showSerName val="0"/>
          <c:showPercent val="0"/>
          <c:showBubbleSize val="0"/>
        </c:dLbls>
        <c:marker val="1"/>
        <c:smooth val="0"/>
        <c:axId val="398362064"/>
        <c:axId val="398361672"/>
      </c:lineChart>
      <c:dateAx>
        <c:axId val="398362064"/>
        <c:scaling>
          <c:orientation val="minMax"/>
        </c:scaling>
        <c:delete val="1"/>
        <c:axPos val="b"/>
        <c:numFmt formatCode="&quot;H&quot;yy" sourceLinked="1"/>
        <c:majorTickMark val="none"/>
        <c:minorTickMark val="none"/>
        <c:tickLblPos val="none"/>
        <c:crossAx val="398361672"/>
        <c:crosses val="autoZero"/>
        <c:auto val="1"/>
        <c:lblOffset val="100"/>
        <c:baseTimeUnit val="years"/>
      </c:dateAx>
      <c:valAx>
        <c:axId val="398361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836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109.6</c:v>
                </c:pt>
                <c:pt idx="1">
                  <c:v>103.83</c:v>
                </c:pt>
                <c:pt idx="2">
                  <c:v>116.03</c:v>
                </c:pt>
                <c:pt idx="3">
                  <c:v>101.61</c:v>
                </c:pt>
                <c:pt idx="4">
                  <c:v>56.65</c:v>
                </c:pt>
              </c:numCache>
            </c:numRef>
          </c:val>
          <c:extLst xmlns:c16r2="http://schemas.microsoft.com/office/drawing/2015/06/chart">
            <c:ext xmlns:c16="http://schemas.microsoft.com/office/drawing/2014/chart" uri="{C3380CC4-5D6E-409C-BE32-E72D297353CC}">
              <c16:uniqueId val="{00000000-EE8E-49A5-BB15-A3CB50CA1466}"/>
            </c:ext>
          </c:extLst>
        </c:ser>
        <c:dLbls>
          <c:showLegendKey val="0"/>
          <c:showVal val="0"/>
          <c:showCatName val="0"/>
          <c:showSerName val="0"/>
          <c:showPercent val="0"/>
          <c:showBubbleSize val="0"/>
        </c:dLbls>
        <c:gapWidth val="150"/>
        <c:axId val="398363240"/>
        <c:axId val="39836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xmlns:c16r2="http://schemas.microsoft.com/office/drawing/2015/06/chart">
            <c:ext xmlns:c16="http://schemas.microsoft.com/office/drawing/2014/chart" uri="{C3380CC4-5D6E-409C-BE32-E72D297353CC}">
              <c16:uniqueId val="{00000001-EE8E-49A5-BB15-A3CB50CA1466}"/>
            </c:ext>
          </c:extLst>
        </c:ser>
        <c:dLbls>
          <c:showLegendKey val="0"/>
          <c:showVal val="0"/>
          <c:showCatName val="0"/>
          <c:showSerName val="0"/>
          <c:showPercent val="0"/>
          <c:showBubbleSize val="0"/>
        </c:dLbls>
        <c:marker val="1"/>
        <c:smooth val="0"/>
        <c:axId val="398363240"/>
        <c:axId val="398364024"/>
      </c:lineChart>
      <c:dateAx>
        <c:axId val="398363240"/>
        <c:scaling>
          <c:orientation val="minMax"/>
        </c:scaling>
        <c:delete val="1"/>
        <c:axPos val="b"/>
        <c:numFmt formatCode="&quot;H&quot;yy" sourceLinked="1"/>
        <c:majorTickMark val="none"/>
        <c:minorTickMark val="none"/>
        <c:tickLblPos val="none"/>
        <c:crossAx val="398364024"/>
        <c:crosses val="autoZero"/>
        <c:auto val="1"/>
        <c:lblOffset val="100"/>
        <c:baseTimeUnit val="years"/>
      </c:dateAx>
      <c:valAx>
        <c:axId val="398364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836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570.6</c:v>
                </c:pt>
                <c:pt idx="1">
                  <c:v>528.89</c:v>
                </c:pt>
                <c:pt idx="2">
                  <c:v>492.39</c:v>
                </c:pt>
                <c:pt idx="3">
                  <c:v>467.85</c:v>
                </c:pt>
                <c:pt idx="4">
                  <c:v>436.91</c:v>
                </c:pt>
              </c:numCache>
            </c:numRef>
          </c:val>
          <c:extLst xmlns:c16r2="http://schemas.microsoft.com/office/drawing/2015/06/chart">
            <c:ext xmlns:c16="http://schemas.microsoft.com/office/drawing/2014/chart" uri="{C3380CC4-5D6E-409C-BE32-E72D297353CC}">
              <c16:uniqueId val="{00000000-C229-4514-AD72-6EB1FCA30393}"/>
            </c:ext>
          </c:extLst>
        </c:ser>
        <c:dLbls>
          <c:showLegendKey val="0"/>
          <c:showVal val="0"/>
          <c:showCatName val="0"/>
          <c:showSerName val="0"/>
          <c:showPercent val="0"/>
          <c:showBubbleSize val="0"/>
        </c:dLbls>
        <c:gapWidth val="150"/>
        <c:axId val="398360496"/>
        <c:axId val="39836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xmlns:c16r2="http://schemas.microsoft.com/office/drawing/2015/06/chart">
            <c:ext xmlns:c16="http://schemas.microsoft.com/office/drawing/2014/chart" uri="{C3380CC4-5D6E-409C-BE32-E72D297353CC}">
              <c16:uniqueId val="{00000001-C229-4514-AD72-6EB1FCA30393}"/>
            </c:ext>
          </c:extLst>
        </c:ser>
        <c:dLbls>
          <c:showLegendKey val="0"/>
          <c:showVal val="0"/>
          <c:showCatName val="0"/>
          <c:showSerName val="0"/>
          <c:showPercent val="0"/>
          <c:showBubbleSize val="0"/>
        </c:dLbls>
        <c:marker val="1"/>
        <c:smooth val="0"/>
        <c:axId val="398360496"/>
        <c:axId val="398363632"/>
      </c:lineChart>
      <c:dateAx>
        <c:axId val="398360496"/>
        <c:scaling>
          <c:orientation val="minMax"/>
        </c:scaling>
        <c:delete val="1"/>
        <c:axPos val="b"/>
        <c:numFmt formatCode="&quot;H&quot;yy" sourceLinked="1"/>
        <c:majorTickMark val="none"/>
        <c:minorTickMark val="none"/>
        <c:tickLblPos val="none"/>
        <c:crossAx val="398363632"/>
        <c:crosses val="autoZero"/>
        <c:auto val="1"/>
        <c:lblOffset val="100"/>
        <c:baseTimeUnit val="years"/>
      </c:dateAx>
      <c:valAx>
        <c:axId val="39836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836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77.19</c:v>
                </c:pt>
                <c:pt idx="1">
                  <c:v>79.010000000000005</c:v>
                </c:pt>
                <c:pt idx="2">
                  <c:v>80.78</c:v>
                </c:pt>
                <c:pt idx="3">
                  <c:v>82.49</c:v>
                </c:pt>
                <c:pt idx="4">
                  <c:v>80.56</c:v>
                </c:pt>
              </c:numCache>
            </c:numRef>
          </c:val>
          <c:extLst xmlns:c16r2="http://schemas.microsoft.com/office/drawing/2015/06/chart">
            <c:ext xmlns:c16="http://schemas.microsoft.com/office/drawing/2014/chart" uri="{C3380CC4-5D6E-409C-BE32-E72D297353CC}">
              <c16:uniqueId val="{00000000-2CA0-4BBE-9E2C-710502B60FA5}"/>
            </c:ext>
          </c:extLst>
        </c:ser>
        <c:dLbls>
          <c:showLegendKey val="0"/>
          <c:showVal val="0"/>
          <c:showCatName val="0"/>
          <c:showSerName val="0"/>
          <c:showPercent val="0"/>
          <c:showBubbleSize val="0"/>
        </c:dLbls>
        <c:gapWidth val="150"/>
        <c:axId val="398365200"/>
        <c:axId val="39836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xmlns:c16r2="http://schemas.microsoft.com/office/drawing/2015/06/chart">
            <c:ext xmlns:c16="http://schemas.microsoft.com/office/drawing/2014/chart" uri="{C3380CC4-5D6E-409C-BE32-E72D297353CC}">
              <c16:uniqueId val="{00000001-2CA0-4BBE-9E2C-710502B60FA5}"/>
            </c:ext>
          </c:extLst>
        </c:ser>
        <c:dLbls>
          <c:showLegendKey val="0"/>
          <c:showVal val="0"/>
          <c:showCatName val="0"/>
          <c:showSerName val="0"/>
          <c:showPercent val="0"/>
          <c:showBubbleSize val="0"/>
        </c:dLbls>
        <c:marker val="1"/>
        <c:smooth val="0"/>
        <c:axId val="398365200"/>
        <c:axId val="398364808"/>
      </c:lineChart>
      <c:dateAx>
        <c:axId val="398365200"/>
        <c:scaling>
          <c:orientation val="minMax"/>
        </c:scaling>
        <c:delete val="1"/>
        <c:axPos val="b"/>
        <c:numFmt formatCode="&quot;H&quot;yy" sourceLinked="1"/>
        <c:majorTickMark val="none"/>
        <c:minorTickMark val="none"/>
        <c:tickLblPos val="none"/>
        <c:crossAx val="398364808"/>
        <c:crosses val="autoZero"/>
        <c:auto val="1"/>
        <c:lblOffset val="100"/>
        <c:baseTimeUnit val="years"/>
      </c:dateAx>
      <c:valAx>
        <c:axId val="39836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36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282.19</c:v>
                </c:pt>
                <c:pt idx="1">
                  <c:v>275.17</c:v>
                </c:pt>
                <c:pt idx="2">
                  <c:v>269.14999999999998</c:v>
                </c:pt>
                <c:pt idx="3">
                  <c:v>264.66000000000003</c:v>
                </c:pt>
                <c:pt idx="4">
                  <c:v>273.04000000000002</c:v>
                </c:pt>
              </c:numCache>
            </c:numRef>
          </c:val>
          <c:extLst xmlns:c16r2="http://schemas.microsoft.com/office/drawing/2015/06/chart">
            <c:ext xmlns:c16="http://schemas.microsoft.com/office/drawing/2014/chart" uri="{C3380CC4-5D6E-409C-BE32-E72D297353CC}">
              <c16:uniqueId val="{00000000-C8A9-4F99-84E7-71EDB57A34D7}"/>
            </c:ext>
          </c:extLst>
        </c:ser>
        <c:dLbls>
          <c:showLegendKey val="0"/>
          <c:showVal val="0"/>
          <c:showCatName val="0"/>
          <c:showSerName val="0"/>
          <c:showPercent val="0"/>
          <c:showBubbleSize val="0"/>
        </c:dLbls>
        <c:gapWidth val="150"/>
        <c:axId val="398365984"/>
        <c:axId val="39835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xmlns:c16r2="http://schemas.microsoft.com/office/drawing/2015/06/chart">
            <c:ext xmlns:c16="http://schemas.microsoft.com/office/drawing/2014/chart" uri="{C3380CC4-5D6E-409C-BE32-E72D297353CC}">
              <c16:uniqueId val="{00000001-C8A9-4F99-84E7-71EDB57A34D7}"/>
            </c:ext>
          </c:extLst>
        </c:ser>
        <c:dLbls>
          <c:showLegendKey val="0"/>
          <c:showVal val="0"/>
          <c:showCatName val="0"/>
          <c:showSerName val="0"/>
          <c:showPercent val="0"/>
          <c:showBubbleSize val="0"/>
        </c:dLbls>
        <c:marker val="1"/>
        <c:smooth val="0"/>
        <c:axId val="398365984"/>
        <c:axId val="398359712"/>
      </c:lineChart>
      <c:dateAx>
        <c:axId val="398365984"/>
        <c:scaling>
          <c:orientation val="minMax"/>
        </c:scaling>
        <c:delete val="1"/>
        <c:axPos val="b"/>
        <c:numFmt formatCode="&quot;H&quot;yy" sourceLinked="1"/>
        <c:majorTickMark val="none"/>
        <c:minorTickMark val="none"/>
        <c:tickLblPos val="none"/>
        <c:crossAx val="398359712"/>
        <c:crosses val="autoZero"/>
        <c:auto val="1"/>
        <c:lblOffset val="100"/>
        <c:baseTimeUnit val="years"/>
      </c:dateAx>
      <c:valAx>
        <c:axId val="3983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3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49.31</c:v>
                </c:pt>
                <c:pt idx="1">
                  <c:v>50.35</c:v>
                </c:pt>
                <c:pt idx="2">
                  <c:v>48.76</c:v>
                </c:pt>
                <c:pt idx="3">
                  <c:v>46.09</c:v>
                </c:pt>
                <c:pt idx="4">
                  <c:v>46.24</c:v>
                </c:pt>
              </c:numCache>
            </c:numRef>
          </c:val>
          <c:extLst xmlns:c16r2="http://schemas.microsoft.com/office/drawing/2015/06/chart">
            <c:ext xmlns:c16="http://schemas.microsoft.com/office/drawing/2014/chart" uri="{C3380CC4-5D6E-409C-BE32-E72D297353CC}">
              <c16:uniqueId val="{00000000-87A3-4279-9BC5-3EF269FCFC2C}"/>
            </c:ext>
          </c:extLst>
        </c:ser>
        <c:dLbls>
          <c:showLegendKey val="0"/>
          <c:showVal val="0"/>
          <c:showCatName val="0"/>
          <c:showSerName val="0"/>
          <c:showPercent val="0"/>
          <c:showBubbleSize val="0"/>
        </c:dLbls>
        <c:gapWidth val="150"/>
        <c:axId val="398693928"/>
        <c:axId val="39869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xmlns:c16r2="http://schemas.microsoft.com/office/drawing/2015/06/chart">
            <c:ext xmlns:c16="http://schemas.microsoft.com/office/drawing/2014/chart" uri="{C3380CC4-5D6E-409C-BE32-E72D297353CC}">
              <c16:uniqueId val="{00000001-87A3-4279-9BC5-3EF269FCFC2C}"/>
            </c:ext>
          </c:extLst>
        </c:ser>
        <c:dLbls>
          <c:showLegendKey val="0"/>
          <c:showVal val="0"/>
          <c:showCatName val="0"/>
          <c:showSerName val="0"/>
          <c:showPercent val="0"/>
          <c:showBubbleSize val="0"/>
        </c:dLbls>
        <c:marker val="1"/>
        <c:smooth val="0"/>
        <c:axId val="398693928"/>
        <c:axId val="398695104"/>
      </c:lineChart>
      <c:dateAx>
        <c:axId val="398693928"/>
        <c:scaling>
          <c:orientation val="minMax"/>
        </c:scaling>
        <c:delete val="1"/>
        <c:axPos val="b"/>
        <c:numFmt formatCode="&quot;H&quot;yy" sourceLinked="1"/>
        <c:majorTickMark val="none"/>
        <c:minorTickMark val="none"/>
        <c:tickLblPos val="none"/>
        <c:crossAx val="398695104"/>
        <c:crosses val="autoZero"/>
        <c:auto val="1"/>
        <c:lblOffset val="100"/>
        <c:baseTimeUnit val="years"/>
      </c:dateAx>
      <c:valAx>
        <c:axId val="3986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69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87.42</c:v>
                </c:pt>
                <c:pt idx="1">
                  <c:v>86.91</c:v>
                </c:pt>
                <c:pt idx="2">
                  <c:v>90.22</c:v>
                </c:pt>
                <c:pt idx="3">
                  <c:v>92.73</c:v>
                </c:pt>
                <c:pt idx="4">
                  <c:v>90.7</c:v>
                </c:pt>
              </c:numCache>
            </c:numRef>
          </c:val>
          <c:extLst xmlns:c16r2="http://schemas.microsoft.com/office/drawing/2015/06/chart">
            <c:ext xmlns:c16="http://schemas.microsoft.com/office/drawing/2014/chart" uri="{C3380CC4-5D6E-409C-BE32-E72D297353CC}">
              <c16:uniqueId val="{00000000-2C99-4EB3-AFAB-7AD1B813077B}"/>
            </c:ext>
          </c:extLst>
        </c:ser>
        <c:dLbls>
          <c:showLegendKey val="0"/>
          <c:showVal val="0"/>
          <c:showCatName val="0"/>
          <c:showSerName val="0"/>
          <c:showPercent val="0"/>
          <c:showBubbleSize val="0"/>
        </c:dLbls>
        <c:gapWidth val="150"/>
        <c:axId val="398695496"/>
        <c:axId val="39869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xmlns:c16r2="http://schemas.microsoft.com/office/drawing/2015/06/chart">
            <c:ext xmlns:c16="http://schemas.microsoft.com/office/drawing/2014/chart" uri="{C3380CC4-5D6E-409C-BE32-E72D297353CC}">
              <c16:uniqueId val="{00000001-2C99-4EB3-AFAB-7AD1B813077B}"/>
            </c:ext>
          </c:extLst>
        </c:ser>
        <c:dLbls>
          <c:showLegendKey val="0"/>
          <c:showVal val="0"/>
          <c:showCatName val="0"/>
          <c:showSerName val="0"/>
          <c:showPercent val="0"/>
          <c:showBubbleSize val="0"/>
        </c:dLbls>
        <c:marker val="1"/>
        <c:smooth val="0"/>
        <c:axId val="398695496"/>
        <c:axId val="398693144"/>
      </c:lineChart>
      <c:dateAx>
        <c:axId val="398695496"/>
        <c:scaling>
          <c:orientation val="minMax"/>
        </c:scaling>
        <c:delete val="1"/>
        <c:axPos val="b"/>
        <c:numFmt formatCode="&quot;H&quot;yy" sourceLinked="1"/>
        <c:majorTickMark val="none"/>
        <c:minorTickMark val="none"/>
        <c:tickLblPos val="none"/>
        <c:crossAx val="398693144"/>
        <c:crosses val="autoZero"/>
        <c:auto val="1"/>
        <c:lblOffset val="100"/>
        <c:baseTimeUnit val="years"/>
      </c:dateAx>
      <c:valAx>
        <c:axId val="39869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69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9" zoomScaleNormal="100" workbookViewId="0">
      <selection activeCell="BH37" sqref="BH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山口県　田布施・平生水道企業団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その他</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46.09</v>
      </c>
      <c r="J10" s="53"/>
      <c r="K10" s="53"/>
      <c r="L10" s="53"/>
      <c r="M10" s="53"/>
      <c r="N10" s="53"/>
      <c r="O10" s="64"/>
      <c r="P10" s="54">
        <f>データ!$P$6</f>
        <v>70.19</v>
      </c>
      <c r="Q10" s="54"/>
      <c r="R10" s="54"/>
      <c r="S10" s="54"/>
      <c r="T10" s="54"/>
      <c r="U10" s="54"/>
      <c r="V10" s="54"/>
      <c r="W10" s="61">
        <f>データ!$Q$6</f>
        <v>4708</v>
      </c>
      <c r="X10" s="61"/>
      <c r="Y10" s="61"/>
      <c r="Z10" s="61"/>
      <c r="AA10" s="61"/>
      <c r="AB10" s="61"/>
      <c r="AC10" s="61"/>
      <c r="AD10" s="2"/>
      <c r="AE10" s="2"/>
      <c r="AF10" s="2"/>
      <c r="AG10" s="2"/>
      <c r="AH10" s="4"/>
      <c r="AI10" s="4"/>
      <c r="AJ10" s="4"/>
      <c r="AK10" s="4"/>
      <c r="AL10" s="61">
        <f>データ!$U$6</f>
        <v>18566</v>
      </c>
      <c r="AM10" s="61"/>
      <c r="AN10" s="61"/>
      <c r="AO10" s="61"/>
      <c r="AP10" s="61"/>
      <c r="AQ10" s="61"/>
      <c r="AR10" s="61"/>
      <c r="AS10" s="61"/>
      <c r="AT10" s="52">
        <f>データ!$V$6</f>
        <v>13.16</v>
      </c>
      <c r="AU10" s="53"/>
      <c r="AV10" s="53"/>
      <c r="AW10" s="53"/>
      <c r="AX10" s="53"/>
      <c r="AY10" s="53"/>
      <c r="AZ10" s="53"/>
      <c r="BA10" s="53"/>
      <c r="BB10" s="54">
        <f>データ!$W$6</f>
        <v>1410.79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1" t="s">
        <v>112</v>
      </c>
      <c r="BM16" s="82"/>
      <c r="BN16" s="82"/>
      <c r="BO16" s="82"/>
      <c r="BP16" s="82"/>
      <c r="BQ16" s="82"/>
      <c r="BR16" s="82"/>
      <c r="BS16" s="82"/>
      <c r="BT16" s="82"/>
      <c r="BU16" s="82"/>
      <c r="BV16" s="82"/>
      <c r="BW16" s="82"/>
      <c r="BX16" s="82"/>
      <c r="BY16" s="82"/>
      <c r="BZ16" s="8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1" t="s">
        <v>111</v>
      </c>
      <c r="BM47" s="82"/>
      <c r="BN47" s="82"/>
      <c r="BO47" s="82"/>
      <c r="BP47" s="82"/>
      <c r="BQ47" s="82"/>
      <c r="BR47" s="82"/>
      <c r="BS47" s="82"/>
      <c r="BT47" s="82"/>
      <c r="BU47" s="82"/>
      <c r="BV47" s="82"/>
      <c r="BW47" s="82"/>
      <c r="BX47" s="82"/>
      <c r="BY47" s="82"/>
      <c r="BZ47" s="8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1"/>
      <c r="BM48" s="82"/>
      <c r="BN48" s="82"/>
      <c r="BO48" s="82"/>
      <c r="BP48" s="82"/>
      <c r="BQ48" s="82"/>
      <c r="BR48" s="82"/>
      <c r="BS48" s="82"/>
      <c r="BT48" s="82"/>
      <c r="BU48" s="82"/>
      <c r="BV48" s="82"/>
      <c r="BW48" s="82"/>
      <c r="BX48" s="82"/>
      <c r="BY48" s="82"/>
      <c r="BZ48" s="8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1"/>
      <c r="BM49" s="82"/>
      <c r="BN49" s="82"/>
      <c r="BO49" s="82"/>
      <c r="BP49" s="82"/>
      <c r="BQ49" s="82"/>
      <c r="BR49" s="82"/>
      <c r="BS49" s="82"/>
      <c r="BT49" s="82"/>
      <c r="BU49" s="82"/>
      <c r="BV49" s="82"/>
      <c r="BW49" s="82"/>
      <c r="BX49" s="82"/>
      <c r="BY49" s="82"/>
      <c r="BZ49" s="8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1"/>
      <c r="BM50" s="82"/>
      <c r="BN50" s="82"/>
      <c r="BO50" s="82"/>
      <c r="BP50" s="82"/>
      <c r="BQ50" s="82"/>
      <c r="BR50" s="82"/>
      <c r="BS50" s="82"/>
      <c r="BT50" s="82"/>
      <c r="BU50" s="82"/>
      <c r="BV50" s="82"/>
      <c r="BW50" s="82"/>
      <c r="BX50" s="82"/>
      <c r="BY50" s="82"/>
      <c r="BZ50" s="8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1"/>
      <c r="BM51" s="82"/>
      <c r="BN51" s="82"/>
      <c r="BO51" s="82"/>
      <c r="BP51" s="82"/>
      <c r="BQ51" s="82"/>
      <c r="BR51" s="82"/>
      <c r="BS51" s="82"/>
      <c r="BT51" s="82"/>
      <c r="BU51" s="82"/>
      <c r="BV51" s="82"/>
      <c r="BW51" s="82"/>
      <c r="BX51" s="82"/>
      <c r="BY51" s="82"/>
      <c r="BZ51" s="8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1"/>
      <c r="BM52" s="82"/>
      <c r="BN52" s="82"/>
      <c r="BO52" s="82"/>
      <c r="BP52" s="82"/>
      <c r="BQ52" s="82"/>
      <c r="BR52" s="82"/>
      <c r="BS52" s="82"/>
      <c r="BT52" s="82"/>
      <c r="BU52" s="82"/>
      <c r="BV52" s="82"/>
      <c r="BW52" s="82"/>
      <c r="BX52" s="82"/>
      <c r="BY52" s="82"/>
      <c r="BZ52" s="8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1"/>
      <c r="BM53" s="82"/>
      <c r="BN53" s="82"/>
      <c r="BO53" s="82"/>
      <c r="BP53" s="82"/>
      <c r="BQ53" s="82"/>
      <c r="BR53" s="82"/>
      <c r="BS53" s="82"/>
      <c r="BT53" s="82"/>
      <c r="BU53" s="82"/>
      <c r="BV53" s="82"/>
      <c r="BW53" s="82"/>
      <c r="BX53" s="82"/>
      <c r="BY53" s="82"/>
      <c r="BZ53" s="8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1"/>
      <c r="BM54" s="82"/>
      <c r="BN54" s="82"/>
      <c r="BO54" s="82"/>
      <c r="BP54" s="82"/>
      <c r="BQ54" s="82"/>
      <c r="BR54" s="82"/>
      <c r="BS54" s="82"/>
      <c r="BT54" s="82"/>
      <c r="BU54" s="82"/>
      <c r="BV54" s="82"/>
      <c r="BW54" s="82"/>
      <c r="BX54" s="82"/>
      <c r="BY54" s="82"/>
      <c r="BZ54" s="8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1"/>
      <c r="BM55" s="82"/>
      <c r="BN55" s="82"/>
      <c r="BO55" s="82"/>
      <c r="BP55" s="82"/>
      <c r="BQ55" s="82"/>
      <c r="BR55" s="82"/>
      <c r="BS55" s="82"/>
      <c r="BT55" s="82"/>
      <c r="BU55" s="82"/>
      <c r="BV55" s="82"/>
      <c r="BW55" s="82"/>
      <c r="BX55" s="82"/>
      <c r="BY55" s="82"/>
      <c r="BZ55" s="8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1"/>
      <c r="BM56" s="82"/>
      <c r="BN56" s="82"/>
      <c r="BO56" s="82"/>
      <c r="BP56" s="82"/>
      <c r="BQ56" s="82"/>
      <c r="BR56" s="82"/>
      <c r="BS56" s="82"/>
      <c r="BT56" s="82"/>
      <c r="BU56" s="82"/>
      <c r="BV56" s="82"/>
      <c r="BW56" s="82"/>
      <c r="BX56" s="82"/>
      <c r="BY56" s="82"/>
      <c r="BZ56" s="8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1"/>
      <c r="BM57" s="82"/>
      <c r="BN57" s="82"/>
      <c r="BO57" s="82"/>
      <c r="BP57" s="82"/>
      <c r="BQ57" s="82"/>
      <c r="BR57" s="82"/>
      <c r="BS57" s="82"/>
      <c r="BT57" s="82"/>
      <c r="BU57" s="82"/>
      <c r="BV57" s="82"/>
      <c r="BW57" s="82"/>
      <c r="BX57" s="82"/>
      <c r="BY57" s="82"/>
      <c r="BZ57" s="8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1"/>
      <c r="BM60" s="82"/>
      <c r="BN60" s="82"/>
      <c r="BO60" s="82"/>
      <c r="BP60" s="82"/>
      <c r="BQ60" s="82"/>
      <c r="BR60" s="82"/>
      <c r="BS60" s="82"/>
      <c r="BT60" s="82"/>
      <c r="BU60" s="82"/>
      <c r="BV60" s="82"/>
      <c r="BW60" s="82"/>
      <c r="BX60" s="82"/>
      <c r="BY60" s="82"/>
      <c r="BZ60" s="83"/>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1"/>
      <c r="BM61" s="82"/>
      <c r="BN61" s="82"/>
      <c r="BO61" s="82"/>
      <c r="BP61" s="82"/>
      <c r="BQ61" s="82"/>
      <c r="BR61" s="82"/>
      <c r="BS61" s="82"/>
      <c r="BT61" s="82"/>
      <c r="BU61" s="82"/>
      <c r="BV61" s="82"/>
      <c r="BW61" s="82"/>
      <c r="BX61" s="82"/>
      <c r="BY61" s="82"/>
      <c r="BZ61" s="8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1"/>
      <c r="BM62" s="82"/>
      <c r="BN62" s="82"/>
      <c r="BO62" s="82"/>
      <c r="BP62" s="82"/>
      <c r="BQ62" s="82"/>
      <c r="BR62" s="82"/>
      <c r="BS62" s="82"/>
      <c r="BT62" s="82"/>
      <c r="BU62" s="82"/>
      <c r="BV62" s="82"/>
      <c r="BW62" s="82"/>
      <c r="BX62" s="82"/>
      <c r="BY62" s="82"/>
      <c r="BZ62" s="8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4"/>
      <c r="BM63" s="85"/>
      <c r="BN63" s="85"/>
      <c r="BO63" s="85"/>
      <c r="BP63" s="85"/>
      <c r="BQ63" s="85"/>
      <c r="BR63" s="85"/>
      <c r="BS63" s="85"/>
      <c r="BT63" s="85"/>
      <c r="BU63" s="85"/>
      <c r="BV63" s="85"/>
      <c r="BW63" s="85"/>
      <c r="BX63" s="85"/>
      <c r="BY63" s="85"/>
      <c r="BZ63" s="8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5" t="s">
        <v>113</v>
      </c>
      <c r="BM66" s="96"/>
      <c r="BN66" s="96"/>
      <c r="BO66" s="96"/>
      <c r="BP66" s="96"/>
      <c r="BQ66" s="96"/>
      <c r="BR66" s="96"/>
      <c r="BS66" s="96"/>
      <c r="BT66" s="96"/>
      <c r="BU66" s="96"/>
      <c r="BV66" s="96"/>
      <c r="BW66" s="96"/>
      <c r="BX66" s="96"/>
      <c r="BY66" s="96"/>
      <c r="BZ66" s="97"/>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5"/>
      <c r="BM67" s="96"/>
      <c r="BN67" s="96"/>
      <c r="BO67" s="96"/>
      <c r="BP67" s="96"/>
      <c r="BQ67" s="96"/>
      <c r="BR67" s="96"/>
      <c r="BS67" s="96"/>
      <c r="BT67" s="96"/>
      <c r="BU67" s="96"/>
      <c r="BV67" s="96"/>
      <c r="BW67" s="96"/>
      <c r="BX67" s="96"/>
      <c r="BY67" s="96"/>
      <c r="BZ67" s="97"/>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5"/>
      <c r="BM68" s="96"/>
      <c r="BN68" s="96"/>
      <c r="BO68" s="96"/>
      <c r="BP68" s="96"/>
      <c r="BQ68" s="96"/>
      <c r="BR68" s="96"/>
      <c r="BS68" s="96"/>
      <c r="BT68" s="96"/>
      <c r="BU68" s="96"/>
      <c r="BV68" s="96"/>
      <c r="BW68" s="96"/>
      <c r="BX68" s="96"/>
      <c r="BY68" s="96"/>
      <c r="BZ68" s="97"/>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5"/>
      <c r="BM69" s="96"/>
      <c r="BN69" s="96"/>
      <c r="BO69" s="96"/>
      <c r="BP69" s="96"/>
      <c r="BQ69" s="96"/>
      <c r="BR69" s="96"/>
      <c r="BS69" s="96"/>
      <c r="BT69" s="96"/>
      <c r="BU69" s="96"/>
      <c r="BV69" s="96"/>
      <c r="BW69" s="96"/>
      <c r="BX69" s="96"/>
      <c r="BY69" s="96"/>
      <c r="BZ69" s="97"/>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5"/>
      <c r="BM70" s="96"/>
      <c r="BN70" s="96"/>
      <c r="BO70" s="96"/>
      <c r="BP70" s="96"/>
      <c r="BQ70" s="96"/>
      <c r="BR70" s="96"/>
      <c r="BS70" s="96"/>
      <c r="BT70" s="96"/>
      <c r="BU70" s="96"/>
      <c r="BV70" s="96"/>
      <c r="BW70" s="96"/>
      <c r="BX70" s="96"/>
      <c r="BY70" s="96"/>
      <c r="BZ70" s="97"/>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5"/>
      <c r="BM71" s="96"/>
      <c r="BN71" s="96"/>
      <c r="BO71" s="96"/>
      <c r="BP71" s="96"/>
      <c r="BQ71" s="96"/>
      <c r="BR71" s="96"/>
      <c r="BS71" s="96"/>
      <c r="BT71" s="96"/>
      <c r="BU71" s="96"/>
      <c r="BV71" s="96"/>
      <c r="BW71" s="96"/>
      <c r="BX71" s="96"/>
      <c r="BY71" s="96"/>
      <c r="BZ71" s="97"/>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5"/>
      <c r="BM72" s="96"/>
      <c r="BN72" s="96"/>
      <c r="BO72" s="96"/>
      <c r="BP72" s="96"/>
      <c r="BQ72" s="96"/>
      <c r="BR72" s="96"/>
      <c r="BS72" s="96"/>
      <c r="BT72" s="96"/>
      <c r="BU72" s="96"/>
      <c r="BV72" s="96"/>
      <c r="BW72" s="96"/>
      <c r="BX72" s="96"/>
      <c r="BY72" s="96"/>
      <c r="BZ72" s="97"/>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5"/>
      <c r="BM73" s="96"/>
      <c r="BN73" s="96"/>
      <c r="BO73" s="96"/>
      <c r="BP73" s="96"/>
      <c r="BQ73" s="96"/>
      <c r="BR73" s="96"/>
      <c r="BS73" s="96"/>
      <c r="BT73" s="96"/>
      <c r="BU73" s="96"/>
      <c r="BV73" s="96"/>
      <c r="BW73" s="96"/>
      <c r="BX73" s="96"/>
      <c r="BY73" s="96"/>
      <c r="BZ73" s="97"/>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5"/>
      <c r="BM74" s="96"/>
      <c r="BN74" s="96"/>
      <c r="BO74" s="96"/>
      <c r="BP74" s="96"/>
      <c r="BQ74" s="96"/>
      <c r="BR74" s="96"/>
      <c r="BS74" s="96"/>
      <c r="BT74" s="96"/>
      <c r="BU74" s="96"/>
      <c r="BV74" s="96"/>
      <c r="BW74" s="96"/>
      <c r="BX74" s="96"/>
      <c r="BY74" s="96"/>
      <c r="BZ74" s="97"/>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5"/>
      <c r="BM75" s="96"/>
      <c r="BN75" s="96"/>
      <c r="BO75" s="96"/>
      <c r="BP75" s="96"/>
      <c r="BQ75" s="96"/>
      <c r="BR75" s="96"/>
      <c r="BS75" s="96"/>
      <c r="BT75" s="96"/>
      <c r="BU75" s="96"/>
      <c r="BV75" s="96"/>
      <c r="BW75" s="96"/>
      <c r="BX75" s="96"/>
      <c r="BY75" s="96"/>
      <c r="BZ75" s="97"/>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5"/>
      <c r="BM76" s="96"/>
      <c r="BN76" s="96"/>
      <c r="BO76" s="96"/>
      <c r="BP76" s="96"/>
      <c r="BQ76" s="96"/>
      <c r="BR76" s="96"/>
      <c r="BS76" s="96"/>
      <c r="BT76" s="96"/>
      <c r="BU76" s="96"/>
      <c r="BV76" s="96"/>
      <c r="BW76" s="96"/>
      <c r="BX76" s="96"/>
      <c r="BY76" s="96"/>
      <c r="BZ76" s="97"/>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5"/>
      <c r="BM77" s="96"/>
      <c r="BN77" s="96"/>
      <c r="BO77" s="96"/>
      <c r="BP77" s="96"/>
      <c r="BQ77" s="96"/>
      <c r="BR77" s="96"/>
      <c r="BS77" s="96"/>
      <c r="BT77" s="96"/>
      <c r="BU77" s="96"/>
      <c r="BV77" s="96"/>
      <c r="BW77" s="96"/>
      <c r="BX77" s="96"/>
      <c r="BY77" s="96"/>
      <c r="BZ77" s="97"/>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5"/>
      <c r="BM78" s="96"/>
      <c r="BN78" s="96"/>
      <c r="BO78" s="96"/>
      <c r="BP78" s="96"/>
      <c r="BQ78" s="96"/>
      <c r="BR78" s="96"/>
      <c r="BS78" s="96"/>
      <c r="BT78" s="96"/>
      <c r="BU78" s="96"/>
      <c r="BV78" s="96"/>
      <c r="BW78" s="96"/>
      <c r="BX78" s="96"/>
      <c r="BY78" s="96"/>
      <c r="BZ78" s="97"/>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5"/>
      <c r="BM79" s="96"/>
      <c r="BN79" s="96"/>
      <c r="BO79" s="96"/>
      <c r="BP79" s="96"/>
      <c r="BQ79" s="96"/>
      <c r="BR79" s="96"/>
      <c r="BS79" s="96"/>
      <c r="BT79" s="96"/>
      <c r="BU79" s="96"/>
      <c r="BV79" s="96"/>
      <c r="BW79" s="96"/>
      <c r="BX79" s="96"/>
      <c r="BY79" s="96"/>
      <c r="BZ79" s="97"/>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5"/>
      <c r="BM80" s="96"/>
      <c r="BN80" s="96"/>
      <c r="BO80" s="96"/>
      <c r="BP80" s="96"/>
      <c r="BQ80" s="96"/>
      <c r="BR80" s="96"/>
      <c r="BS80" s="96"/>
      <c r="BT80" s="96"/>
      <c r="BU80" s="96"/>
      <c r="BV80" s="96"/>
      <c r="BW80" s="96"/>
      <c r="BX80" s="96"/>
      <c r="BY80" s="96"/>
      <c r="BZ80" s="97"/>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5"/>
      <c r="BM81" s="96"/>
      <c r="BN81" s="96"/>
      <c r="BO81" s="96"/>
      <c r="BP81" s="96"/>
      <c r="BQ81" s="96"/>
      <c r="BR81" s="96"/>
      <c r="BS81" s="96"/>
      <c r="BT81" s="96"/>
      <c r="BU81" s="96"/>
      <c r="BV81" s="96"/>
      <c r="BW81" s="96"/>
      <c r="BX81" s="96"/>
      <c r="BY81" s="96"/>
      <c r="BZ81" s="9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ptzTQvVA8YV87KUnsmT4xOOxcp2MQspVm1HThbtodkMuIAkU/wxTRp7LgGHAyKy1ahETCgrBCJ3CafnUevC3w==" saltValue="Il60kB1YB5w3CZ27n0QnL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358321</v>
      </c>
      <c r="D6" s="34">
        <f t="shared" si="3"/>
        <v>46</v>
      </c>
      <c r="E6" s="34">
        <f t="shared" si="3"/>
        <v>1</v>
      </c>
      <c r="F6" s="34">
        <f t="shared" si="3"/>
        <v>0</v>
      </c>
      <c r="G6" s="34">
        <f t="shared" si="3"/>
        <v>1</v>
      </c>
      <c r="H6" s="34" t="str">
        <f t="shared" si="3"/>
        <v>山口県　田布施・平生水道企業団</v>
      </c>
      <c r="I6" s="34" t="str">
        <f t="shared" si="3"/>
        <v>法適用</v>
      </c>
      <c r="J6" s="34" t="str">
        <f t="shared" si="3"/>
        <v>水道事業</v>
      </c>
      <c r="K6" s="34" t="str">
        <f t="shared" si="3"/>
        <v>末端給水事業</v>
      </c>
      <c r="L6" s="34" t="str">
        <f t="shared" si="3"/>
        <v>A6</v>
      </c>
      <c r="M6" s="34" t="str">
        <f t="shared" si="3"/>
        <v>その他</v>
      </c>
      <c r="N6" s="35" t="str">
        <f t="shared" si="3"/>
        <v>-</v>
      </c>
      <c r="O6" s="35">
        <f t="shared" si="3"/>
        <v>46.09</v>
      </c>
      <c r="P6" s="35">
        <f t="shared" si="3"/>
        <v>70.19</v>
      </c>
      <c r="Q6" s="35">
        <f t="shared" si="3"/>
        <v>4708</v>
      </c>
      <c r="R6" s="35" t="str">
        <f t="shared" si="3"/>
        <v>-</v>
      </c>
      <c r="S6" s="35" t="str">
        <f t="shared" si="3"/>
        <v>-</v>
      </c>
      <c r="T6" s="35" t="str">
        <f t="shared" si="3"/>
        <v>-</v>
      </c>
      <c r="U6" s="35">
        <f t="shared" si="3"/>
        <v>18566</v>
      </c>
      <c r="V6" s="35">
        <f t="shared" si="3"/>
        <v>13.16</v>
      </c>
      <c r="W6" s="35">
        <f t="shared" si="3"/>
        <v>1410.79</v>
      </c>
      <c r="X6" s="36">
        <f>IF(X7="",NA(),X7)</f>
        <v>108.71</v>
      </c>
      <c r="Y6" s="36">
        <f t="shared" ref="Y6:AG6" si="4">IF(Y7="",NA(),Y7)</f>
        <v>110.46</v>
      </c>
      <c r="Z6" s="36">
        <f t="shared" si="4"/>
        <v>111.53</v>
      </c>
      <c r="AA6" s="36">
        <f t="shared" si="4"/>
        <v>102.31</v>
      </c>
      <c r="AB6" s="36">
        <f t="shared" si="4"/>
        <v>95.94</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109.6</v>
      </c>
      <c r="AU6" s="36">
        <f t="shared" ref="AU6:BC6" si="6">IF(AU7="",NA(),AU7)</f>
        <v>103.83</v>
      </c>
      <c r="AV6" s="36">
        <f t="shared" si="6"/>
        <v>116.03</v>
      </c>
      <c r="AW6" s="36">
        <f t="shared" si="6"/>
        <v>101.61</v>
      </c>
      <c r="AX6" s="36">
        <f t="shared" si="6"/>
        <v>56.65</v>
      </c>
      <c r="AY6" s="36">
        <f t="shared" si="6"/>
        <v>384.34</v>
      </c>
      <c r="AZ6" s="36">
        <f t="shared" si="6"/>
        <v>359.47</v>
      </c>
      <c r="BA6" s="36">
        <f t="shared" si="6"/>
        <v>369.69</v>
      </c>
      <c r="BB6" s="36">
        <f t="shared" si="6"/>
        <v>379.08</v>
      </c>
      <c r="BC6" s="36">
        <f t="shared" si="6"/>
        <v>367.55</v>
      </c>
      <c r="BD6" s="35" t="str">
        <f>IF(BD7="","",IF(BD7="-","【-】","【"&amp;SUBSTITUTE(TEXT(BD7,"#,##0.00"),"-","△")&amp;"】"))</f>
        <v>【260.31】</v>
      </c>
      <c r="BE6" s="36">
        <f>IF(BE7="",NA(),BE7)</f>
        <v>570.6</v>
      </c>
      <c r="BF6" s="36">
        <f t="shared" ref="BF6:BN6" si="7">IF(BF7="",NA(),BF7)</f>
        <v>528.89</v>
      </c>
      <c r="BG6" s="36">
        <f t="shared" si="7"/>
        <v>492.39</v>
      </c>
      <c r="BH6" s="36">
        <f t="shared" si="7"/>
        <v>467.85</v>
      </c>
      <c r="BI6" s="36">
        <f t="shared" si="7"/>
        <v>436.91</v>
      </c>
      <c r="BJ6" s="36">
        <f t="shared" si="7"/>
        <v>380.58</v>
      </c>
      <c r="BK6" s="36">
        <f t="shared" si="7"/>
        <v>401.79</v>
      </c>
      <c r="BL6" s="36">
        <f t="shared" si="7"/>
        <v>402.99</v>
      </c>
      <c r="BM6" s="36">
        <f t="shared" si="7"/>
        <v>398.98</v>
      </c>
      <c r="BN6" s="36">
        <f t="shared" si="7"/>
        <v>418.68</v>
      </c>
      <c r="BO6" s="35" t="str">
        <f>IF(BO7="","",IF(BO7="-","【-】","【"&amp;SUBSTITUTE(TEXT(BO7,"#,##0.00"),"-","△")&amp;"】"))</f>
        <v>【275.67】</v>
      </c>
      <c r="BP6" s="36">
        <f>IF(BP7="",NA(),BP7)</f>
        <v>77.19</v>
      </c>
      <c r="BQ6" s="36">
        <f t="shared" ref="BQ6:BY6" si="8">IF(BQ7="",NA(),BQ7)</f>
        <v>79.010000000000005</v>
      </c>
      <c r="BR6" s="36">
        <f t="shared" si="8"/>
        <v>80.78</v>
      </c>
      <c r="BS6" s="36">
        <f t="shared" si="8"/>
        <v>82.49</v>
      </c>
      <c r="BT6" s="36">
        <f t="shared" si="8"/>
        <v>80.56</v>
      </c>
      <c r="BU6" s="36">
        <f t="shared" si="8"/>
        <v>102.38</v>
      </c>
      <c r="BV6" s="36">
        <f t="shared" si="8"/>
        <v>100.12</v>
      </c>
      <c r="BW6" s="36">
        <f t="shared" si="8"/>
        <v>98.66</v>
      </c>
      <c r="BX6" s="36">
        <f t="shared" si="8"/>
        <v>98.64</v>
      </c>
      <c r="BY6" s="36">
        <f t="shared" si="8"/>
        <v>94.78</v>
      </c>
      <c r="BZ6" s="35" t="str">
        <f>IF(BZ7="","",IF(BZ7="-","【-】","【"&amp;SUBSTITUTE(TEXT(BZ7,"#,##0.00"),"-","△")&amp;"】"))</f>
        <v>【100.05】</v>
      </c>
      <c r="CA6" s="36">
        <f>IF(CA7="",NA(),CA7)</f>
        <v>282.19</v>
      </c>
      <c r="CB6" s="36">
        <f t="shared" ref="CB6:CJ6" si="9">IF(CB7="",NA(),CB7)</f>
        <v>275.17</v>
      </c>
      <c r="CC6" s="36">
        <f t="shared" si="9"/>
        <v>269.14999999999998</v>
      </c>
      <c r="CD6" s="36">
        <f t="shared" si="9"/>
        <v>264.66000000000003</v>
      </c>
      <c r="CE6" s="36">
        <f t="shared" si="9"/>
        <v>273.04000000000002</v>
      </c>
      <c r="CF6" s="36">
        <f t="shared" si="9"/>
        <v>168.67</v>
      </c>
      <c r="CG6" s="36">
        <f t="shared" si="9"/>
        <v>174.97</v>
      </c>
      <c r="CH6" s="36">
        <f t="shared" si="9"/>
        <v>178.59</v>
      </c>
      <c r="CI6" s="36">
        <f t="shared" si="9"/>
        <v>178.92</v>
      </c>
      <c r="CJ6" s="36">
        <f t="shared" si="9"/>
        <v>181.3</v>
      </c>
      <c r="CK6" s="35" t="str">
        <f>IF(CK7="","",IF(CK7="-","【-】","【"&amp;SUBSTITUTE(TEXT(CK7,"#,##0.00"),"-","△")&amp;"】"))</f>
        <v>【166.40】</v>
      </c>
      <c r="CL6" s="36">
        <f>IF(CL7="",NA(),CL7)</f>
        <v>49.31</v>
      </c>
      <c r="CM6" s="36">
        <f t="shared" ref="CM6:CU6" si="10">IF(CM7="",NA(),CM7)</f>
        <v>50.35</v>
      </c>
      <c r="CN6" s="36">
        <f t="shared" si="10"/>
        <v>48.76</v>
      </c>
      <c r="CO6" s="36">
        <f t="shared" si="10"/>
        <v>46.09</v>
      </c>
      <c r="CP6" s="36">
        <f t="shared" si="10"/>
        <v>46.24</v>
      </c>
      <c r="CQ6" s="36">
        <f t="shared" si="10"/>
        <v>54.92</v>
      </c>
      <c r="CR6" s="36">
        <f t="shared" si="10"/>
        <v>55.63</v>
      </c>
      <c r="CS6" s="36">
        <f t="shared" si="10"/>
        <v>55.03</v>
      </c>
      <c r="CT6" s="36">
        <f t="shared" si="10"/>
        <v>55.14</v>
      </c>
      <c r="CU6" s="36">
        <f t="shared" si="10"/>
        <v>55.89</v>
      </c>
      <c r="CV6" s="35" t="str">
        <f>IF(CV7="","",IF(CV7="-","【-】","【"&amp;SUBSTITUTE(TEXT(CV7,"#,##0.00"),"-","△")&amp;"】"))</f>
        <v>【60.69】</v>
      </c>
      <c r="CW6" s="36">
        <f>IF(CW7="",NA(),CW7)</f>
        <v>87.42</v>
      </c>
      <c r="CX6" s="36">
        <f t="shared" ref="CX6:DF6" si="11">IF(CX7="",NA(),CX7)</f>
        <v>86.91</v>
      </c>
      <c r="CY6" s="36">
        <f t="shared" si="11"/>
        <v>90.22</v>
      </c>
      <c r="CZ6" s="36">
        <f t="shared" si="11"/>
        <v>92.73</v>
      </c>
      <c r="DA6" s="36">
        <f t="shared" si="11"/>
        <v>90.7</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47.77</v>
      </c>
      <c r="DI6" s="36">
        <f t="shared" ref="DI6:DQ6" si="12">IF(DI7="",NA(),DI7)</f>
        <v>49.78</v>
      </c>
      <c r="DJ6" s="36">
        <f t="shared" si="12"/>
        <v>51.64</v>
      </c>
      <c r="DK6" s="36">
        <f t="shared" si="12"/>
        <v>53.23</v>
      </c>
      <c r="DL6" s="36">
        <f t="shared" si="12"/>
        <v>54.57</v>
      </c>
      <c r="DM6" s="36">
        <f t="shared" si="12"/>
        <v>48.49</v>
      </c>
      <c r="DN6" s="36">
        <f t="shared" si="12"/>
        <v>48.05</v>
      </c>
      <c r="DO6" s="36">
        <f t="shared" si="12"/>
        <v>48.87</v>
      </c>
      <c r="DP6" s="36">
        <f t="shared" si="12"/>
        <v>49.92</v>
      </c>
      <c r="DQ6" s="36">
        <f t="shared" si="12"/>
        <v>50.63</v>
      </c>
      <c r="DR6" s="35" t="str">
        <f>IF(DR7="","",IF(DR7="-","【-】","【"&amp;SUBSTITUTE(TEXT(DR7,"#,##0.00"),"-","△")&amp;"】"))</f>
        <v>【50.19】</v>
      </c>
      <c r="DS6" s="35">
        <f>IF(DS7="",NA(),DS7)</f>
        <v>0</v>
      </c>
      <c r="DT6" s="35">
        <f t="shared" ref="DT6:EB6" si="13">IF(DT7="",NA(),DT7)</f>
        <v>0</v>
      </c>
      <c r="DU6" s="35">
        <f t="shared" si="13"/>
        <v>0</v>
      </c>
      <c r="DV6" s="35">
        <f t="shared" si="13"/>
        <v>0</v>
      </c>
      <c r="DW6" s="35">
        <f t="shared" si="13"/>
        <v>0</v>
      </c>
      <c r="DX6" s="36">
        <f t="shared" si="13"/>
        <v>12.79</v>
      </c>
      <c r="DY6" s="36">
        <f t="shared" si="13"/>
        <v>13.39</v>
      </c>
      <c r="DZ6" s="36">
        <f t="shared" si="13"/>
        <v>14.85</v>
      </c>
      <c r="EA6" s="36">
        <f t="shared" si="13"/>
        <v>16.88</v>
      </c>
      <c r="EB6" s="36">
        <f t="shared" si="13"/>
        <v>18.28</v>
      </c>
      <c r="EC6" s="35" t="str">
        <f>IF(EC7="","",IF(EC7="-","【-】","【"&amp;SUBSTITUTE(TEXT(EC7,"#,##0.00"),"-","△")&amp;"】"))</f>
        <v>【20.63】</v>
      </c>
      <c r="ED6" s="36">
        <f>IF(ED7="",NA(),ED7)</f>
        <v>0.24</v>
      </c>
      <c r="EE6" s="36">
        <f t="shared" ref="EE6:EM6" si="14">IF(EE7="",NA(),EE7)</f>
        <v>0.36</v>
      </c>
      <c r="EF6" s="36">
        <f t="shared" si="14"/>
        <v>0.4</v>
      </c>
      <c r="EG6" s="36">
        <f t="shared" si="14"/>
        <v>0.39</v>
      </c>
      <c r="EH6" s="36">
        <f t="shared" si="14"/>
        <v>0.41</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358321</v>
      </c>
      <c r="D7" s="38">
        <v>46</v>
      </c>
      <c r="E7" s="38">
        <v>1</v>
      </c>
      <c r="F7" s="38">
        <v>0</v>
      </c>
      <c r="G7" s="38">
        <v>1</v>
      </c>
      <c r="H7" s="38" t="s">
        <v>93</v>
      </c>
      <c r="I7" s="38" t="s">
        <v>94</v>
      </c>
      <c r="J7" s="38" t="s">
        <v>95</v>
      </c>
      <c r="K7" s="38" t="s">
        <v>96</v>
      </c>
      <c r="L7" s="38" t="s">
        <v>97</v>
      </c>
      <c r="M7" s="38" t="s">
        <v>98</v>
      </c>
      <c r="N7" s="39" t="s">
        <v>99</v>
      </c>
      <c r="O7" s="39">
        <v>46.09</v>
      </c>
      <c r="P7" s="39">
        <v>70.19</v>
      </c>
      <c r="Q7" s="39">
        <v>4708</v>
      </c>
      <c r="R7" s="39" t="s">
        <v>99</v>
      </c>
      <c r="S7" s="39" t="s">
        <v>99</v>
      </c>
      <c r="T7" s="39" t="s">
        <v>99</v>
      </c>
      <c r="U7" s="39">
        <v>18566</v>
      </c>
      <c r="V7" s="39">
        <v>13.16</v>
      </c>
      <c r="W7" s="39">
        <v>1410.79</v>
      </c>
      <c r="X7" s="39">
        <v>108.71</v>
      </c>
      <c r="Y7" s="39">
        <v>110.46</v>
      </c>
      <c r="Z7" s="39">
        <v>111.53</v>
      </c>
      <c r="AA7" s="39">
        <v>102.31</v>
      </c>
      <c r="AB7" s="39">
        <v>95.94</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109.6</v>
      </c>
      <c r="AU7" s="39">
        <v>103.83</v>
      </c>
      <c r="AV7" s="39">
        <v>116.03</v>
      </c>
      <c r="AW7" s="39">
        <v>101.61</v>
      </c>
      <c r="AX7" s="39">
        <v>56.65</v>
      </c>
      <c r="AY7" s="39">
        <v>384.34</v>
      </c>
      <c r="AZ7" s="39">
        <v>359.47</v>
      </c>
      <c r="BA7" s="39">
        <v>369.69</v>
      </c>
      <c r="BB7" s="39">
        <v>379.08</v>
      </c>
      <c r="BC7" s="39">
        <v>367.55</v>
      </c>
      <c r="BD7" s="39">
        <v>260.31</v>
      </c>
      <c r="BE7" s="39">
        <v>570.6</v>
      </c>
      <c r="BF7" s="39">
        <v>528.89</v>
      </c>
      <c r="BG7" s="39">
        <v>492.39</v>
      </c>
      <c r="BH7" s="39">
        <v>467.85</v>
      </c>
      <c r="BI7" s="39">
        <v>436.91</v>
      </c>
      <c r="BJ7" s="39">
        <v>380.58</v>
      </c>
      <c r="BK7" s="39">
        <v>401.79</v>
      </c>
      <c r="BL7" s="39">
        <v>402.99</v>
      </c>
      <c r="BM7" s="39">
        <v>398.98</v>
      </c>
      <c r="BN7" s="39">
        <v>418.68</v>
      </c>
      <c r="BO7" s="39">
        <v>275.67</v>
      </c>
      <c r="BP7" s="39">
        <v>77.19</v>
      </c>
      <c r="BQ7" s="39">
        <v>79.010000000000005</v>
      </c>
      <c r="BR7" s="39">
        <v>80.78</v>
      </c>
      <c r="BS7" s="39">
        <v>82.49</v>
      </c>
      <c r="BT7" s="39">
        <v>80.56</v>
      </c>
      <c r="BU7" s="39">
        <v>102.38</v>
      </c>
      <c r="BV7" s="39">
        <v>100.12</v>
      </c>
      <c r="BW7" s="39">
        <v>98.66</v>
      </c>
      <c r="BX7" s="39">
        <v>98.64</v>
      </c>
      <c r="BY7" s="39">
        <v>94.78</v>
      </c>
      <c r="BZ7" s="39">
        <v>100.05</v>
      </c>
      <c r="CA7" s="39">
        <v>282.19</v>
      </c>
      <c r="CB7" s="39">
        <v>275.17</v>
      </c>
      <c r="CC7" s="39">
        <v>269.14999999999998</v>
      </c>
      <c r="CD7" s="39">
        <v>264.66000000000003</v>
      </c>
      <c r="CE7" s="39">
        <v>273.04000000000002</v>
      </c>
      <c r="CF7" s="39">
        <v>168.67</v>
      </c>
      <c r="CG7" s="39">
        <v>174.97</v>
      </c>
      <c r="CH7" s="39">
        <v>178.59</v>
      </c>
      <c r="CI7" s="39">
        <v>178.92</v>
      </c>
      <c r="CJ7" s="39">
        <v>181.3</v>
      </c>
      <c r="CK7" s="39">
        <v>166.4</v>
      </c>
      <c r="CL7" s="39">
        <v>49.31</v>
      </c>
      <c r="CM7" s="39">
        <v>50.35</v>
      </c>
      <c r="CN7" s="39">
        <v>48.76</v>
      </c>
      <c r="CO7" s="39">
        <v>46.09</v>
      </c>
      <c r="CP7" s="39">
        <v>46.24</v>
      </c>
      <c r="CQ7" s="39">
        <v>54.92</v>
      </c>
      <c r="CR7" s="39">
        <v>55.63</v>
      </c>
      <c r="CS7" s="39">
        <v>55.03</v>
      </c>
      <c r="CT7" s="39">
        <v>55.14</v>
      </c>
      <c r="CU7" s="39">
        <v>55.89</v>
      </c>
      <c r="CV7" s="39">
        <v>60.69</v>
      </c>
      <c r="CW7" s="39">
        <v>87.42</v>
      </c>
      <c r="CX7" s="39">
        <v>86.91</v>
      </c>
      <c r="CY7" s="39">
        <v>90.22</v>
      </c>
      <c r="CZ7" s="39">
        <v>92.73</v>
      </c>
      <c r="DA7" s="39">
        <v>90.7</v>
      </c>
      <c r="DB7" s="39">
        <v>82.66</v>
      </c>
      <c r="DC7" s="39">
        <v>82.04</v>
      </c>
      <c r="DD7" s="39">
        <v>81.900000000000006</v>
      </c>
      <c r="DE7" s="39">
        <v>81.39</v>
      </c>
      <c r="DF7" s="39">
        <v>81.27</v>
      </c>
      <c r="DG7" s="39">
        <v>89.82</v>
      </c>
      <c r="DH7" s="39">
        <v>47.77</v>
      </c>
      <c r="DI7" s="39">
        <v>49.78</v>
      </c>
      <c r="DJ7" s="39">
        <v>51.64</v>
      </c>
      <c r="DK7" s="39">
        <v>53.23</v>
      </c>
      <c r="DL7" s="39">
        <v>54.57</v>
      </c>
      <c r="DM7" s="39">
        <v>48.49</v>
      </c>
      <c r="DN7" s="39">
        <v>48.05</v>
      </c>
      <c r="DO7" s="39">
        <v>48.87</v>
      </c>
      <c r="DP7" s="39">
        <v>49.92</v>
      </c>
      <c r="DQ7" s="39">
        <v>50.63</v>
      </c>
      <c r="DR7" s="39">
        <v>50.19</v>
      </c>
      <c r="DS7" s="39">
        <v>0</v>
      </c>
      <c r="DT7" s="39">
        <v>0</v>
      </c>
      <c r="DU7" s="39">
        <v>0</v>
      </c>
      <c r="DV7" s="39">
        <v>0</v>
      </c>
      <c r="DW7" s="39">
        <v>0</v>
      </c>
      <c r="DX7" s="39">
        <v>12.79</v>
      </c>
      <c r="DY7" s="39">
        <v>13.39</v>
      </c>
      <c r="DZ7" s="39">
        <v>14.85</v>
      </c>
      <c r="EA7" s="39">
        <v>16.88</v>
      </c>
      <c r="EB7" s="39">
        <v>18.28</v>
      </c>
      <c r="EC7" s="39">
        <v>20.63</v>
      </c>
      <c r="ED7" s="39">
        <v>0.24</v>
      </c>
      <c r="EE7" s="39">
        <v>0.36</v>
      </c>
      <c r="EF7" s="39">
        <v>0.4</v>
      </c>
      <c r="EG7" s="39">
        <v>0.39</v>
      </c>
      <c r="EH7" s="39">
        <v>0.41</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2022-02-16T00:37:41Z</cp:lastPrinted>
  <dcterms:created xsi:type="dcterms:W3CDTF">2021-12-03T06:56:15Z</dcterms:created>
  <dcterms:modified xsi:type="dcterms:W3CDTF">2022-02-16T00:48:15Z</dcterms:modified>
  <cp:category/>
</cp:coreProperties>
</file>