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D:\伊藤\【水道関連】\【調査、報告、申告】\★★市町課関連★★\経営比較分析表\"/>
    </mc:Choice>
  </mc:AlternateContent>
  <xr:revisionPtr revIDLastSave="0" documentId="13_ncr:1_{D09D4611-608A-4597-A571-981C52D66066}" xr6:coauthVersionLast="36" xr6:coauthVersionMax="36" xr10:uidLastSave="{00000000-0000-0000-0000-000000000000}"/>
  <workbookProtection workbookAlgorithmName="SHA-512" workbookHashValue="YGZBeK1q1l7doe7TfXP6wLat1vkenjGwPintmzqLJ+KeZ3rTzu4ORy7j9zTvgvr9booNvOBWs5TOWJsJQySHsg==" workbookSaltValue="T1bqxTAIsNODJqrQ0kIKI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P10" i="4"/>
  <c r="B10" i="4"/>
  <c r="BB8" i="4"/>
  <c r="AT8" i="4"/>
  <c r="AL8" i="4"/>
  <c r="AD8" i="4"/>
  <c r="W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<sst xmlns="http://schemas.openxmlformats.org/spreadsheetml/2006/main" count="233" uniqueCount="118">
  <si>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</si>
  <si>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</si>
  <si>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</si>
  <si>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</si>
  <si>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</si>
  <si>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</si>
  <si>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</si>
  <si>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</si>
  <si>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</si>
  <si>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</si>
  <si>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</si>
  <si>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</si>
  <si>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</si>
  <si>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</si>
  <si>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</si>
  <si>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</si>
  <si>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</si>
  <si>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</si>
  <si>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</si>
  <si>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</si>
  <si>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</si>
  <si>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</si>
  <si>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</si>
  <si>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</si>
  <si>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</si>
  <si>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</si>
  <si>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</si>
  <si>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</si>
  <si>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</si>
  <si>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</si>
  <si>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</si>
  <si>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</si>
  <si>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</si>
  <si>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</si>
  <si>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</si>
  <si>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</si>
  <si>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</si>
  <si>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</si>
  <si>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</si>
  <si>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</si>
  <si>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</si>
  <si>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</si>
  <si>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</si>
  <si>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</si>
  <si>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</si>
  <si>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</si>
  <si>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</si>
  <si>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</si>
  <si>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</si>
  <si>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</si>
  <si>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</si>
  <si>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</si>
  <si>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</si>
  <si>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</si>
  <si>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</si>
  <si>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</si>
  <si>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</si>
  <si>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</si>
  <si>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</si>
  <si>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</si>
  <si>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</si>
  <si>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</si>
  <si>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</si>
  <si>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</si>
  <si>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</si>
  <si>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</si>
  <si>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</si>
  <si>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</si>
  <si>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</si>
  <si>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</si>
  <si>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</si>
  <si>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</si>
  <si>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</si>
  <si>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</si>
  <si>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</si>
  <si>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</si>
  <si>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</si>
  <si>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</si>
  <si>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</si>
  <si>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</si>
  <si>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</si>
  <si>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</si>
  <si>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</si>
  <si>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</si>
  <si>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</si>
  <si>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</si>
  <si>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</si>
  <si>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</si>
  <si>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</si>
  <si>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</si>
  <si>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</si>
  <si>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</si>
  <si>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</si>
  <si>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</si>
  <si>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</si>
  <si>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</si>
  <si>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</si>
  <si>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</si>
  <si>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</si>
  <si>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</si>
  <si>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</si>
  <si>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</si>
  <si>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</si>
  <si>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</si>
  <si>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</si>
  <si>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</si>
  <si>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</si>
  <si>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</si>
  <si>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</si>
  <si>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</si>
  <si>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</si>
  <si>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</si>
  <si>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</si>
  <si>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</si>
  <si>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</si>
  <si>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令和２年度も更新をした。</t>
    <phoneticPr fontId="4"/>
  </si>
  <si>
    <t>　設備の修繕や漏水管の修繕の費用が減少したことにより、収益的収支比率は上昇した。一時的な起債残高の減少もあり、繰入金を必要とせず基金を積み立てる結果であったが、今後施設更新にかかる費用と起債の発生を考慮し料金設定の改定、及び維持管理費の削減を引き続き検討していく。</t>
    <rPh sb="40" eb="43">
      <t>イチジテキ</t>
    </rPh>
    <rPh sb="44" eb="46">
      <t>キサイ</t>
    </rPh>
    <rPh sb="46" eb="48">
      <t>ザンダカ</t>
    </rPh>
    <rPh sb="49" eb="51">
      <t>ゲンショウ</t>
    </rPh>
    <rPh sb="55" eb="58">
      <t>クリイレキン</t>
    </rPh>
    <rPh sb="59" eb="61">
      <t>ヒツヨウ</t>
    </rPh>
    <rPh sb="64" eb="66">
      <t>キキン</t>
    </rPh>
    <rPh sb="72" eb="74">
      <t>ケッカ</t>
    </rPh>
    <rPh sb="82" eb="84">
      <t>シセツ</t>
    </rPh>
    <rPh sb="93" eb="95">
      <t>キサイ</t>
    </rPh>
    <rPh sb="96" eb="98">
      <t>ハッセイ</t>
    </rPh>
    <rPh sb="121" eb="122">
      <t>ヒ</t>
    </rPh>
    <rPh sb="123" eb="124">
      <t>ツヅ</t>
    </rPh>
    <rPh sb="125" eb="127">
      <t>ケントウ</t>
    </rPh>
    <phoneticPr fontId="4"/>
  </si>
  <si>
    <r>
      <rPr>
        <sz val="11"/>
        <color theme="1"/>
        <rFont val="ＭＳ ゴシック"/>
        <family val="3"/>
        <charset val="128"/>
      </rPr>
      <t>令和２年度は、管路及び設備の老朽化による修繕費用が減少したことにより、昨年度より有収水率と料金回収率は上昇し、給水原価は減少、収益的収支比率も100％を上回った。
　また、企業債残高対給水収益比率は、直近の起債が少なかったため、企業債残高の減少に伴い下がっている。</t>
    </r>
    <r>
      <rPr>
        <sz val="11"/>
        <color rgb="FFFF0000"/>
        <rFont val="ＭＳ ゴシック"/>
        <family val="3"/>
        <charset val="128"/>
      </rPr>
      <t xml:space="preserve">
　</t>
    </r>
    <r>
      <rPr>
        <sz val="11"/>
        <color theme="1"/>
        <rFont val="ＭＳ ゴシック"/>
        <family val="3"/>
        <charset val="128"/>
      </rPr>
      <t>今後も老朽管、設備等の修繕費用が減少することは考えにくいため、維持管理費を削減し適宜料金を改正することにより料金回収率を上げ、更新費用を捻出していく。</t>
    </r>
    <rPh sb="51" eb="53">
      <t>ジョウショウ</t>
    </rPh>
    <rPh sb="60" eb="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</si>
</sst>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0.02</c:v>
                </c:pt>
                <c:pt idx="1">
                  <c:v>0</c:v>
                </c:pt>
                <c:pt idx="2">
                  <c:v>0</c:v>
                </c:pt>
                <c:pt idx="3">
                  <c:v>0</c:v>
                </c:pt>
                <c:pt idx="4" formatCode="#,##0.00;&quot;△&quot;#,##0.00;&quot;-&quot;">
                  <c:v>0.27</c:v>
                </c:pt>
              </c:numCache>
            </c:numRef>
          </c:val>
          <c:extLst>
            <c:ext xmlns:c16="http://schemas.microsoft.com/office/drawing/2014/chart" uri="{C3380CC4-5D6E-409C-BE32-E72D297353CC}">
              <c16:uniqueId val="{00000000-CE32-4870-B85E-3D6F88F104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CE32-4870-B85E-3D6F88F104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62.73</c:v>
                </c:pt>
                <c:pt idx="1">
                  <c:v>66.709999999999994</c:v>
                </c:pt>
                <c:pt idx="2">
                  <c:v>58.91</c:v>
                </c:pt>
                <c:pt idx="3">
                  <c:v>62.84</c:v>
                </c:pt>
                <c:pt idx="4">
                  <c:v>62.25</c:v>
                </c:pt>
              </c:numCache>
            </c:numRef>
          </c:val>
          <c:extLst>
            <c:ext xmlns:c16="http://schemas.microsoft.com/office/drawing/2014/chart" uri="{C3380CC4-5D6E-409C-BE32-E72D297353CC}">
              <c16:uniqueId val="{00000000-FEC3-4790-A400-22B023B081C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FEC3-4790-A400-22B023B081C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68.41</c:v>
                </c:pt>
                <c:pt idx="1">
                  <c:v>65.510000000000005</c:v>
                </c:pt>
                <c:pt idx="2">
                  <c:v>72.39</c:v>
                </c:pt>
                <c:pt idx="3">
                  <c:v>68.22</c:v>
                </c:pt>
                <c:pt idx="4">
                  <c:v>70.12</c:v>
                </c:pt>
              </c:numCache>
            </c:numRef>
          </c:val>
          <c:extLst>
            <c:ext xmlns:c16="http://schemas.microsoft.com/office/drawing/2014/chart" uri="{C3380CC4-5D6E-409C-BE32-E72D297353CC}">
              <c16:uniqueId val="{00000000-DF2D-49DC-97E0-343E5719144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DF2D-49DC-97E0-343E5719144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79.06</c:v>
                </c:pt>
                <c:pt idx="1">
                  <c:v>84.19</c:v>
                </c:pt>
                <c:pt idx="2">
                  <c:v>95.19</c:v>
                </c:pt>
                <c:pt idx="3">
                  <c:v>98.95</c:v>
                </c:pt>
                <c:pt idx="4">
                  <c:v>106.46</c:v>
                </c:pt>
              </c:numCache>
            </c:numRef>
          </c:val>
          <c:extLst>
            <c:ext xmlns:c16="http://schemas.microsoft.com/office/drawing/2014/chart" uri="{C3380CC4-5D6E-409C-BE32-E72D297353CC}">
              <c16:uniqueId val="{00000000-E1CA-4B4D-95FD-0F1157834AA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E1CA-4B4D-95FD-0F1157834AA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C-4F75-8E30-285F73FA84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C-4F75-8E30-285F73FA84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D-4A99-8A26-8C024C67C9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D-4A99-8A26-8C024C67C9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1-41F5-946C-D1B3CF6E325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1-41F5-946C-D1B3CF6E325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86-448D-848A-02F61165A1F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86-448D-848A-02F61165A1F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439.61</c:v>
                </c:pt>
                <c:pt idx="1">
                  <c:v>385.66</c:v>
                </c:pt>
                <c:pt idx="2">
                  <c:v>351.69</c:v>
                </c:pt>
                <c:pt idx="3">
                  <c:v>333.8</c:v>
                </c:pt>
                <c:pt idx="4">
                  <c:v>317.99</c:v>
                </c:pt>
              </c:numCache>
            </c:numRef>
          </c:val>
          <c:extLst>
            <c:ext xmlns:c16="http://schemas.microsoft.com/office/drawing/2014/chart" uri="{C3380CC4-5D6E-409C-BE32-E72D297353CC}">
              <c16:uniqueId val="{00000000-D611-4E77-84F7-1F4A0E1F968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611-4E77-84F7-1F4A0E1F968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79.05</c:v>
                </c:pt>
                <c:pt idx="1">
                  <c:v>84.19</c:v>
                </c:pt>
                <c:pt idx="2">
                  <c:v>93.96</c:v>
                </c:pt>
                <c:pt idx="3">
                  <c:v>95.82</c:v>
                </c:pt>
                <c:pt idx="4">
                  <c:v>106.45</c:v>
                </c:pt>
              </c:numCache>
            </c:numRef>
          </c:val>
          <c:extLst>
            <c:ext xmlns:c16="http://schemas.microsoft.com/office/drawing/2014/chart" uri="{C3380CC4-5D6E-409C-BE32-E72D297353CC}">
              <c16:uniqueId val="{00000000-62CC-4F0D-A977-8B6BD5F157D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2CC-4F0D-A977-8B6BD5F157D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237.71</c:v>
                </c:pt>
                <c:pt idx="1">
                  <c:v>220.59</c:v>
                </c:pt>
                <c:pt idx="2">
                  <c:v>198.88</c:v>
                </c:pt>
                <c:pt idx="3">
                  <c:v>196.01</c:v>
                </c:pt>
                <c:pt idx="4">
                  <c:v>178.16</c:v>
                </c:pt>
              </c:numCache>
            </c:numRef>
          </c:val>
          <c:extLst>
            <c:ext xmlns:c16="http://schemas.microsoft.com/office/drawing/2014/chart" uri="{C3380CC4-5D6E-409C-BE32-E72D297353CC}">
              <c16:uniqueId val="{00000000-37D0-4B5F-BE13-54DEE07D61F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7D0-4B5F-BE13-54DEE07D61F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阿武町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3184</v>
      </c>
      <c r="AM8" s="51"/>
      <c r="AN8" s="51"/>
      <c r="AO8" s="51"/>
      <c r="AP8" s="51"/>
      <c r="AQ8" s="51"/>
      <c r="AR8" s="51"/>
      <c r="AS8" s="51"/>
      <c r="AT8" s="47">
        <f>データ!$S$6</f>
        <v>115.95</v>
      </c>
      <c r="AU8" s="47"/>
      <c r="AV8" s="47"/>
      <c r="AW8" s="47"/>
      <c r="AX8" s="47"/>
      <c r="AY8" s="47"/>
      <c r="AZ8" s="47"/>
      <c r="BA8" s="47"/>
      <c r="BB8" s="47">
        <f>データ!$T$6</f>
        <v>27.46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65.150000000000006</v>
      </c>
      <c r="Q10" s="47"/>
      <c r="R10" s="47"/>
      <c r="S10" s="47"/>
      <c r="T10" s="47"/>
      <c r="U10" s="47"/>
      <c r="V10" s="47"/>
      <c r="W10" s="51">
        <f>データ!$Q$6</f>
        <v>3380</v>
      </c>
      <c r="X10" s="51"/>
      <c r="Y10" s="51"/>
      <c r="Z10" s="51"/>
      <c r="AA10" s="51"/>
      <c r="AB10" s="51"/>
      <c r="AC10" s="51"/>
      <c r="AD10" s="2"/>
      <c r="AE10" s="2"/>
      <c r="AF10" s="2"/>
      <c r="AG10" s="2"/>
      <c r="AH10" s="2"/>
      <c r="AI10" s="2"/>
      <c r="AJ10" s="2"/>
      <c r="AK10" s="2"/>
      <c r="AL10" s="51">
        <f>データ!$U$6</f>
        <v>2058</v>
      </c>
      <c r="AM10" s="51"/>
      <c r="AN10" s="51"/>
      <c r="AO10" s="51"/>
      <c r="AP10" s="51"/>
      <c r="AQ10" s="51"/>
      <c r="AR10" s="51"/>
      <c r="AS10" s="51"/>
      <c r="AT10" s="47">
        <f>データ!$V$6</f>
        <v>9.6</v>
      </c>
      <c r="AU10" s="47"/>
      <c r="AV10" s="47"/>
      <c r="AW10" s="47"/>
      <c r="AX10" s="47"/>
      <c r="AY10" s="47"/>
      <c r="AZ10" s="47"/>
      <c r="BA10" s="47"/>
      <c r="BB10" s="47">
        <f>データ!$W$6</f>
        <v>214.38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jnkU1MY3JGe5h5xaKppPRUwWOCSfLu1S5AmR9zx613+Zm1PdocPWrvtAu6WaJTNjDEhOaU+WQM/jO9cBvfDDxA==" saltValue="/F112TzpIpm6+4lkxhNa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355020</v>
      </c>
      <c r="D6" s="34">
        <f t="shared" si="3"/>
        <v>47</v>
      </c>
      <c r="E6" s="34">
        <f t="shared" si="3"/>
        <v>1</v>
      </c>
      <c r="F6" s="34">
        <f t="shared" si="3"/>
        <v>0</v>
      </c>
      <c r="G6" s="34">
        <f t="shared" si="3"/>
        <v>0</v>
      </c>
      <c r="H6" s="34" t="str">
        <f t="shared" si="3"/>
        <v>山口県　阿武町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65.150000000000006</v>
      </c>
      <c r="Q6" s="35">
        <f t="shared" si="3"/>
        <v>3380</v>
      </c>
      <c r="R6" s="35">
        <f t="shared" si="3"/>
        <v>3184</v>
      </c>
      <c r="S6" s="35">
        <f t="shared" si="3"/>
        <v>115.95</v>
      </c>
      <c r="T6" s="35">
        <f t="shared" si="3"/>
        <v>27.46</v>
      </c>
      <c r="U6" s="35">
        <f t="shared" si="3"/>
        <v>2058</v>
      </c>
      <c r="V6" s="35">
        <f t="shared" si="3"/>
        <v>9.6</v>
      </c>
      <c r="W6" s="35">
        <f t="shared" si="3"/>
        <v>214.38</v>
      </c>
      <c r="X6" s="36">
        <f>IF(X7="",NA(),X7)</f>
        <v>79.06</v>
      </c>
      <c r="Y6" s="36">
        <f t="shared" ref="Y6:AG6" si="4">IF(Y7="",NA(),Y7)</f>
        <v>84.19</v>
      </c>
      <c r="Z6" s="36">
        <f t="shared" si="4"/>
        <v>95.19</v>
      </c>
      <c r="AA6" s="36">
        <f t="shared" si="4"/>
        <v>98.95</v>
      </c>
      <c r="AB6" s="36">
        <f t="shared" si="4"/>
        <v>106.46</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439.61</v>
      </c>
      <c r="BF6" s="36">
        <f t="shared" ref="BF6:BN6" si="7">IF(BF7="",NA(),BF7)</f>
        <v>385.66</v>
      </c>
      <c r="BG6" s="36">
        <f t="shared" si="7"/>
        <v>351.69</v>
      </c>
      <c r="BH6" s="36">
        <f t="shared" si="7"/>
        <v>333.8</v>
      </c>
      <c r="BI6" s="36">
        <f t="shared" si="7"/>
        <v>317.99</v>
      </c>
      <c r="BJ6" s="36">
        <f t="shared" si="7"/>
        <v>1144.79</v>
      </c>
      <c r="BK6" s="36">
        <f t="shared" si="7"/>
        <v>1061.58</v>
      </c>
      <c r="BL6" s="36">
        <f t="shared" si="7"/>
        <v>1007.7</v>
      </c>
      <c r="BM6" s="36">
        <f t="shared" si="7"/>
        <v>1018.52</v>
      </c>
      <c r="BN6" s="36">
        <f t="shared" si="7"/>
        <v>949.61</v>
      </c>
      <c r="BO6" s="35" t="str">
        <f>IF(BO7="","",IF(BO7="-","【-】","【"&amp;SUBSTITUTE(TEXT(BO7,"#,##0.00"),"-","△")&amp;"】"))</f>
        <v>【949.15】</v>
      </c>
      <c r="BP6" s="36">
        <f>IF(BP7="",NA(),BP7)</f>
        <v>79.05</v>
      </c>
      <c r="BQ6" s="36">
        <f t="shared" ref="BQ6:BY6" si="8">IF(BQ7="",NA(),BQ7)</f>
        <v>84.19</v>
      </c>
      <c r="BR6" s="36">
        <f t="shared" si="8"/>
        <v>93.96</v>
      </c>
      <c r="BS6" s="36">
        <f t="shared" si="8"/>
        <v>95.82</v>
      </c>
      <c r="BT6" s="36">
        <f t="shared" si="8"/>
        <v>106.45</v>
      </c>
      <c r="BU6" s="36">
        <f t="shared" si="8"/>
        <v>56.04</v>
      </c>
      <c r="BV6" s="36">
        <f t="shared" si="8"/>
        <v>58.52</v>
      </c>
      <c r="BW6" s="36">
        <f t="shared" si="8"/>
        <v>59.22</v>
      </c>
      <c r="BX6" s="36">
        <f t="shared" si="8"/>
        <v>58.79</v>
      </c>
      <c r="BY6" s="36">
        <f t="shared" si="8"/>
        <v>58.41</v>
      </c>
      <c r="BZ6" s="35" t="str">
        <f>IF(BZ7="","",IF(BZ7="-","【-】","【"&amp;SUBSTITUTE(TEXT(BZ7,"#,##0.00"),"-","△")&amp;"】"))</f>
        <v>【55.87】</v>
      </c>
      <c r="CA6" s="36">
        <f>IF(CA7="",NA(),CA7)</f>
        <v>237.71</v>
      </c>
      <c r="CB6" s="36">
        <f t="shared" ref="CB6:CJ6" si="9">IF(CB7="",NA(),CB7)</f>
        <v>220.59</v>
      </c>
      <c r="CC6" s="36">
        <f t="shared" si="9"/>
        <v>198.88</v>
      </c>
      <c r="CD6" s="36">
        <f t="shared" si="9"/>
        <v>196.01</v>
      </c>
      <c r="CE6" s="36">
        <f t="shared" si="9"/>
        <v>178.16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62.73</v>
      </c>
      <c r="CM6" s="36">
        <f t="shared" ref="CM6:CU6" si="10">IF(CM7="",NA(),CM7)</f>
        <v>66.709999999999994</v>
      </c>
      <c r="CN6" s="36">
        <f t="shared" si="10"/>
        <v>58.91</v>
      </c>
      <c r="CO6" s="36">
        <f t="shared" si="10"/>
        <v>62.84</v>
      </c>
      <c r="CP6" s="36">
        <f t="shared" si="10"/>
        <v>62.25</v>
      </c>
      <c r="CQ6" s="36">
        <f t="shared" si="10"/>
        <v>55.9</v>
      </c>
      <c r="CR6" s="36">
        <f t="shared" si="10"/>
        <v>57.3</v>
      </c>
      <c r="CS6" s="36">
        <f t="shared" si="10"/>
        <v>56.76</v>
      </c>
      <c r="CT6" s="36">
        <f t="shared" si="10"/>
        <v>56.04</v>
      </c>
      <c r="CU6" s="36">
        <f t="shared" si="10"/>
        <v>58.52</v>
      </c>
      <c r="CV6" s="35" t="str">
        <f>IF(CV7="","",IF(CV7="-","【-】","【"&amp;SUBSTITUTE(TEXT(CV7,"#,##0.00"),"-","△")&amp;"】"))</f>
        <v>【56.31】</v>
      </c>
      <c r="CW6" s="36">
        <f>IF(CW7="",NA(),CW7)</f>
        <v>68.41</v>
      </c>
      <c r="CX6" s="36">
        <f t="shared" ref="CX6:DF6" si="11">IF(CX7="",NA(),CX7)</f>
        <v>65.510000000000005</v>
      </c>
      <c r="CY6" s="36">
        <f t="shared" si="11"/>
        <v>72.39</v>
      </c>
      <c r="CZ6" s="36">
        <f t="shared" si="11"/>
        <v>68.22</v>
      </c>
      <c r="DA6" s="36">
        <f t="shared" si="11"/>
        <v>70.12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5">
        <f t="shared" ref="EE6:EM6" si="14">IF(EE7="",NA(),EE7)</f>
        <v>0</v>
      </c>
      <c r="EF6" s="35">
        <f t="shared" si="14"/>
        <v>0</v>
      </c>
      <c r="EG6" s="35">
        <f t="shared" si="14"/>
        <v>0</v>
      </c>
      <c r="EH6" s="36">
        <f t="shared" si="14"/>
        <v>0.27</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355020</v>
      </c>
      <c r="D7" s="38">
        <v>47</v>
      </c>
      <c r="E7" s="38">
        <v>1</v>
      </c>
      <c r="F7" s="38">
        <v>0</v>
      </c>
      <c r="G7" s="38">
        <v>0</v>
      </c>
      <c r="H7" s="38" t="s">
        <v>95</v>
      </c>
      <c r="I7" s="38" t="s">
        <v>96</v>
      </c>
      <c r="J7" s="38" t="s">
        <v>97</v>
      </c>
      <c r="K7" s="38" t="s">
        <v>98</v>
      </c>
      <c r="L7" s="38" t="s">
        <v>99</v>
      </c>
      <c r="M7" s="38" t="s">
        <v>100</v>
      </c>
      <c r="N7" s="39" t="s">
        <v>101</v>
      </c>
      <c r="O7" s="39" t="s">
        <v>102</v>
      </c>
      <c r="P7" s="39">
        <v>65.150000000000006</v>
      </c>
      <c r="Q7" s="39">
        <v>3380</v>
      </c>
      <c r="R7" s="39">
        <v>3184</v>
      </c>
      <c r="S7" s="39">
        <v>115.95</v>
      </c>
      <c r="T7" s="39">
        <v>27.46</v>
      </c>
      <c r="U7" s="39">
        <v>2058</v>
      </c>
      <c r="V7" s="39">
        <v>9.6</v>
      </c>
      <c r="W7" s="39">
        <v>214.38</v>
      </c>
      <c r="X7" s="39">
        <v>79.06</v>
      </c>
      <c r="Y7" s="39">
        <v>84.19</v>
      </c>
      <c r="Z7" s="39">
        <v>95.19</v>
      </c>
      <c r="AA7" s="39">
        <v>98.95</v>
      </c>
      <c r="AB7" s="39">
        <v>106.46</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439.61</v>
      </c>
      <c r="BF7" s="39">
        <v>385.66</v>
      </c>
      <c r="BG7" s="39">
        <v>351.69</v>
      </c>
      <c r="BH7" s="39">
        <v>333.8</v>
      </c>
      <c r="BI7" s="39">
        <v>317.99</v>
      </c>
      <c r="BJ7" s="39">
        <v>1144.79</v>
      </c>
      <c r="BK7" s="39">
        <v>1061.58</v>
      </c>
      <c r="BL7" s="39">
        <v>1007.7</v>
      </c>
      <c r="BM7" s="39">
        <v>1018.52</v>
      </c>
      <c r="BN7" s="39">
        <v>949.61</v>
      </c>
      <c r="BO7" s="39">
        <v>949.15</v>
      </c>
      <c r="BP7" s="39">
        <v>79.05</v>
      </c>
      <c r="BQ7" s="39">
        <v>84.19</v>
      </c>
      <c r="BR7" s="39">
        <v>93.96</v>
      </c>
      <c r="BS7" s="39">
        <v>95.82</v>
      </c>
      <c r="BT7" s="39">
        <v>106.45</v>
      </c>
      <c r="BU7" s="39">
        <v>56.04</v>
      </c>
      <c r="BV7" s="39">
        <v>58.52</v>
      </c>
      <c r="BW7" s="39">
        <v>59.22</v>
      </c>
      <c r="BX7" s="39">
        <v>58.79</v>
      </c>
      <c r="BY7" s="39">
        <v>58.41</v>
      </c>
      <c r="BZ7" s="39">
        <v>55.87</v>
      </c>
      <c r="CA7" s="39">
        <v>237.71</v>
      </c>
      <c r="CB7" s="39">
        <v>220.59</v>
      </c>
      <c r="CC7" s="39">
        <v>198.88</v>
      </c>
      <c r="CD7" s="39">
        <v>196.01</v>
      </c>
      <c r="CE7" s="39">
        <v>178.16</v>
      </c>
      <c r="CF7" s="39">
        <v>304.35000000000002</v>
      </c>
      <c r="CG7" s="39">
        <v>296.3</v>
      </c>
      <c r="CH7" s="39">
        <v>292.89999999999998</v>
      </c>
      <c r="CI7" s="39">
        <v>298.25</v>
      </c>
      <c r="CJ7" s="39">
        <v>303.27999999999997</v>
      </c>
      <c r="CK7" s="39">
        <v>288.19</v>
      </c>
      <c r="CL7" s="39">
        <v>62.73</v>
      </c>
      <c r="CM7" s="39">
        <v>66.709999999999994</v>
      </c>
      <c r="CN7" s="39">
        <v>58.91</v>
      </c>
      <c r="CO7" s="39">
        <v>62.84</v>
      </c>
      <c r="CP7" s="39">
        <v>62.25</v>
      </c>
      <c r="CQ7" s="39">
        <v>55.9</v>
      </c>
      <c r="CR7" s="39">
        <v>57.3</v>
      </c>
      <c r="CS7" s="39">
        <v>56.76</v>
      </c>
      <c r="CT7" s="39">
        <v>56.04</v>
      </c>
      <c r="CU7" s="39">
        <v>58.52</v>
      </c>
      <c r="CV7" s="39">
        <v>56.31</v>
      </c>
      <c r="CW7" s="39">
        <v>68.41</v>
      </c>
      <c r="CX7" s="39">
        <v>65.510000000000005</v>
      </c>
      <c r="CY7" s="39">
        <v>72.39</v>
      </c>
      <c r="CZ7" s="39">
        <v>68.22</v>
      </c>
      <c r="DA7" s="39">
        <v>70.12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0.02</v>
      </c>
      <c r="EE7" s="39">
        <v>0</v>
      </c>
      <c r="EF7" s="39">
        <v>0</v>
      </c>
      <c r="EG7" s="39">
        <v>0</v>
      </c>
      <c r="EH7" s="39">
        <v>0.27</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2022-01-26T02:16:26Z</cp:lastPrinted>
  <dcterms:created xsi:type="dcterms:W3CDTF">2021-12-03T07:04:35Z</dcterms:created>
  <dcterms:modified xsi:type="dcterms:W3CDTF">2022-01-26T02:16:28Z</dcterms:modified>
  <cp:category/>
</cp:coreProperties>
</file>