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sers1\01山口\13交流創造部\1620観光交流課\令和０３年度\310　国民宿舎秋穂荘\調査物\【〆R4.1.28】公営企業に係る「経営比較分析表」（令和２年度決算）の分析等について\"/>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AJ7" i="5"/>
  <c r="AH7" i="5"/>
  <c r="AG7" i="5"/>
  <c r="AF7" i="5"/>
  <c r="AE7" i="5"/>
  <c r="AD7" i="5"/>
  <c r="AC7" i="5"/>
  <c r="AB7" i="5"/>
  <c r="AA7" i="5"/>
  <c r="AT31" i="4" s="1"/>
  <c r="Z7" i="5"/>
  <c r="Y7" i="5"/>
  <c r="X7" i="5"/>
  <c r="W7" i="5"/>
  <c r="V7" i="5"/>
  <c r="U7" i="5"/>
  <c r="T7" i="5"/>
  <c r="JV8" i="4" s="1"/>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B10" i="4"/>
  <c r="LO8" i="4"/>
  <c r="FJ8" i="4"/>
  <c r="DU8" i="4"/>
  <c r="CF8" i="4"/>
  <c r="B8" i="4"/>
  <c r="B6" i="4"/>
  <c r="IX76" i="4" l="1"/>
  <c r="ML52" i="4"/>
  <c r="IX52" i="4"/>
  <c r="BV76" i="4"/>
  <c r="FJ52" i="4"/>
  <c r="IX30" i="4"/>
  <c r="FJ30" i="4"/>
  <c r="ML76" i="4"/>
  <c r="BV52" i="4"/>
  <c r="BV30" i="4"/>
  <c r="C11" i="5"/>
  <c r="D11" i="5"/>
  <c r="E11" i="5"/>
  <c r="B11" i="5"/>
  <c r="LJ76" i="4" l="1"/>
  <c r="AT52" i="4"/>
  <c r="EH30" i="4"/>
  <c r="HV30" i="4"/>
  <c r="HV76" i="4"/>
  <c r="LJ52" i="4"/>
  <c r="AT30" i="4"/>
  <c r="AT76" i="4"/>
  <c r="HV52" i="4"/>
  <c r="EH52" i="4"/>
  <c r="AF76" i="4"/>
  <c r="DT52" i="4"/>
  <c r="HH30" i="4"/>
  <c r="HH52" i="4"/>
  <c r="KV76" i="4"/>
  <c r="AF52" i="4"/>
  <c r="DT30" i="4"/>
  <c r="AF30" i="4"/>
  <c r="HH76" i="4"/>
  <c r="KV52" i="4"/>
  <c r="GT52" i="4"/>
  <c r="R30" i="4"/>
  <c r="R76" i="4"/>
  <c r="DF52" i="4"/>
  <c r="GT30" i="4"/>
  <c r="R52" i="4"/>
  <c r="KH52" i="4"/>
  <c r="KH76" i="4"/>
  <c r="DF30" i="4"/>
  <c r="GT76" i="4"/>
  <c r="IJ76" i="4"/>
  <c r="LX52" i="4"/>
  <c r="BH30" i="4"/>
  <c r="IJ52" i="4"/>
  <c r="EV52" i="4"/>
  <c r="EV30" i="4"/>
  <c r="BH76" i="4"/>
  <c r="IJ30" i="4"/>
  <c r="LX76" i="4"/>
  <c r="BH52" i="4"/>
</calcChain>
</file>

<file path=xl/sharedStrings.xml><?xml version="1.0" encoding="utf-8"?>
<sst xmlns="http://schemas.openxmlformats.org/spreadsheetml/2006/main" count="301" uniqueCount="138">
  <si>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</si>
  <si>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</si>
  <si>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</si>
  <si>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</si>
  <si>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</si>
  <si>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</si>
  <si>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</si>
  <si>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</si>
  <si>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</si>
  <si>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</si>
  <si>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</si>
  <si>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</si>
  <si>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</si>
  <si>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</si>
  <si>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</si>
  <si>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</si>
  <si>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</si>
  <si>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</si>
  <si>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</si>
  <si>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</si>
  <si>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</si>
  <si>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</si>
  <si>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</si>
  <si>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</si>
  <si>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</si>
  <si>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</si>
  <si>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</si>
  <si>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</si>
  <si>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</si>
  <si>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</si>
  <si>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</si>
  <si>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</si>
  <si>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</si>
  <si>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</si>
  <si>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</si>
  <si>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</si>
  <si>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</si>
  <si>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</si>
  <si>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</si>
  <si>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</si>
  <si>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</si>
  <si>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</si>
  <si>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</si>
  <si>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</si>
  <si>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</si>
  <si>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</si>
  <si>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</si>
  <si>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</si>
  <si>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</si>
  <si>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</si>
  <si>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</si>
  <si>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</si>
  <si>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</si>
  <si>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</si>
  <si>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</si>
  <si>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</si>
  <si>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</si>
  <si>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</si>
  <si>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</si>
  <si>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</si>
  <si>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</si>
  <si>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</si>
  <si>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</si>
  <si>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</si>
  <si>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</si>
  <si>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</si>
  <si>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</si>
  <si>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</si>
  <si>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</si>
  <si>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</si>
  <si>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</si>
  <si>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</si>
  <si>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</si>
  <si>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</si>
  <si>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</si>
  <si>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</si>
  <si>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</si>
  <si>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</si>
  <si>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</si>
  <si>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</si>
  <si>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</si>
  <si>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</si>
  <si>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</si>
  <si>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</si>
  <si>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</si>
  <si>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</si>
  <si>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</si>
  <si>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</si>
  <si>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</si>
  <si>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</si>
  <si>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</si>
  <si>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</si>
  <si>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</si>
  <si>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</si>
  <si>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</si>
  <si>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</si>
  <si>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</si>
  <si>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</si>
  <si>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</si>
  <si>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</si>
  <si>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</si>
  <si>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</si>
  <si>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</si>
  <si>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</si>
  <si>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</si>
  <si>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</si>
  <si>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</si>
  <si>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</si>
  <si>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</si>
  <si>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</si>
  <si>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</si>
  <si>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</si>
  <si>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</si>
  <si>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</si>
  <si>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</si>
  <si>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</si>
  <si>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</si>
  <si>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山口市</t>
  </si>
  <si>
    <t>国民宿舎秋穂荘</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</si>
  <si>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</si>
  <si>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</si>
  <si>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</si>
  <si>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</si>
  <si>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</si>
  <si>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</si>
  <si>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</si>
  <si>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</si>
  <si>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</si>
  <si>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</si>
  <si>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</si>
  <si>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</si>
  <si>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</si>
  <si>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</si>
  <si>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</si>
  <si>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企業債については、平成１３年に借入を行って以降、新たな借入は行っておらず、当該借入金は平成３０年度に償還が完了した。
　平成２９～３０年度にかけて耐震補強・改修工事を実施したところであり、今後、基金の残高に留意しつつ、中長期的な修繕・機器更新等を計画的に実施していくものとする。</t>
    <phoneticPr fontId="5"/>
  </si>
  <si>
    <t>令和２年度については、新型コロナウイルス感染拡大の影響による臨時休館等により、定員稼働率の減少に伴い収益が大幅に減少したものの、一般会計からの繰入による休業補償により減少幅が抑えられている。
当事業においては、指定管理者から特別会計に収益の一部を納入する協定を締結し、当該納入金の一部を基金に積み立て中長期的な施設の維持管理に充てる等、企業会計の収支状況は一定の安定性を有している。</t>
    <rPh sb="0" eb="2">
      <t>レイワ</t>
    </rPh>
    <rPh sb="3" eb="5">
      <t>ネンド</t>
    </rPh>
    <rPh sb="11" eb="13">
      <t>シンガタ</t>
    </rPh>
    <rPh sb="25" eb="27">
      <t>エイキョウ</t>
    </rPh>
    <rPh sb="30" eb="32">
      <t>リンジ</t>
    </rPh>
    <rPh sb="32" eb="34">
      <t>キュウカン</t>
    </rPh>
    <rPh sb="34" eb="35">
      <t>トウ</t>
    </rPh>
    <rPh sb="39" eb="44">
      <t>テイインカドウリツ</t>
    </rPh>
    <rPh sb="45" eb="47">
      <t>ゲンショウ</t>
    </rPh>
    <rPh sb="48" eb="49">
      <t>トモナ</t>
    </rPh>
    <rPh sb="50" eb="52">
      <t>シュウエキ</t>
    </rPh>
    <rPh sb="53" eb="55">
      <t>オオハバ</t>
    </rPh>
    <rPh sb="56" eb="58">
      <t>ゲンショウ</t>
    </rPh>
    <rPh sb="64" eb="68">
      <t>イッパンカイケイ</t>
    </rPh>
    <rPh sb="71" eb="73">
      <t>クリイレ</t>
    </rPh>
    <rPh sb="76" eb="80">
      <t>キュウギョウホショウ</t>
    </rPh>
    <rPh sb="83" eb="86">
      <t>ゲンショウハバ</t>
    </rPh>
    <rPh sb="87" eb="88">
      <t>オサ</t>
    </rPh>
    <phoneticPr fontId="5"/>
  </si>
  <si>
    <t>新型コロナウイルス感染拡大の影響による臨時休館等により、利用客数が大幅に減少したものの、国や県の観光需要喚起の経済対策や、本市における宿泊券発行事業などにより、夏から秋にかけては、利用客数の回復が進んだ。ただ、通年での利用状況は大幅に減少している。</t>
    <rPh sb="28" eb="32">
      <t>リヨウキャクスウ</t>
    </rPh>
    <rPh sb="33" eb="35">
      <t>オオハバ</t>
    </rPh>
    <rPh sb="36" eb="38">
      <t>ゲンショウ</t>
    </rPh>
    <rPh sb="90" eb="92">
      <t>リヨウ</t>
    </rPh>
    <rPh sb="105" eb="107">
      <t>ツウネン</t>
    </rPh>
    <rPh sb="109" eb="113">
      <t>リヨウジョウキョウ</t>
    </rPh>
    <rPh sb="114" eb="116">
      <t>オオハバ</t>
    </rPh>
    <rPh sb="117" eb="119">
      <t>ゲンショウ</t>
    </rPh>
    <phoneticPr fontId="5"/>
  </si>
  <si>
    <t>このまま新型コロナウイルス感染症が収束しなければ、経営は厳しい状況となる。
当該施設は、市内でも人口減少が顕著な地域に位置しており、中長期的な地域経済の活性化を図る上で、地域の交流拠点としての役割を担っている。
平成３０年７月のリニューアルオープン以降については、改修工事における老朽部分の改修等で宿泊・保養環境の快適性の強化を図るとともに、休業期間を活用した地元食材の新メニュー開発やホスピタリティ向上を実施したことにより、客単価が増加しているところであり、今後においても、持続的なリピーター確保や新規顧客の開拓を戦略的に進め、収益の確保を図っていく。</t>
    <rPh sb="4" eb="6">
      <t>シンガタ</t>
    </rPh>
    <rPh sb="13" eb="16">
      <t>カンセンショウ</t>
    </rPh>
    <rPh sb="17" eb="19">
      <t>シュウソク</t>
    </rPh>
    <rPh sb="28" eb="29">
      <t>キビ</t>
    </rPh>
    <rPh sb="31" eb="33">
      <t>ジョウキョウ</t>
    </rPh>
    <rPh sb="88" eb="90">
      <t>コウリュウ</t>
    </rPh>
    <rPh sb="213" eb="216">
      <t>キャクタンカ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</si>
</sst>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1117</c:v>
                </c:pt>
              </c:numCache>
            </c:numRef>
          </c:val>
          <c:extLst>
            <c:ext xmlns:c16="http://schemas.microsoft.com/office/drawing/2014/chart" uri="{C3380CC4-5D6E-409C-BE32-E72D297353CC}">
              <c16:uniqueId val="{00000000-3963-4516-9059-04248995FA0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3963-4516-9059-04248995FA0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BB76-487A-8A56-FF1004FEC12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B76-487A-8A56-FF1004FEC12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0.33739999999999998</c:v>
                </c:pt>
                <c:pt idx="1">
                  <c:v>0.27300000000000002</c:v>
                </c:pt>
                <c:pt idx="2">
                  <c:v>0.22359999999999999</c:v>
                </c:pt>
                <c:pt idx="3">
                  <c:v>0.24010000000000001</c:v>
                </c:pt>
                <c:pt idx="4">
                  <c:v>0.19769999999999999</c:v>
                </c:pt>
              </c:numCache>
            </c:numRef>
          </c:val>
          <c:smooth val="0"/>
          <c:extLst>
            <c:ext xmlns:c16="http://schemas.microsoft.com/office/drawing/2014/chart" uri="{C3380CC4-5D6E-409C-BE32-E72D297353CC}">
              <c16:uniqueId val="{00000000-3546-4AC6-9AB0-CEFC7A50F24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2.5999999999999999E-3</c:v>
                </c:pt>
                <c:pt idx="1">
                  <c:v>6.1999999999999998E-3</c:v>
                </c:pt>
                <c:pt idx="2">
                  <c:v>1.6000000000000001E-3</c:v>
                </c:pt>
                <c:pt idx="3">
                  <c:v>2E-3</c:v>
                </c:pt>
                <c:pt idx="4">
                  <c:v>1.8E-3</c:v>
                </c:pt>
              </c:numCache>
            </c:numRef>
          </c:val>
          <c:smooth val="0"/>
          <c:extLst>
            <c:ext xmlns:c16="http://schemas.microsoft.com/office/drawing/2014/chart" uri="{C3380CC4-5D6E-409C-BE32-E72D297353CC}">
              <c16:uniqueId val="{00000001-3546-4AC6-9AB0-CEFC7A50F24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3</c:v>
                </c:pt>
              </c:numCache>
            </c:numRef>
          </c:val>
          <c:extLst>
            <c:ext xmlns:c16="http://schemas.microsoft.com/office/drawing/2014/chart" uri="{C3380CC4-5D6E-409C-BE32-E72D297353CC}">
              <c16:uniqueId val="{00000000-1C13-4ABB-A70A-73F9321293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1C13-4ABB-A70A-73F9321293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98.1</c:v>
                </c:pt>
                <c:pt idx="1">
                  <c:v>98</c:v>
                </c:pt>
                <c:pt idx="2">
                  <c:v>101.6</c:v>
                </c:pt>
                <c:pt idx="3">
                  <c:v>98.3</c:v>
                </c:pt>
                <c:pt idx="4">
                  <c:v>95.4</c:v>
                </c:pt>
              </c:numCache>
            </c:numRef>
          </c:val>
          <c:extLst>
            <c:ext xmlns:c16="http://schemas.microsoft.com/office/drawing/2014/chart" uri="{C3380CC4-5D6E-409C-BE32-E72D297353CC}">
              <c16:uniqueId val="{00000000-5844-4264-9D7A-32B0A6539A7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5844-4264-9D7A-32B0A6539A7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-1611</c:v>
                </c:pt>
                <c:pt idx="1">
                  <c:v>9853</c:v>
                </c:pt>
                <c:pt idx="2">
                  <c:v>21165</c:v>
                </c:pt>
                <c:pt idx="3">
                  <c:v>7082</c:v>
                </c:pt>
                <c:pt idx="4">
                  <c:v>-19393</c:v>
                </c:pt>
              </c:numCache>
            </c:numRef>
          </c:val>
          <c:extLst>
            <c:ext xmlns:c16="http://schemas.microsoft.com/office/drawing/2014/chart" uri="{C3380CC4-5D6E-409C-BE32-E72D297353CC}">
              <c16:uniqueId val="{00000000-0E9B-4226-A003-71C22CECA62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0E9B-4226-A003-71C22CECA62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c:v>
                </c:pt>
                <c:pt idx="1">
                  <c:v>-24.8</c:v>
                </c:pt>
                <c:pt idx="2">
                  <c:v>-19.399999999999999</c:v>
                </c:pt>
                <c:pt idx="3">
                  <c:v>-6.3</c:v>
                </c:pt>
                <c:pt idx="4">
                  <c:v>-52.4</c:v>
                </c:pt>
              </c:numCache>
            </c:numRef>
          </c:val>
          <c:extLst>
            <c:ext xmlns:c16="http://schemas.microsoft.com/office/drawing/2014/chart" uri="{C3380CC4-5D6E-409C-BE32-E72D297353CC}">
              <c16:uniqueId val="{00000000-224E-4A28-8555-CB59FA5885F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224E-4A28-8555-CB59FA5885F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37.6</c:v>
                </c:pt>
                <c:pt idx="1">
                  <c:v>47.8</c:v>
                </c:pt>
                <c:pt idx="2">
                  <c:v>45</c:v>
                </c:pt>
                <c:pt idx="3">
                  <c:v>44.7</c:v>
                </c:pt>
                <c:pt idx="4">
                  <c:v>67.3</c:v>
                </c:pt>
              </c:numCache>
            </c:numRef>
          </c:val>
          <c:extLst>
            <c:ext xmlns:c16="http://schemas.microsoft.com/office/drawing/2014/chart" uri="{C3380CC4-5D6E-409C-BE32-E72D297353CC}">
              <c16:uniqueId val="{00000000-DE56-48BA-8F6C-0CBAE64F6EE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DE56-48BA-8F6C-0CBAE64F6EE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32</c:v>
                </c:pt>
                <c:pt idx="1">
                  <c:v>29.9</c:v>
                </c:pt>
                <c:pt idx="2">
                  <c:v>37.4</c:v>
                </c:pt>
                <c:pt idx="3">
                  <c:v>30.3</c:v>
                </c:pt>
                <c:pt idx="4">
                  <c:v>23.2</c:v>
                </c:pt>
              </c:numCache>
            </c:numRef>
          </c:val>
          <c:extLst>
            <c:ext xmlns:c16="http://schemas.microsoft.com/office/drawing/2014/chart" uri="{C3380CC4-5D6E-409C-BE32-E72D297353CC}">
              <c16:uniqueId val="{00000000-E91C-493F-B79F-1DCB849CA98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E91C-493F-B79F-1DCB849CA98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14.4</c:v>
                </c:pt>
                <c:pt idx="1">
                  <c:v>9.6</c:v>
                </c:pt>
                <c:pt idx="2">
                  <c:v>0</c:v>
                </c:pt>
                <c:pt idx="3">
                  <c:v>0</c:v>
                </c:pt>
                <c:pt idx="4">
                  <c:v>0</c:v>
                </c:pt>
              </c:numCache>
            </c:numRef>
          </c:val>
          <c:extLst>
            <c:ext xmlns:c16="http://schemas.microsoft.com/office/drawing/2014/chart" uri="{C3380CC4-5D6E-409C-BE32-E72D297353CC}">
              <c16:uniqueId val="{00000000-E0E4-4C57-9797-20173528AD6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E0E4-4C57-9797-20173528AD6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534F-47B2-8463-61CA56C5109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34F-47B2-8463-61CA56C5109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H58" zoomScale="70" zoomScaleNormal="7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山口県山口市　国民宿舎秋穂荘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13246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56</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2860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67</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70.5</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135</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98.1</v>
      </c>
      <c r="S31" s="126"/>
      <c r="T31" s="126"/>
      <c r="U31" s="126"/>
      <c r="V31" s="126"/>
      <c r="W31" s="126"/>
      <c r="X31" s="126"/>
      <c r="Y31" s="126"/>
      <c r="Z31" s="126"/>
      <c r="AA31" s="126"/>
      <c r="AB31" s="126"/>
      <c r="AC31" s="126"/>
      <c r="AD31" s="126"/>
      <c r="AE31" s="126"/>
      <c r="AF31" s="126">
        <f>データ!Z7</f>
        <v>98</v>
      </c>
      <c r="AG31" s="126"/>
      <c r="AH31" s="126"/>
      <c r="AI31" s="126"/>
      <c r="AJ31" s="126"/>
      <c r="AK31" s="126"/>
      <c r="AL31" s="126"/>
      <c r="AM31" s="126"/>
      <c r="AN31" s="126"/>
      <c r="AO31" s="126"/>
      <c r="AP31" s="126"/>
      <c r="AQ31" s="126"/>
      <c r="AR31" s="126"/>
      <c r="AS31" s="126"/>
      <c r="AT31" s="126">
        <f>データ!AA7</f>
        <v>101.6</v>
      </c>
      <c r="AU31" s="126"/>
      <c r="AV31" s="126"/>
      <c r="AW31" s="126"/>
      <c r="AX31" s="126"/>
      <c r="AY31" s="126"/>
      <c r="AZ31" s="126"/>
      <c r="BA31" s="126"/>
      <c r="BB31" s="126"/>
      <c r="BC31" s="126"/>
      <c r="BD31" s="126"/>
      <c r="BE31" s="126"/>
      <c r="BF31" s="126"/>
      <c r="BG31" s="126"/>
      <c r="BH31" s="126">
        <f>データ!AB7</f>
        <v>98.3</v>
      </c>
      <c r="BI31" s="126"/>
      <c r="BJ31" s="126"/>
      <c r="BK31" s="126"/>
      <c r="BL31" s="126"/>
      <c r="BM31" s="126"/>
      <c r="BN31" s="126"/>
      <c r="BO31" s="126"/>
      <c r="BP31" s="126"/>
      <c r="BQ31" s="126"/>
      <c r="BR31" s="126"/>
      <c r="BS31" s="126"/>
      <c r="BT31" s="126"/>
      <c r="BU31" s="126"/>
      <c r="BV31" s="126">
        <f>データ!AC7</f>
        <v>95.4</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3</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1117</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93.2</v>
      </c>
      <c r="S32" s="126"/>
      <c r="T32" s="126"/>
      <c r="U32" s="126"/>
      <c r="V32" s="126"/>
      <c r="W32" s="126"/>
      <c r="X32" s="126"/>
      <c r="Y32" s="126"/>
      <c r="Z32" s="126"/>
      <c r="AA32" s="126"/>
      <c r="AB32" s="126"/>
      <c r="AC32" s="126"/>
      <c r="AD32" s="126"/>
      <c r="AE32" s="126"/>
      <c r="AF32" s="126">
        <f>データ!AE7</f>
        <v>95.5</v>
      </c>
      <c r="AG32" s="126"/>
      <c r="AH32" s="126"/>
      <c r="AI32" s="126"/>
      <c r="AJ32" s="126"/>
      <c r="AK32" s="126"/>
      <c r="AL32" s="126"/>
      <c r="AM32" s="126"/>
      <c r="AN32" s="126"/>
      <c r="AO32" s="126"/>
      <c r="AP32" s="126"/>
      <c r="AQ32" s="126"/>
      <c r="AR32" s="126"/>
      <c r="AS32" s="126"/>
      <c r="AT32" s="126">
        <f>データ!AF7</f>
        <v>96.2</v>
      </c>
      <c r="AU32" s="126"/>
      <c r="AV32" s="126"/>
      <c r="AW32" s="126"/>
      <c r="AX32" s="126"/>
      <c r="AY32" s="126"/>
      <c r="AZ32" s="126"/>
      <c r="BA32" s="126"/>
      <c r="BB32" s="126"/>
      <c r="BC32" s="126"/>
      <c r="BD32" s="126"/>
      <c r="BE32" s="126"/>
      <c r="BF32" s="126"/>
      <c r="BG32" s="126"/>
      <c r="BH32" s="126">
        <f>データ!AG7</f>
        <v>93.7</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23</v>
      </c>
      <c r="DG32" s="126"/>
      <c r="DH32" s="126"/>
      <c r="DI32" s="126"/>
      <c r="DJ32" s="126"/>
      <c r="DK32" s="126"/>
      <c r="DL32" s="126"/>
      <c r="DM32" s="126"/>
      <c r="DN32" s="126"/>
      <c r="DO32" s="126"/>
      <c r="DP32" s="126"/>
      <c r="DQ32" s="126"/>
      <c r="DR32" s="126"/>
      <c r="DS32" s="126"/>
      <c r="DT32" s="126">
        <f>データ!AP7</f>
        <v>18.5</v>
      </c>
      <c r="DU32" s="126"/>
      <c r="DV32" s="126"/>
      <c r="DW32" s="126"/>
      <c r="DX32" s="126"/>
      <c r="DY32" s="126"/>
      <c r="DZ32" s="126"/>
      <c r="EA32" s="126"/>
      <c r="EB32" s="126"/>
      <c r="EC32" s="126"/>
      <c r="ED32" s="126"/>
      <c r="EE32" s="126"/>
      <c r="EF32" s="126"/>
      <c r="EG32" s="126"/>
      <c r="EH32" s="126">
        <f>データ!AQ7</f>
        <v>26.5</v>
      </c>
      <c r="EI32" s="126"/>
      <c r="EJ32" s="126"/>
      <c r="EK32" s="126"/>
      <c r="EL32" s="126"/>
      <c r="EM32" s="126"/>
      <c r="EN32" s="126"/>
      <c r="EO32" s="126"/>
      <c r="EP32" s="126"/>
      <c r="EQ32" s="126"/>
      <c r="ER32" s="126"/>
      <c r="ES32" s="126"/>
      <c r="ET32" s="126"/>
      <c r="EU32" s="126"/>
      <c r="EV32" s="126">
        <f>データ!AR7</f>
        <v>19.600000000000001</v>
      </c>
      <c r="EW32" s="126"/>
      <c r="EX32" s="126"/>
      <c r="EY32" s="126"/>
      <c r="EZ32" s="126"/>
      <c r="FA32" s="126"/>
      <c r="FB32" s="126"/>
      <c r="FC32" s="126"/>
      <c r="FD32" s="126"/>
      <c r="FE32" s="126"/>
      <c r="FF32" s="126"/>
      <c r="FG32" s="126"/>
      <c r="FH32" s="126"/>
      <c r="FI32" s="126"/>
      <c r="FJ32" s="126">
        <f>データ!AS7</f>
        <v>34.5</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3770</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173130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134</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32</v>
      </c>
      <c r="S53" s="126"/>
      <c r="T53" s="126"/>
      <c r="U53" s="126"/>
      <c r="V53" s="126"/>
      <c r="W53" s="126"/>
      <c r="X53" s="126"/>
      <c r="Y53" s="126"/>
      <c r="Z53" s="126"/>
      <c r="AA53" s="126"/>
      <c r="AB53" s="126"/>
      <c r="AC53" s="126"/>
      <c r="AD53" s="126"/>
      <c r="AE53" s="126"/>
      <c r="AF53" s="126">
        <f>データ!BG7</f>
        <v>29.9</v>
      </c>
      <c r="AG53" s="126"/>
      <c r="AH53" s="126"/>
      <c r="AI53" s="126"/>
      <c r="AJ53" s="126"/>
      <c r="AK53" s="126"/>
      <c r="AL53" s="126"/>
      <c r="AM53" s="126"/>
      <c r="AN53" s="126"/>
      <c r="AO53" s="126"/>
      <c r="AP53" s="126"/>
      <c r="AQ53" s="126"/>
      <c r="AR53" s="126"/>
      <c r="AS53" s="126"/>
      <c r="AT53" s="126">
        <f>データ!BH7</f>
        <v>37.4</v>
      </c>
      <c r="AU53" s="126"/>
      <c r="AV53" s="126"/>
      <c r="AW53" s="126"/>
      <c r="AX53" s="126"/>
      <c r="AY53" s="126"/>
      <c r="AZ53" s="126"/>
      <c r="BA53" s="126"/>
      <c r="BB53" s="126"/>
      <c r="BC53" s="126"/>
      <c r="BD53" s="126"/>
      <c r="BE53" s="126"/>
      <c r="BF53" s="126"/>
      <c r="BG53" s="126"/>
      <c r="BH53" s="126">
        <f>データ!BI7</f>
        <v>30.3</v>
      </c>
      <c r="BI53" s="126"/>
      <c r="BJ53" s="126"/>
      <c r="BK53" s="126"/>
      <c r="BL53" s="126"/>
      <c r="BM53" s="126"/>
      <c r="BN53" s="126"/>
      <c r="BO53" s="126"/>
      <c r="BP53" s="126"/>
      <c r="BQ53" s="126"/>
      <c r="BR53" s="126"/>
      <c r="BS53" s="126"/>
      <c r="BT53" s="126"/>
      <c r="BU53" s="126"/>
      <c r="BV53" s="126">
        <f>データ!BJ7</f>
        <v>23.2</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37.6</v>
      </c>
      <c r="DG53" s="126"/>
      <c r="DH53" s="126"/>
      <c r="DI53" s="126"/>
      <c r="DJ53" s="126"/>
      <c r="DK53" s="126"/>
      <c r="DL53" s="126"/>
      <c r="DM53" s="126"/>
      <c r="DN53" s="126"/>
      <c r="DO53" s="126"/>
      <c r="DP53" s="126"/>
      <c r="DQ53" s="126"/>
      <c r="DR53" s="126"/>
      <c r="DS53" s="126"/>
      <c r="DT53" s="126">
        <f>データ!BR7</f>
        <v>47.8</v>
      </c>
      <c r="DU53" s="126"/>
      <c r="DV53" s="126"/>
      <c r="DW53" s="126"/>
      <c r="DX53" s="126"/>
      <c r="DY53" s="126"/>
      <c r="DZ53" s="126"/>
      <c r="EA53" s="126"/>
      <c r="EB53" s="126"/>
      <c r="EC53" s="126"/>
      <c r="ED53" s="126"/>
      <c r="EE53" s="126"/>
      <c r="EF53" s="126"/>
      <c r="EG53" s="126"/>
      <c r="EH53" s="126">
        <f>データ!BS7</f>
        <v>45</v>
      </c>
      <c r="EI53" s="126"/>
      <c r="EJ53" s="126"/>
      <c r="EK53" s="126"/>
      <c r="EL53" s="126"/>
      <c r="EM53" s="126"/>
      <c r="EN53" s="126"/>
      <c r="EO53" s="126"/>
      <c r="EP53" s="126"/>
      <c r="EQ53" s="126"/>
      <c r="ER53" s="126"/>
      <c r="ES53" s="126"/>
      <c r="ET53" s="126"/>
      <c r="EU53" s="126"/>
      <c r="EV53" s="126">
        <f>データ!BT7</f>
        <v>44.7</v>
      </c>
      <c r="EW53" s="126"/>
      <c r="EX53" s="126"/>
      <c r="EY53" s="126"/>
      <c r="EZ53" s="126"/>
      <c r="FA53" s="126"/>
      <c r="FB53" s="126"/>
      <c r="FC53" s="126"/>
      <c r="FD53" s="126"/>
      <c r="FE53" s="126"/>
      <c r="FF53" s="126"/>
      <c r="FG53" s="126"/>
      <c r="FH53" s="126"/>
      <c r="FI53" s="126"/>
      <c r="FJ53" s="126">
        <f>データ!BU7</f>
        <v>67.3</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-2</v>
      </c>
      <c r="GU53" s="126"/>
      <c r="GV53" s="126"/>
      <c r="GW53" s="126"/>
      <c r="GX53" s="126"/>
      <c r="GY53" s="126"/>
      <c r="GZ53" s="126"/>
      <c r="HA53" s="126"/>
      <c r="HB53" s="126"/>
      <c r="HC53" s="126"/>
      <c r="HD53" s="126"/>
      <c r="HE53" s="126"/>
      <c r="HF53" s="126"/>
      <c r="HG53" s="126"/>
      <c r="HH53" s="126">
        <f>データ!CC7</f>
        <v>-24.8</v>
      </c>
      <c r="HI53" s="126"/>
      <c r="HJ53" s="126"/>
      <c r="HK53" s="126"/>
      <c r="HL53" s="126"/>
      <c r="HM53" s="126"/>
      <c r="HN53" s="126"/>
      <c r="HO53" s="126"/>
      <c r="HP53" s="126"/>
      <c r="HQ53" s="126"/>
      <c r="HR53" s="126"/>
      <c r="HS53" s="126"/>
      <c r="HT53" s="126"/>
      <c r="HU53" s="126"/>
      <c r="HV53" s="126">
        <f>データ!CD7</f>
        <v>-19.399999999999999</v>
      </c>
      <c r="HW53" s="126"/>
      <c r="HX53" s="126"/>
      <c r="HY53" s="126"/>
      <c r="HZ53" s="126"/>
      <c r="IA53" s="126"/>
      <c r="IB53" s="126"/>
      <c r="IC53" s="126"/>
      <c r="ID53" s="126"/>
      <c r="IE53" s="126"/>
      <c r="IF53" s="126"/>
      <c r="IG53" s="126"/>
      <c r="IH53" s="126"/>
      <c r="II53" s="126"/>
      <c r="IJ53" s="126">
        <f>データ!CE7</f>
        <v>-6.3</v>
      </c>
      <c r="IK53" s="126"/>
      <c r="IL53" s="126"/>
      <c r="IM53" s="126"/>
      <c r="IN53" s="126"/>
      <c r="IO53" s="126"/>
      <c r="IP53" s="126"/>
      <c r="IQ53" s="126"/>
      <c r="IR53" s="126"/>
      <c r="IS53" s="126"/>
      <c r="IT53" s="126"/>
      <c r="IU53" s="126"/>
      <c r="IV53" s="126"/>
      <c r="IW53" s="126"/>
      <c r="IX53" s="126">
        <f>データ!CF7</f>
        <v>-52.4</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-1611</v>
      </c>
      <c r="KI53" s="127"/>
      <c r="KJ53" s="127"/>
      <c r="KK53" s="127"/>
      <c r="KL53" s="127"/>
      <c r="KM53" s="127"/>
      <c r="KN53" s="127"/>
      <c r="KO53" s="127"/>
      <c r="KP53" s="127"/>
      <c r="KQ53" s="127"/>
      <c r="KR53" s="127"/>
      <c r="KS53" s="127"/>
      <c r="KT53" s="127"/>
      <c r="KU53" s="127"/>
      <c r="KV53" s="127">
        <f>データ!CN7</f>
        <v>9853</v>
      </c>
      <c r="KW53" s="127"/>
      <c r="KX53" s="127"/>
      <c r="KY53" s="127"/>
      <c r="KZ53" s="127"/>
      <c r="LA53" s="127"/>
      <c r="LB53" s="127"/>
      <c r="LC53" s="127"/>
      <c r="LD53" s="127"/>
      <c r="LE53" s="127"/>
      <c r="LF53" s="127"/>
      <c r="LG53" s="127"/>
      <c r="LH53" s="127"/>
      <c r="LI53" s="127"/>
      <c r="LJ53" s="127">
        <f>データ!CO7</f>
        <v>21165</v>
      </c>
      <c r="LK53" s="127"/>
      <c r="LL53" s="127"/>
      <c r="LM53" s="127"/>
      <c r="LN53" s="127"/>
      <c r="LO53" s="127"/>
      <c r="LP53" s="127"/>
      <c r="LQ53" s="127"/>
      <c r="LR53" s="127"/>
      <c r="LS53" s="127"/>
      <c r="LT53" s="127"/>
      <c r="LU53" s="127"/>
      <c r="LV53" s="127"/>
      <c r="LW53" s="127"/>
      <c r="LX53" s="127">
        <f>データ!CP7</f>
        <v>7082</v>
      </c>
      <c r="LY53" s="127"/>
      <c r="LZ53" s="127"/>
      <c r="MA53" s="127"/>
      <c r="MB53" s="127"/>
      <c r="MC53" s="127"/>
      <c r="MD53" s="127"/>
      <c r="ME53" s="127"/>
      <c r="MF53" s="127"/>
      <c r="MG53" s="127"/>
      <c r="MH53" s="127"/>
      <c r="MI53" s="127"/>
      <c r="MJ53" s="127"/>
      <c r="MK53" s="127"/>
      <c r="ML53" s="127">
        <f>データ!CQ7</f>
        <v>-19393</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24</v>
      </c>
      <c r="S54" s="126"/>
      <c r="T54" s="126"/>
      <c r="U54" s="126"/>
      <c r="V54" s="126"/>
      <c r="W54" s="126"/>
      <c r="X54" s="126"/>
      <c r="Y54" s="126"/>
      <c r="Z54" s="126"/>
      <c r="AA54" s="126"/>
      <c r="AB54" s="126"/>
      <c r="AC54" s="126"/>
      <c r="AD54" s="126"/>
      <c r="AE54" s="126"/>
      <c r="AF54" s="126">
        <f>データ!BL7</f>
        <v>25</v>
      </c>
      <c r="AG54" s="126"/>
      <c r="AH54" s="126"/>
      <c r="AI54" s="126"/>
      <c r="AJ54" s="126"/>
      <c r="AK54" s="126"/>
      <c r="AL54" s="126"/>
      <c r="AM54" s="126"/>
      <c r="AN54" s="126"/>
      <c r="AO54" s="126"/>
      <c r="AP54" s="126"/>
      <c r="AQ54" s="126"/>
      <c r="AR54" s="126"/>
      <c r="AS54" s="126"/>
      <c r="AT54" s="126">
        <f>データ!BM7</f>
        <v>22.7</v>
      </c>
      <c r="AU54" s="126"/>
      <c r="AV54" s="126"/>
      <c r="AW54" s="126"/>
      <c r="AX54" s="126"/>
      <c r="AY54" s="126"/>
      <c r="AZ54" s="126"/>
      <c r="BA54" s="126"/>
      <c r="BB54" s="126"/>
      <c r="BC54" s="126"/>
      <c r="BD54" s="126"/>
      <c r="BE54" s="126"/>
      <c r="BF54" s="126"/>
      <c r="BG54" s="126"/>
      <c r="BH54" s="126">
        <f>データ!BN7</f>
        <v>18.600000000000001</v>
      </c>
      <c r="BI54" s="126"/>
      <c r="BJ54" s="126"/>
      <c r="BK54" s="126"/>
      <c r="BL54" s="126"/>
      <c r="BM54" s="126"/>
      <c r="BN54" s="126"/>
      <c r="BO54" s="126"/>
      <c r="BP54" s="126"/>
      <c r="BQ54" s="126"/>
      <c r="BR54" s="126"/>
      <c r="BS54" s="126"/>
      <c r="BT54" s="126"/>
      <c r="BU54" s="126"/>
      <c r="BV54" s="126">
        <f>データ!BO7</f>
        <v>11.5</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35.200000000000003</v>
      </c>
      <c r="DG54" s="126"/>
      <c r="DH54" s="126"/>
      <c r="DI54" s="126"/>
      <c r="DJ54" s="126"/>
      <c r="DK54" s="126"/>
      <c r="DL54" s="126"/>
      <c r="DM54" s="126"/>
      <c r="DN54" s="126"/>
      <c r="DO54" s="126"/>
      <c r="DP54" s="126"/>
      <c r="DQ54" s="126"/>
      <c r="DR54" s="126"/>
      <c r="DS54" s="126"/>
      <c r="DT54" s="126">
        <f>データ!BW7</f>
        <v>36.299999999999997</v>
      </c>
      <c r="DU54" s="126"/>
      <c r="DV54" s="126"/>
      <c r="DW54" s="126"/>
      <c r="DX54" s="126"/>
      <c r="DY54" s="126"/>
      <c r="DZ54" s="126"/>
      <c r="EA54" s="126"/>
      <c r="EB54" s="126"/>
      <c r="EC54" s="126"/>
      <c r="ED54" s="126"/>
      <c r="EE54" s="126"/>
      <c r="EF54" s="126"/>
      <c r="EG54" s="126"/>
      <c r="EH54" s="126">
        <f>データ!BX7</f>
        <v>37.200000000000003</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267.7</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-18.8</v>
      </c>
      <c r="GU54" s="126"/>
      <c r="GV54" s="126"/>
      <c r="GW54" s="126"/>
      <c r="GX54" s="126"/>
      <c r="GY54" s="126"/>
      <c r="GZ54" s="126"/>
      <c r="HA54" s="126"/>
      <c r="HB54" s="126"/>
      <c r="HC54" s="126"/>
      <c r="HD54" s="126"/>
      <c r="HE54" s="126"/>
      <c r="HF54" s="126"/>
      <c r="HG54" s="126"/>
      <c r="HH54" s="126">
        <f>データ!CH7</f>
        <v>-36.9</v>
      </c>
      <c r="HI54" s="126"/>
      <c r="HJ54" s="126"/>
      <c r="HK54" s="126"/>
      <c r="HL54" s="126"/>
      <c r="HM54" s="126"/>
      <c r="HN54" s="126"/>
      <c r="HO54" s="126"/>
      <c r="HP54" s="126"/>
      <c r="HQ54" s="126"/>
      <c r="HR54" s="126"/>
      <c r="HS54" s="126"/>
      <c r="HT54" s="126"/>
      <c r="HU54" s="126"/>
      <c r="HV54" s="126">
        <f>データ!CI7</f>
        <v>-54.2</v>
      </c>
      <c r="HW54" s="126"/>
      <c r="HX54" s="126"/>
      <c r="HY54" s="126"/>
      <c r="HZ54" s="126"/>
      <c r="IA54" s="126"/>
      <c r="IB54" s="126"/>
      <c r="IC54" s="126"/>
      <c r="ID54" s="126"/>
      <c r="IE54" s="126"/>
      <c r="IF54" s="126"/>
      <c r="IG54" s="126"/>
      <c r="IH54" s="126"/>
      <c r="II54" s="126"/>
      <c r="IJ54" s="126">
        <f>データ!CJ7</f>
        <v>-15.3</v>
      </c>
      <c r="IK54" s="126"/>
      <c r="IL54" s="126"/>
      <c r="IM54" s="126"/>
      <c r="IN54" s="126"/>
      <c r="IO54" s="126"/>
      <c r="IP54" s="126"/>
      <c r="IQ54" s="126"/>
      <c r="IR54" s="126"/>
      <c r="IS54" s="126"/>
      <c r="IT54" s="126"/>
      <c r="IU54" s="126"/>
      <c r="IV54" s="126"/>
      <c r="IW54" s="126"/>
      <c r="IX54" s="126">
        <f>データ!CK7</f>
        <v>-73.3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-10800</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410267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211551</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42000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14.4</v>
      </c>
      <c r="KI77" s="126"/>
      <c r="KJ77" s="126"/>
      <c r="KK77" s="126"/>
      <c r="KL77" s="126"/>
      <c r="KM77" s="126"/>
      <c r="KN77" s="126"/>
      <c r="KO77" s="126"/>
      <c r="KP77" s="126"/>
      <c r="KQ77" s="126"/>
      <c r="KR77" s="126"/>
      <c r="KS77" s="126"/>
      <c r="KT77" s="126"/>
      <c r="KU77" s="126"/>
      <c r="KV77" s="126">
        <f>データ!DW7</f>
        <v>9.6</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47.5</v>
      </c>
      <c r="KI78" s="126"/>
      <c r="KJ78" s="126"/>
      <c r="KK78" s="126"/>
      <c r="KL78" s="126"/>
      <c r="KM78" s="126"/>
      <c r="KN78" s="126"/>
      <c r="KO78" s="126"/>
      <c r="KP78" s="126"/>
      <c r="KQ78" s="126"/>
      <c r="KR78" s="126"/>
      <c r="KS78" s="126"/>
      <c r="KT78" s="126"/>
      <c r="KU78" s="126"/>
      <c r="KV78" s="126">
        <f>データ!EB7</f>
        <v>555.79999999999995</v>
      </c>
      <c r="KW78" s="126"/>
      <c r="KX78" s="126"/>
      <c r="KY78" s="126"/>
      <c r="KZ78" s="126"/>
      <c r="LA78" s="126"/>
      <c r="LB78" s="126"/>
      <c r="LC78" s="126"/>
      <c r="LD78" s="126"/>
      <c r="LE78" s="126"/>
      <c r="LF78" s="126"/>
      <c r="LG78" s="126"/>
      <c r="LH78" s="126"/>
      <c r="LI78" s="126"/>
      <c r="LJ78" s="126">
        <f>データ!EC7</f>
        <v>536.70000000000005</v>
      </c>
      <c r="LK78" s="126"/>
      <c r="LL78" s="126"/>
      <c r="LM78" s="126"/>
      <c r="LN78" s="126"/>
      <c r="LO78" s="126"/>
      <c r="LP78" s="126"/>
      <c r="LQ78" s="126"/>
      <c r="LR78" s="126"/>
      <c r="LS78" s="126"/>
      <c r="LT78" s="126"/>
      <c r="LU78" s="126"/>
      <c r="LV78" s="126"/>
      <c r="LW78" s="126"/>
      <c r="LX78" s="126">
        <f>データ!ED7</f>
        <v>21.2</v>
      </c>
      <c r="LY78" s="126"/>
      <c r="LZ78" s="126"/>
      <c r="MA78" s="126"/>
      <c r="MB78" s="126"/>
      <c r="MC78" s="126"/>
      <c r="MD78" s="126"/>
      <c r="ME78" s="126"/>
      <c r="MF78" s="126"/>
      <c r="MG78" s="126"/>
      <c r="MH78" s="126"/>
      <c r="MI78" s="126"/>
      <c r="MJ78" s="126"/>
      <c r="MK78" s="126"/>
      <c r="ML78" s="126">
        <f>データ!EE7</f>
        <v>105.5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LMrftQUH7dZsygaJU30gglm9haJMg9ZzpWSKf44BZSMZkoEevV34s5naz3625mX5J/U0id0tDWVUUOMDztoLag==" saltValue="4MID2dL04WgnS4XUY2bNU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101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102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102</v>
      </c>
      <c r="CQ5" s="56" t="s">
        <v>93</v>
      </c>
      <c r="CR5" s="56" t="s">
        <v>94</v>
      </c>
      <c r="CS5" s="56" t="s">
        <v>95</v>
      </c>
      <c r="CT5" s="56" t="s">
        <v>96</v>
      </c>
      <c r="CU5" s="56" t="s">
        <v>97</v>
      </c>
      <c r="CV5" s="56" t="s">
        <v>98</v>
      </c>
      <c r="CW5" s="56" t="s">
        <v>99</v>
      </c>
      <c r="CX5" s="56" t="s">
        <v>89</v>
      </c>
      <c r="CY5" s="56" t="s">
        <v>90</v>
      </c>
      <c r="CZ5" s="56" t="s">
        <v>91</v>
      </c>
      <c r="DA5" s="56" t="s">
        <v>102</v>
      </c>
      <c r="DB5" s="56" t="s">
        <v>93</v>
      </c>
      <c r="DC5" s="56" t="s">
        <v>94</v>
      </c>
      <c r="DD5" s="56" t="s">
        <v>95</v>
      </c>
      <c r="DE5" s="56" t="s">
        <v>96</v>
      </c>
      <c r="DF5" s="56" t="s">
        <v>97</v>
      </c>
      <c r="DG5" s="56" t="s">
        <v>98</v>
      </c>
      <c r="DH5" s="56" t="s">
        <v>99</v>
      </c>
      <c r="DI5" s="144"/>
      <c r="DJ5" s="144"/>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103</v>
      </c>
      <c r="EH5" s="56" t="s">
        <v>104</v>
      </c>
      <c r="EI5" s="56" t="s">
        <v>105</v>
      </c>
      <c r="EJ5" s="56" t="s">
        <v>106</v>
      </c>
      <c r="EK5" s="56" t="s">
        <v>107</v>
      </c>
      <c r="EL5" s="56" t="s">
        <v>108</v>
      </c>
      <c r="EM5" s="56" t="s">
        <v>109</v>
      </c>
      <c r="EN5" s="56" t="s">
        <v>110</v>
      </c>
      <c r="EO5" s="56" t="s">
        <v>111</v>
      </c>
      <c r="EP5" s="56" t="s">
        <v>112</v>
      </c>
    </row>
    <row r="6" spans="1:146" s="66" customFormat="1" x14ac:dyDescent="0.15">
      <c r="A6" s="42" t="s">
        <v>113</v>
      </c>
      <c r="B6" s="57">
        <f>B8</f>
        <v>2020</v>
      </c>
      <c r="C6" s="57">
        <f t="shared" ref="C6:X6" si="2">C8</f>
        <v>352039</v>
      </c>
      <c r="D6" s="57">
        <f t="shared" si="2"/>
        <v>47</v>
      </c>
      <c r="E6" s="57">
        <f t="shared" si="2"/>
        <v>11</v>
      </c>
      <c r="F6" s="57">
        <f t="shared" si="2"/>
        <v>1</v>
      </c>
      <c r="G6" s="57">
        <f t="shared" si="2"/>
        <v>1</v>
      </c>
      <c r="H6" s="57" t="str">
        <f>SUBSTITUTE(H8,"　","")</f>
        <v>山口県山口市</v>
      </c>
      <c r="I6" s="57" t="str">
        <f t="shared" si="2"/>
        <v>国民宿舎秋穂荘</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2860</v>
      </c>
      <c r="R6" s="60">
        <f t="shared" si="2"/>
        <v>67</v>
      </c>
      <c r="S6" s="61">
        <f t="shared" si="2"/>
        <v>13246</v>
      </c>
      <c r="T6" s="62" t="str">
        <f t="shared" si="2"/>
        <v>利用料金制</v>
      </c>
      <c r="U6" s="58">
        <f t="shared" si="2"/>
        <v>56</v>
      </c>
      <c r="V6" s="62" t="str">
        <f t="shared" si="2"/>
        <v>無</v>
      </c>
      <c r="W6" s="63">
        <f t="shared" si="2"/>
        <v>70.5</v>
      </c>
      <c r="X6" s="62" t="str">
        <f t="shared" si="2"/>
        <v>有</v>
      </c>
      <c r="Y6" s="64">
        <f>IF(Y8="-",NA(),Y8)</f>
        <v>98.1</v>
      </c>
      <c r="Z6" s="64">
        <f t="shared" ref="Z6:AH6" si="3">IF(Z8="-",NA(),Z8)</f>
        <v>98</v>
      </c>
      <c r="AA6" s="64">
        <f t="shared" si="3"/>
        <v>101.6</v>
      </c>
      <c r="AB6" s="64">
        <f t="shared" si="3"/>
        <v>98.3</v>
      </c>
      <c r="AC6" s="64">
        <f t="shared" si="3"/>
        <v>95.4</v>
      </c>
      <c r="AD6" s="64">
        <f t="shared" si="3"/>
        <v>93.2</v>
      </c>
      <c r="AE6" s="64">
        <f t="shared" si="3"/>
        <v>95.5</v>
      </c>
      <c r="AF6" s="64">
        <f t="shared" si="3"/>
        <v>96.2</v>
      </c>
      <c r="AG6" s="64">
        <f t="shared" si="3"/>
        <v>93.7</v>
      </c>
      <c r="AH6" s="64">
        <f t="shared" si="3"/>
        <v>89.8</v>
      </c>
      <c r="AI6" s="64" t="str">
        <f>IF(AI8="-","【-】","【"&amp;SUBSTITUTE(TEXT(AI8,"#,##0.0"),"-","△")&amp;"】")</f>
        <v>【86.6】</v>
      </c>
      <c r="AJ6" s="64">
        <f>IF(AJ8="-",NA(),AJ8)</f>
        <v>0</v>
      </c>
      <c r="AK6" s="64">
        <f t="shared" ref="AK6:AS6" si="4">IF(AK8="-",NA(),AK8)</f>
        <v>0</v>
      </c>
      <c r="AL6" s="64">
        <f t="shared" si="4"/>
        <v>0</v>
      </c>
      <c r="AM6" s="64">
        <f t="shared" si="4"/>
        <v>0</v>
      </c>
      <c r="AN6" s="64">
        <f t="shared" si="4"/>
        <v>3</v>
      </c>
      <c r="AO6" s="64">
        <f t="shared" si="4"/>
        <v>23</v>
      </c>
      <c r="AP6" s="64">
        <f t="shared" si="4"/>
        <v>18.5</v>
      </c>
      <c r="AQ6" s="64">
        <f t="shared" si="4"/>
        <v>26.5</v>
      </c>
      <c r="AR6" s="64">
        <f t="shared" si="4"/>
        <v>19.600000000000001</v>
      </c>
      <c r="AS6" s="64">
        <f t="shared" si="4"/>
        <v>34.5</v>
      </c>
      <c r="AT6" s="64" t="str">
        <f>IF(AT8="-","【-】","【"&amp;SUBSTITUTE(TEXT(AT8,"#,##0.0"),"-","△")&amp;"】")</f>
        <v>【33.7】</v>
      </c>
      <c r="AU6" s="59">
        <f>IF(AU8="-",NA(),AU8)</f>
        <v>0</v>
      </c>
      <c r="AV6" s="59">
        <f t="shared" ref="AV6:BD6" si="5">IF(AV8="-",NA(),AV8)</f>
        <v>0</v>
      </c>
      <c r="AW6" s="59">
        <f t="shared" si="5"/>
        <v>0</v>
      </c>
      <c r="AX6" s="59">
        <f t="shared" si="5"/>
        <v>0</v>
      </c>
      <c r="AY6" s="59">
        <f t="shared" si="5"/>
        <v>1117</v>
      </c>
      <c r="AZ6" s="59">
        <f t="shared" si="5"/>
        <v>3437</v>
      </c>
      <c r="BA6" s="59">
        <f t="shared" si="5"/>
        <v>2595</v>
      </c>
      <c r="BB6" s="59">
        <f t="shared" si="5"/>
        <v>3770</v>
      </c>
      <c r="BC6" s="59">
        <f t="shared" si="5"/>
        <v>3136</v>
      </c>
      <c r="BD6" s="59">
        <f t="shared" si="5"/>
        <v>173130</v>
      </c>
      <c r="BE6" s="59" t="str">
        <f>IF(BE8="-","【-】","【"&amp;SUBSTITUTE(TEXT(BE8,"#,##0"),"-","△")&amp;"】")</f>
        <v>【1,475,862】</v>
      </c>
      <c r="BF6" s="64">
        <f>IF(BF8="-",NA(),BF8)</f>
        <v>32</v>
      </c>
      <c r="BG6" s="64">
        <f t="shared" ref="BG6:BO6" si="6">IF(BG8="-",NA(),BG8)</f>
        <v>29.9</v>
      </c>
      <c r="BH6" s="64">
        <f t="shared" si="6"/>
        <v>37.4</v>
      </c>
      <c r="BI6" s="64">
        <f t="shared" si="6"/>
        <v>30.3</v>
      </c>
      <c r="BJ6" s="64">
        <f t="shared" si="6"/>
        <v>23.2</v>
      </c>
      <c r="BK6" s="64">
        <f t="shared" si="6"/>
        <v>24</v>
      </c>
      <c r="BL6" s="64">
        <f t="shared" si="6"/>
        <v>25</v>
      </c>
      <c r="BM6" s="64">
        <f t="shared" si="6"/>
        <v>22.7</v>
      </c>
      <c r="BN6" s="64">
        <f t="shared" si="6"/>
        <v>18.600000000000001</v>
      </c>
      <c r="BO6" s="64">
        <f t="shared" si="6"/>
        <v>11.5</v>
      </c>
      <c r="BP6" s="64" t="str">
        <f>IF(BP8="-","【-】","【"&amp;SUBSTITUTE(TEXT(BP8,"#,##0.0"),"-","△")&amp;"】")</f>
        <v>【10.1】</v>
      </c>
      <c r="BQ6" s="64">
        <f>IF(BQ8="-",NA(),BQ8)</f>
        <v>37.6</v>
      </c>
      <c r="BR6" s="64">
        <f t="shared" ref="BR6:BZ6" si="7">IF(BR8="-",NA(),BR8)</f>
        <v>47.8</v>
      </c>
      <c r="BS6" s="64">
        <f t="shared" si="7"/>
        <v>45</v>
      </c>
      <c r="BT6" s="64">
        <f t="shared" si="7"/>
        <v>44.7</v>
      </c>
      <c r="BU6" s="64">
        <f t="shared" si="7"/>
        <v>67.3</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-2</v>
      </c>
      <c r="CC6" s="64">
        <f t="shared" ref="CC6:CK6" si="8">IF(CC8="-",NA(),CC8)</f>
        <v>-24.8</v>
      </c>
      <c r="CD6" s="64">
        <f t="shared" si="8"/>
        <v>-19.399999999999999</v>
      </c>
      <c r="CE6" s="64">
        <f t="shared" si="8"/>
        <v>-6.3</v>
      </c>
      <c r="CF6" s="64">
        <f t="shared" si="8"/>
        <v>-52.4</v>
      </c>
      <c r="CG6" s="64">
        <f t="shared" si="8"/>
        <v>-18.8</v>
      </c>
      <c r="CH6" s="64">
        <f t="shared" si="8"/>
        <v>-36.9</v>
      </c>
      <c r="CI6" s="64">
        <f t="shared" si="8"/>
        <v>-54.2</v>
      </c>
      <c r="CJ6" s="64">
        <f t="shared" si="8"/>
        <v>-15.3</v>
      </c>
      <c r="CK6" s="64">
        <f t="shared" si="8"/>
        <v>-73.3</v>
      </c>
      <c r="CL6" s="64" t="str">
        <f>IF(CL8="-","【-】","【"&amp;SUBSTITUTE(TEXT(CL8,"#,##0.0"),"-","△")&amp;"】")</f>
        <v>【△121.1】</v>
      </c>
      <c r="CM6" s="59">
        <f>IF(CM8="-",NA(),CM8)</f>
        <v>-1611</v>
      </c>
      <c r="CN6" s="59">
        <f t="shared" ref="CN6:CV6" si="9">IF(CN8="-",NA(),CN8)</f>
        <v>9853</v>
      </c>
      <c r="CO6" s="59">
        <f t="shared" si="9"/>
        <v>21165</v>
      </c>
      <c r="CP6" s="59">
        <f t="shared" si="9"/>
        <v>7082</v>
      </c>
      <c r="CQ6" s="59">
        <f t="shared" si="9"/>
        <v>-19393</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114</v>
      </c>
      <c r="DI6" s="60">
        <f t="shared" ref="DI6:DJ6" si="10">DI8</f>
        <v>211551</v>
      </c>
      <c r="DJ6" s="60">
        <f t="shared" si="10"/>
        <v>42000</v>
      </c>
      <c r="DK6" s="64"/>
      <c r="DL6" s="64"/>
      <c r="DM6" s="64"/>
      <c r="DN6" s="64"/>
      <c r="DO6" s="64"/>
      <c r="DP6" s="64"/>
      <c r="DQ6" s="64"/>
      <c r="DR6" s="64"/>
      <c r="DS6" s="64"/>
      <c r="DT6" s="64"/>
      <c r="DU6" s="64" t="s">
        <v>114</v>
      </c>
      <c r="DV6" s="64">
        <f>IF(DV8="-",NA(),DV8)</f>
        <v>14.4</v>
      </c>
      <c r="DW6" s="64">
        <f t="shared" ref="DW6:EE6" si="11">IF(DW8="-",NA(),DW8)</f>
        <v>9.6</v>
      </c>
      <c r="DX6" s="64">
        <f t="shared" si="11"/>
        <v>0</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2.5999999999999999E-3</v>
      </c>
      <c r="EH6" s="65">
        <f t="shared" ref="EH6:EP6" si="12">IF(EH8="-",NA(),EH8)</f>
        <v>6.1999999999999998E-3</v>
      </c>
      <c r="EI6" s="65">
        <f t="shared" si="12"/>
        <v>1.6000000000000001E-3</v>
      </c>
      <c r="EJ6" s="65">
        <f t="shared" si="12"/>
        <v>2E-3</v>
      </c>
      <c r="EK6" s="65">
        <f t="shared" si="12"/>
        <v>1.8E-3</v>
      </c>
      <c r="EL6" s="65">
        <f t="shared" si="12"/>
        <v>0.33739999999999998</v>
      </c>
      <c r="EM6" s="65">
        <f t="shared" si="12"/>
        <v>0.27300000000000002</v>
      </c>
      <c r="EN6" s="65">
        <f t="shared" si="12"/>
        <v>0.22359999999999999</v>
      </c>
      <c r="EO6" s="65">
        <f t="shared" si="12"/>
        <v>0.24010000000000001</v>
      </c>
      <c r="EP6" s="65">
        <f t="shared" si="12"/>
        <v>0.19769999999999999</v>
      </c>
    </row>
    <row r="7" spans="1:146" s="66" customFormat="1" x14ac:dyDescent="0.15">
      <c r="A7" s="42" t="s">
        <v>115</v>
      </c>
      <c r="B7" s="57">
        <f t="shared" ref="B7:X7" si="13">B8</f>
        <v>2020</v>
      </c>
      <c r="C7" s="57">
        <f t="shared" si="13"/>
        <v>352039</v>
      </c>
      <c r="D7" s="57">
        <f t="shared" si="13"/>
        <v>47</v>
      </c>
      <c r="E7" s="57">
        <f t="shared" si="13"/>
        <v>11</v>
      </c>
      <c r="F7" s="57">
        <f t="shared" si="13"/>
        <v>1</v>
      </c>
      <c r="G7" s="57">
        <f t="shared" si="13"/>
        <v>1</v>
      </c>
      <c r="H7" s="57" t="str">
        <f t="shared" si="13"/>
        <v>山口県　山口市</v>
      </c>
      <c r="I7" s="57" t="str">
        <f t="shared" si="13"/>
        <v>国民宿舎秋穂荘</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2860</v>
      </c>
      <c r="R7" s="60">
        <f t="shared" si="13"/>
        <v>67</v>
      </c>
      <c r="S7" s="61">
        <f t="shared" si="13"/>
        <v>13246</v>
      </c>
      <c r="T7" s="62" t="str">
        <f t="shared" si="13"/>
        <v>利用料金制</v>
      </c>
      <c r="U7" s="58">
        <f t="shared" si="13"/>
        <v>56</v>
      </c>
      <c r="V7" s="62" t="str">
        <f t="shared" si="13"/>
        <v>無</v>
      </c>
      <c r="W7" s="63">
        <f t="shared" si="13"/>
        <v>70.5</v>
      </c>
      <c r="X7" s="62" t="str">
        <f t="shared" si="13"/>
        <v>有</v>
      </c>
      <c r="Y7" s="64">
        <f>Y8</f>
        <v>98.1</v>
      </c>
      <c r="Z7" s="64">
        <f t="shared" ref="Z7:AH7" si="14">Z8</f>
        <v>98</v>
      </c>
      <c r="AA7" s="64">
        <f t="shared" si="14"/>
        <v>101.6</v>
      </c>
      <c r="AB7" s="64">
        <f t="shared" si="14"/>
        <v>98.3</v>
      </c>
      <c r="AC7" s="64">
        <f t="shared" si="14"/>
        <v>95.4</v>
      </c>
      <c r="AD7" s="64">
        <f t="shared" si="14"/>
        <v>93.2</v>
      </c>
      <c r="AE7" s="64">
        <f t="shared" si="14"/>
        <v>95.5</v>
      </c>
      <c r="AF7" s="64">
        <f t="shared" si="14"/>
        <v>96.2</v>
      </c>
      <c r="AG7" s="64">
        <f t="shared" si="14"/>
        <v>93.7</v>
      </c>
      <c r="AH7" s="64">
        <f t="shared" si="14"/>
        <v>89.8</v>
      </c>
      <c r="AI7" s="64"/>
      <c r="AJ7" s="64">
        <f>AJ8</f>
        <v>0</v>
      </c>
      <c r="AK7" s="64">
        <f t="shared" ref="AK7:AS7" si="15">AK8</f>
        <v>0</v>
      </c>
      <c r="AL7" s="64">
        <f t="shared" si="15"/>
        <v>0</v>
      </c>
      <c r="AM7" s="64">
        <f t="shared" si="15"/>
        <v>0</v>
      </c>
      <c r="AN7" s="64">
        <f t="shared" si="15"/>
        <v>3</v>
      </c>
      <c r="AO7" s="64">
        <f t="shared" si="15"/>
        <v>23</v>
      </c>
      <c r="AP7" s="64">
        <f t="shared" si="15"/>
        <v>18.5</v>
      </c>
      <c r="AQ7" s="64">
        <f t="shared" si="15"/>
        <v>26.5</v>
      </c>
      <c r="AR7" s="64">
        <f t="shared" si="15"/>
        <v>19.600000000000001</v>
      </c>
      <c r="AS7" s="64">
        <f t="shared" si="15"/>
        <v>34.5</v>
      </c>
      <c r="AT7" s="64"/>
      <c r="AU7" s="59">
        <f>AU8</f>
        <v>0</v>
      </c>
      <c r="AV7" s="59">
        <f t="shared" ref="AV7:BD7" si="16">AV8</f>
        <v>0</v>
      </c>
      <c r="AW7" s="59">
        <f t="shared" si="16"/>
        <v>0</v>
      </c>
      <c r="AX7" s="59">
        <f t="shared" si="16"/>
        <v>0</v>
      </c>
      <c r="AY7" s="59">
        <f t="shared" si="16"/>
        <v>1117</v>
      </c>
      <c r="AZ7" s="59">
        <f t="shared" si="16"/>
        <v>3437</v>
      </c>
      <c r="BA7" s="59">
        <f t="shared" si="16"/>
        <v>2595</v>
      </c>
      <c r="BB7" s="59">
        <f t="shared" si="16"/>
        <v>3770</v>
      </c>
      <c r="BC7" s="59">
        <f t="shared" si="16"/>
        <v>3136</v>
      </c>
      <c r="BD7" s="59">
        <f t="shared" si="16"/>
        <v>173130</v>
      </c>
      <c r="BE7" s="59"/>
      <c r="BF7" s="64">
        <f>BF8</f>
        <v>32</v>
      </c>
      <c r="BG7" s="64">
        <f t="shared" ref="BG7:BO7" si="17">BG8</f>
        <v>29.9</v>
      </c>
      <c r="BH7" s="64">
        <f t="shared" si="17"/>
        <v>37.4</v>
      </c>
      <c r="BI7" s="64">
        <f t="shared" si="17"/>
        <v>30.3</v>
      </c>
      <c r="BJ7" s="64">
        <f t="shared" si="17"/>
        <v>23.2</v>
      </c>
      <c r="BK7" s="64">
        <f t="shared" si="17"/>
        <v>24</v>
      </c>
      <c r="BL7" s="64">
        <f t="shared" si="17"/>
        <v>25</v>
      </c>
      <c r="BM7" s="64">
        <f t="shared" si="17"/>
        <v>22.7</v>
      </c>
      <c r="BN7" s="64">
        <f t="shared" si="17"/>
        <v>18.600000000000001</v>
      </c>
      <c r="BO7" s="64">
        <f t="shared" si="17"/>
        <v>11.5</v>
      </c>
      <c r="BP7" s="64"/>
      <c r="BQ7" s="64">
        <f>BQ8</f>
        <v>37.6</v>
      </c>
      <c r="BR7" s="64">
        <f t="shared" ref="BR7:BZ7" si="18">BR8</f>
        <v>47.8</v>
      </c>
      <c r="BS7" s="64">
        <f t="shared" si="18"/>
        <v>45</v>
      </c>
      <c r="BT7" s="64">
        <f t="shared" si="18"/>
        <v>44.7</v>
      </c>
      <c r="BU7" s="64">
        <f t="shared" si="18"/>
        <v>67.3</v>
      </c>
      <c r="BV7" s="64">
        <f t="shared" si="18"/>
        <v>35.200000000000003</v>
      </c>
      <c r="BW7" s="64">
        <f t="shared" si="18"/>
        <v>36.299999999999997</v>
      </c>
      <c r="BX7" s="64">
        <f t="shared" si="18"/>
        <v>37.200000000000003</v>
      </c>
      <c r="BY7" s="64">
        <f t="shared" si="18"/>
        <v>35.799999999999997</v>
      </c>
      <c r="BZ7" s="64">
        <f t="shared" si="18"/>
        <v>267.7</v>
      </c>
      <c r="CA7" s="64"/>
      <c r="CB7" s="64">
        <f>CB8</f>
        <v>-2</v>
      </c>
      <c r="CC7" s="64">
        <f t="shared" ref="CC7:CK7" si="19">CC8</f>
        <v>-24.8</v>
      </c>
      <c r="CD7" s="64">
        <f t="shared" si="19"/>
        <v>-19.399999999999999</v>
      </c>
      <c r="CE7" s="64">
        <f t="shared" si="19"/>
        <v>-6.3</v>
      </c>
      <c r="CF7" s="64">
        <f t="shared" si="19"/>
        <v>-52.4</v>
      </c>
      <c r="CG7" s="64">
        <f t="shared" si="19"/>
        <v>-18.8</v>
      </c>
      <c r="CH7" s="64">
        <f t="shared" si="19"/>
        <v>-36.9</v>
      </c>
      <c r="CI7" s="64">
        <f t="shared" si="19"/>
        <v>-54.2</v>
      </c>
      <c r="CJ7" s="64">
        <f t="shared" si="19"/>
        <v>-15.3</v>
      </c>
      <c r="CK7" s="64">
        <f t="shared" si="19"/>
        <v>-73.3</v>
      </c>
      <c r="CL7" s="64"/>
      <c r="CM7" s="59">
        <f>CM8</f>
        <v>-1611</v>
      </c>
      <c r="CN7" s="59">
        <f t="shared" ref="CN7:CV7" si="20">CN8</f>
        <v>9853</v>
      </c>
      <c r="CO7" s="59">
        <f t="shared" si="20"/>
        <v>21165</v>
      </c>
      <c r="CP7" s="59">
        <f t="shared" si="20"/>
        <v>7082</v>
      </c>
      <c r="CQ7" s="59">
        <f t="shared" si="20"/>
        <v>-19393</v>
      </c>
      <c r="CR7" s="59">
        <f t="shared" si="20"/>
        <v>-8684</v>
      </c>
      <c r="CS7" s="59">
        <f t="shared" si="20"/>
        <v>-9820</v>
      </c>
      <c r="CT7" s="59">
        <f t="shared" si="20"/>
        <v>-10800</v>
      </c>
      <c r="CU7" s="59">
        <f t="shared" si="20"/>
        <v>-16698</v>
      </c>
      <c r="CV7" s="59">
        <f t="shared" si="20"/>
        <v>410267</v>
      </c>
      <c r="CW7" s="59"/>
      <c r="CX7" s="64" t="s">
        <v>116</v>
      </c>
      <c r="CY7" s="64" t="s">
        <v>116</v>
      </c>
      <c r="CZ7" s="64" t="s">
        <v>116</v>
      </c>
      <c r="DA7" s="64" t="s">
        <v>116</v>
      </c>
      <c r="DB7" s="64" t="s">
        <v>116</v>
      </c>
      <c r="DC7" s="64" t="s">
        <v>116</v>
      </c>
      <c r="DD7" s="64" t="s">
        <v>116</v>
      </c>
      <c r="DE7" s="64" t="s">
        <v>116</v>
      </c>
      <c r="DF7" s="64" t="s">
        <v>116</v>
      </c>
      <c r="DG7" s="64" t="s">
        <v>114</v>
      </c>
      <c r="DH7" s="64"/>
      <c r="DI7" s="60">
        <f>DI8</f>
        <v>211551</v>
      </c>
      <c r="DJ7" s="60">
        <f>DJ8</f>
        <v>42000</v>
      </c>
      <c r="DK7" s="64" t="s">
        <v>116</v>
      </c>
      <c r="DL7" s="64" t="s">
        <v>116</v>
      </c>
      <c r="DM7" s="64" t="s">
        <v>116</v>
      </c>
      <c r="DN7" s="64" t="s">
        <v>116</v>
      </c>
      <c r="DO7" s="64" t="s">
        <v>116</v>
      </c>
      <c r="DP7" s="64" t="s">
        <v>116</v>
      </c>
      <c r="DQ7" s="64" t="s">
        <v>116</v>
      </c>
      <c r="DR7" s="64" t="s">
        <v>116</v>
      </c>
      <c r="DS7" s="64" t="s">
        <v>116</v>
      </c>
      <c r="DT7" s="64" t="s">
        <v>114</v>
      </c>
      <c r="DU7" s="64"/>
      <c r="DV7" s="64">
        <f>DV8</f>
        <v>14.4</v>
      </c>
      <c r="DW7" s="64">
        <f t="shared" ref="DW7:EE7" si="21">DW8</f>
        <v>9.6</v>
      </c>
      <c r="DX7" s="64">
        <f t="shared" si="21"/>
        <v>0</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352039</v>
      </c>
      <c r="D8" s="67">
        <v>47</v>
      </c>
      <c r="E8" s="67">
        <v>11</v>
      </c>
      <c r="F8" s="67">
        <v>1</v>
      </c>
      <c r="G8" s="67">
        <v>1</v>
      </c>
      <c r="H8" s="67" t="s">
        <v>117</v>
      </c>
      <c r="I8" s="67" t="s">
        <v>118</v>
      </c>
      <c r="J8" s="67" t="s">
        <v>119</v>
      </c>
      <c r="K8" s="67" t="s">
        <v>120</v>
      </c>
      <c r="L8" s="67" t="s">
        <v>121</v>
      </c>
      <c r="M8" s="67" t="s">
        <v>133</v>
      </c>
      <c r="N8" s="67" t="s">
        <v>122</v>
      </c>
      <c r="O8" s="68" t="s">
        <v>123</v>
      </c>
      <c r="P8" s="68" t="s">
        <v>123</v>
      </c>
      <c r="Q8" s="69">
        <v>2860</v>
      </c>
      <c r="R8" s="69">
        <v>67</v>
      </c>
      <c r="S8" s="70">
        <v>13246</v>
      </c>
      <c r="T8" s="71" t="s">
        <v>124</v>
      </c>
      <c r="U8" s="68">
        <v>56</v>
      </c>
      <c r="V8" s="71" t="s">
        <v>125</v>
      </c>
      <c r="W8" s="72">
        <v>70.5</v>
      </c>
      <c r="X8" s="71" t="s">
        <v>126</v>
      </c>
      <c r="Y8" s="73">
        <v>98.1</v>
      </c>
      <c r="Z8" s="73">
        <v>98</v>
      </c>
      <c r="AA8" s="73">
        <v>101.6</v>
      </c>
      <c r="AB8" s="73">
        <v>98.3</v>
      </c>
      <c r="AC8" s="73">
        <v>95.4</v>
      </c>
      <c r="AD8" s="73">
        <v>93.2</v>
      </c>
      <c r="AE8" s="73">
        <v>95.5</v>
      </c>
      <c r="AF8" s="73">
        <v>96.2</v>
      </c>
      <c r="AG8" s="73">
        <v>93.7</v>
      </c>
      <c r="AH8" s="73">
        <v>89.8</v>
      </c>
      <c r="AI8" s="73">
        <v>86.6</v>
      </c>
      <c r="AJ8" s="73">
        <v>0</v>
      </c>
      <c r="AK8" s="73">
        <v>0</v>
      </c>
      <c r="AL8" s="73">
        <v>0</v>
      </c>
      <c r="AM8" s="73">
        <v>0</v>
      </c>
      <c r="AN8" s="73">
        <v>3</v>
      </c>
      <c r="AO8" s="73">
        <v>23</v>
      </c>
      <c r="AP8" s="73">
        <v>18.5</v>
      </c>
      <c r="AQ8" s="73">
        <v>26.5</v>
      </c>
      <c r="AR8" s="73">
        <v>19.600000000000001</v>
      </c>
      <c r="AS8" s="73">
        <v>34.5</v>
      </c>
      <c r="AT8" s="73">
        <v>33.700000000000003</v>
      </c>
      <c r="AU8" s="74">
        <v>0</v>
      </c>
      <c r="AV8" s="74">
        <v>0</v>
      </c>
      <c r="AW8" s="74">
        <v>0</v>
      </c>
      <c r="AX8" s="74">
        <v>0</v>
      </c>
      <c r="AY8" s="74">
        <v>1117</v>
      </c>
      <c r="AZ8" s="74">
        <v>3437</v>
      </c>
      <c r="BA8" s="74">
        <v>2595</v>
      </c>
      <c r="BB8" s="74">
        <v>3770</v>
      </c>
      <c r="BC8" s="74">
        <v>3136</v>
      </c>
      <c r="BD8" s="74">
        <v>173130</v>
      </c>
      <c r="BE8" s="74">
        <v>1475862</v>
      </c>
      <c r="BF8" s="73">
        <v>32</v>
      </c>
      <c r="BG8" s="73">
        <v>29.9</v>
      </c>
      <c r="BH8" s="73">
        <v>37.4</v>
      </c>
      <c r="BI8" s="73">
        <v>30.3</v>
      </c>
      <c r="BJ8" s="73">
        <v>23.2</v>
      </c>
      <c r="BK8" s="73">
        <v>24</v>
      </c>
      <c r="BL8" s="73">
        <v>25</v>
      </c>
      <c r="BM8" s="73">
        <v>22.7</v>
      </c>
      <c r="BN8" s="73">
        <v>18.600000000000001</v>
      </c>
      <c r="BO8" s="73">
        <v>11.5</v>
      </c>
      <c r="BP8" s="73">
        <v>10.1</v>
      </c>
      <c r="BQ8" s="73">
        <v>37.6</v>
      </c>
      <c r="BR8" s="73">
        <v>47.8</v>
      </c>
      <c r="BS8" s="73">
        <v>45</v>
      </c>
      <c r="BT8" s="73">
        <v>44.7</v>
      </c>
      <c r="BU8" s="73">
        <v>67.3</v>
      </c>
      <c r="BV8" s="73">
        <v>35.200000000000003</v>
      </c>
      <c r="BW8" s="73">
        <v>36.299999999999997</v>
      </c>
      <c r="BX8" s="73">
        <v>37.200000000000003</v>
      </c>
      <c r="BY8" s="73">
        <v>35.799999999999997</v>
      </c>
      <c r="BZ8" s="73">
        <v>267.7</v>
      </c>
      <c r="CA8" s="73">
        <v>170.8</v>
      </c>
      <c r="CB8" s="73">
        <v>-2</v>
      </c>
      <c r="CC8" s="73">
        <v>-24.8</v>
      </c>
      <c r="CD8" s="73">
        <v>-19.399999999999999</v>
      </c>
      <c r="CE8" s="75">
        <v>-6.3</v>
      </c>
      <c r="CF8" s="75">
        <v>-52.4</v>
      </c>
      <c r="CG8" s="73">
        <v>-18.8</v>
      </c>
      <c r="CH8" s="73">
        <v>-36.9</v>
      </c>
      <c r="CI8" s="73">
        <v>-54.2</v>
      </c>
      <c r="CJ8" s="73">
        <v>-15.3</v>
      </c>
      <c r="CK8" s="73">
        <v>-73.3</v>
      </c>
      <c r="CL8" s="73">
        <v>-121.1</v>
      </c>
      <c r="CM8" s="74">
        <v>-1611</v>
      </c>
      <c r="CN8" s="74">
        <v>9853</v>
      </c>
      <c r="CO8" s="74">
        <v>21165</v>
      </c>
      <c r="CP8" s="74">
        <v>7082</v>
      </c>
      <c r="CQ8" s="74">
        <v>-19393</v>
      </c>
      <c r="CR8" s="74">
        <v>-8684</v>
      </c>
      <c r="CS8" s="74">
        <v>-9820</v>
      </c>
      <c r="CT8" s="74">
        <v>-10800</v>
      </c>
      <c r="CU8" s="74">
        <v>-16698</v>
      </c>
      <c r="CV8" s="74">
        <v>410267</v>
      </c>
      <c r="CW8" s="74">
        <v>-29447</v>
      </c>
      <c r="CX8" s="73" t="s">
        <v>127</v>
      </c>
      <c r="CY8" s="73" t="s">
        <v>127</v>
      </c>
      <c r="CZ8" s="73" t="s">
        <v>127</v>
      </c>
      <c r="DA8" s="73" t="s">
        <v>127</v>
      </c>
      <c r="DB8" s="73" t="s">
        <v>127</v>
      </c>
      <c r="DC8" s="73" t="s">
        <v>127</v>
      </c>
      <c r="DD8" s="73" t="s">
        <v>127</v>
      </c>
      <c r="DE8" s="73" t="s">
        <v>127</v>
      </c>
      <c r="DF8" s="73" t="s">
        <v>127</v>
      </c>
      <c r="DG8" s="73" t="s">
        <v>127</v>
      </c>
      <c r="DH8" s="73" t="s">
        <v>127</v>
      </c>
      <c r="DI8" s="69">
        <v>211551</v>
      </c>
      <c r="DJ8" s="69">
        <v>42000</v>
      </c>
      <c r="DK8" s="73" t="s">
        <v>127</v>
      </c>
      <c r="DL8" s="73" t="s">
        <v>127</v>
      </c>
      <c r="DM8" s="73" t="s">
        <v>127</v>
      </c>
      <c r="DN8" s="73" t="s">
        <v>127</v>
      </c>
      <c r="DO8" s="73" t="s">
        <v>127</v>
      </c>
      <c r="DP8" s="73" t="s">
        <v>127</v>
      </c>
      <c r="DQ8" s="73" t="s">
        <v>127</v>
      </c>
      <c r="DR8" s="73" t="s">
        <v>127</v>
      </c>
      <c r="DS8" s="73" t="s">
        <v>127</v>
      </c>
      <c r="DT8" s="73" t="s">
        <v>127</v>
      </c>
      <c r="DU8" s="73" t="s">
        <v>127</v>
      </c>
      <c r="DV8" s="73">
        <v>14.4</v>
      </c>
      <c r="DW8" s="73">
        <v>9.6</v>
      </c>
      <c r="DX8" s="73">
        <v>0</v>
      </c>
      <c r="DY8" s="73">
        <v>0</v>
      </c>
      <c r="DZ8" s="73">
        <v>0</v>
      </c>
      <c r="EA8" s="73">
        <v>47.5</v>
      </c>
      <c r="EB8" s="73">
        <v>555.79999999999995</v>
      </c>
      <c r="EC8" s="73">
        <v>536.70000000000005</v>
      </c>
      <c r="ED8" s="73">
        <v>21.2</v>
      </c>
      <c r="EE8" s="73">
        <v>105.5</v>
      </c>
      <c r="EF8" s="73">
        <v>107.3</v>
      </c>
      <c r="EG8" s="71">
        <v>2.5999999999999999E-3</v>
      </c>
      <c r="EH8" s="76">
        <v>6.1999999999999998E-3</v>
      </c>
      <c r="EI8" s="76">
        <v>1.6000000000000001E-3</v>
      </c>
      <c r="EJ8" s="76">
        <v>2E-3</v>
      </c>
      <c r="EK8" s="76">
        <v>1.8E-3</v>
      </c>
      <c r="EL8" s="76">
        <v>0.33739999999999998</v>
      </c>
      <c r="EM8" s="76">
        <v>0.27300000000000002</v>
      </c>
      <c r="EN8" s="76">
        <v>0.22359999999999999</v>
      </c>
      <c r="EO8" s="76">
        <v>0.24010000000000001</v>
      </c>
      <c r="EP8" s="76">
        <v>0.19769999999999999</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3259</cp:lastModifiedBy>
  <cp:lastPrinted>2022-02-02T00:41:43Z</cp:lastPrinted>
  <dcterms:created xsi:type="dcterms:W3CDTF">2021-12-16T06:43:25Z</dcterms:created>
  <dcterms:modified xsi:type="dcterms:W3CDTF">2022-02-02T00:43:29Z</dcterms:modified>
  <cp:category/>
</cp:coreProperties>
</file>