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20114Fw：Fw：Fw：公営企業に係\02 送付一式\02 様式\様式02【病院・交通・休宿・駐車場】\提出　【経営比較分析表】2020_352080_47_140\"/>
    </mc:Choice>
  </mc:AlternateContent>
  <workbookProtection workbookAlgorithmName="SHA-512" workbookHashValue="QQJ7vub3EQOyh39K0iLJTdPP0+6tjMm+2/UbZBNJox2Qpw870o6ieNT5/5vqy1+PS3robiSV5BcB1lKyXytIZg==" workbookSaltValue="9ETI07qA+MvoTg2SGjiiA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B6" i="4"/>
  <c r="MA51" i="4" l="1"/>
  <c r="HJ51" i="4"/>
  <c r="MA30" i="4"/>
  <c r="IT76" i="4"/>
  <c r="CS51" i="4"/>
  <c r="HJ30" i="4"/>
  <c r="BZ76" i="4"/>
  <c r="MI76" i="4"/>
  <c r="CS30" i="4"/>
  <c r="C11" i="5"/>
  <c r="E11" i="5"/>
  <c r="D11" i="5"/>
  <c r="B11" i="5"/>
  <c r="HP76" i="4" l="1"/>
  <c r="AV76" i="4"/>
  <c r="KO51" i="4"/>
  <c r="FX51" i="4"/>
  <c r="BG30" i="4"/>
  <c r="LE76" i="4"/>
  <c r="KO30" i="4"/>
  <c r="BG51" i="4"/>
  <c r="FX30" i="4"/>
  <c r="BK76" i="4"/>
  <c r="LH51" i="4"/>
  <c r="LT76" i="4"/>
  <c r="GQ51" i="4"/>
  <c r="LH30" i="4"/>
  <c r="IE76" i="4"/>
  <c r="BZ51" i="4"/>
  <c r="GQ30" i="4"/>
  <c r="BZ30" i="4"/>
  <c r="JV30" i="4"/>
  <c r="FE30" i="4"/>
  <c r="AN30" i="4"/>
  <c r="AG76" i="4"/>
  <c r="KP76" i="4"/>
  <c r="FE51" i="4"/>
  <c r="HA76" i="4"/>
  <c r="AN51" i="4"/>
  <c r="JV51" i="4"/>
  <c r="JC51" i="4"/>
  <c r="KA76" i="4"/>
  <c r="GL76" i="4"/>
  <c r="U51" i="4"/>
  <c r="EL30" i="4"/>
  <c r="U30" i="4"/>
  <c r="R76" i="4"/>
  <c r="EL51" i="4"/>
  <c r="JC30" i="4"/>
</calcChain>
</file>

<file path=xl/sharedStrings.xml><?xml version="1.0" encoding="utf-8"?>
<sst xmlns="http://schemas.openxmlformats.org/spreadsheetml/2006/main" count="278" uniqueCount="136">
  <si>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</si>
  <si>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</si>
  <si>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</si>
  <si>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</si>
  <si>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</si>
  <si>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</si>
  <si>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</si>
  <si>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</si>
  <si>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</si>
  <si>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</si>
  <si>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</si>
  <si>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</si>
  <si>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</si>
  <si>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</si>
  <si>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</si>
  <si>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</si>
  <si>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</si>
  <si>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</si>
  <si>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</si>
  <si>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</si>
  <si>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</si>
  <si>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</si>
  <si>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</si>
  <si>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</si>
  <si>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</si>
  <si>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</si>
  <si>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</si>
  <si>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</si>
  <si>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</si>
  <si>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</si>
  <si>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</si>
  <si>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</si>
  <si>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</si>
  <si>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</si>
  <si>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</si>
  <si>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</si>
  <si>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</si>
  <si>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</si>
  <si>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</si>
  <si>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</si>
  <si>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</si>
  <si>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</si>
  <si>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</si>
  <si>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</si>
  <si>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</si>
  <si>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</si>
  <si>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</si>
  <si>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</si>
  <si>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</si>
  <si>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</si>
  <si>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</si>
  <si>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</si>
  <si>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</si>
  <si>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</si>
  <si>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</si>
  <si>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</si>
  <si>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</si>
  <si>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</si>
  <si>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</si>
  <si>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</si>
  <si>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</si>
  <si>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</si>
  <si>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</si>
  <si>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</si>
  <si>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</si>
  <si>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</si>
  <si>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</si>
  <si>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</si>
  <si>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</si>
  <si>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</si>
  <si>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</si>
  <si>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</si>
  <si>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</si>
  <si>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</si>
  <si>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</si>
  <si>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</si>
  <si>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</si>
  <si>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</si>
  <si>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</si>
  <si>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</si>
  <si>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</si>
  <si>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</si>
  <si>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</si>
  <si>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</si>
  <si>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</si>
  <si>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</si>
  <si>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</si>
  <si>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</si>
  <si>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</si>
  <si>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</si>
  <si>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</si>
  <si>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</si>
  <si>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</si>
  <si>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</si>
  <si>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</si>
  <si>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</si>
  <si>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</si>
  <si>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</si>
  <si>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</si>
  <si>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</si>
  <si>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</si>
  <si>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</si>
  <si>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</si>
  <si>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</si>
  <si>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</si>
  <si>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</si>
  <si>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</si>
  <si>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</si>
  <si>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</si>
  <si>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</si>
  <si>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</si>
  <si>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</si>
  <si>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</si>
  <si>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</si>
  <si>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</si>
  <si>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</si>
  <si>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</si>
  <si>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</si>
  <si>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</si>
  <si>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</si>
  <si>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</si>
  <si>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</si>
  <si>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</si>
  <si>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</si>
  <si>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</si>
  <si>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</si>
  <si>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</si>
  <si>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</si>
  <si>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</si>
  <si>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</si>
  <si>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</si>
  <si>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</si>
  <si>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全国平均及び類似施設平均を下回った状態で推移している。当施設は、全て定期駐車場として運用しているため、収入が安定する一方、時間貸しとして運用している施設に比べて回転率（稼働率）が低くなる傾向がある。</t>
    <phoneticPr fontId="5"/>
  </si>
  <si>
    <t>　収益的収支比率及び売上高ＧＯＰ比率が全国平均及び類似施設平均を上回り、高い収益性を示す。
　一方、ＥＢＩＴＤＡが全国平均及び類似施設平均を下回っており、収益が継続して成長する見込みが高くないと評価されるが、施設の規模や利用実態を考慮すると、おおむね良好といえる。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ウリアゲ</t>
    </rPh>
    <rPh sb="12" eb="13">
      <t>ダカ</t>
    </rPh>
    <rPh sb="16" eb="18">
      <t>ヒリツ</t>
    </rPh>
    <rPh sb="19" eb="21">
      <t>ゼンコク</t>
    </rPh>
    <rPh sb="21" eb="23">
      <t>ヘイキン</t>
    </rPh>
    <rPh sb="23" eb="24">
      <t>オヨ</t>
    </rPh>
    <rPh sb="25" eb="27">
      <t>ルイジ</t>
    </rPh>
    <rPh sb="27" eb="29">
      <t>シセツ</t>
    </rPh>
    <rPh sb="29" eb="31">
      <t>ヘイキン</t>
    </rPh>
    <rPh sb="32" eb="34">
      <t>ウワマワ</t>
    </rPh>
    <rPh sb="36" eb="37">
      <t>タカ</t>
    </rPh>
    <rPh sb="38" eb="41">
      <t>シュウエキセイ</t>
    </rPh>
    <rPh sb="42" eb="43">
      <t>シメ</t>
    </rPh>
    <rPh sb="104" eb="106">
      <t>シセツ</t>
    </rPh>
    <rPh sb="110" eb="112">
      <t>リヨウ</t>
    </rPh>
    <rPh sb="112" eb="114">
      <t>ジッタイ</t>
    </rPh>
    <phoneticPr fontId="5"/>
  </si>
  <si>
    <t>　定期駐車のみの施設で、建設後29年が経過している。
　今後も適切な維持管理を続けていく必要がある。</t>
    <rPh sb="1" eb="3">
      <t>テイキ</t>
    </rPh>
    <rPh sb="3" eb="5">
      <t>チュウシャ</t>
    </rPh>
    <rPh sb="8" eb="10">
      <t>シセツ</t>
    </rPh>
    <rPh sb="12" eb="14">
      <t>ケンセツ</t>
    </rPh>
    <rPh sb="14" eb="15">
      <t>ゴ</t>
    </rPh>
    <rPh sb="17" eb="18">
      <t>ネン</t>
    </rPh>
    <rPh sb="19" eb="21">
      <t>ケイカ</t>
    </rPh>
    <rPh sb="28" eb="30">
      <t>コンゴ</t>
    </rPh>
    <rPh sb="31" eb="33">
      <t>テキセツ</t>
    </rPh>
    <rPh sb="34" eb="36">
      <t>イジ</t>
    </rPh>
    <rPh sb="36" eb="38">
      <t>カンリ</t>
    </rPh>
    <rPh sb="39" eb="40">
      <t>ツヅ</t>
    </rPh>
    <rPh sb="44" eb="46">
      <t>ヒツヨウ</t>
    </rPh>
    <phoneticPr fontId="5"/>
  </si>
  <si>
    <t>　本施設は、概ね安定的な経営状況を維持している。
　一方で、継続的な収益性の確保のため、施設改修など改善に向けた取組みを検討する必要がある。</t>
    <rPh sb="26" eb="28">
      <t>イッポウ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</si>
</sst>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278.3</c:v>
                </c:pt>
                <c:pt idx="1">
                  <c:v>2405.1999999999998</c:v>
                </c:pt>
                <c:pt idx="2">
                  <c:v>1000</c:v>
                </c:pt>
                <c:pt idx="3">
                  <c:v>4954.5</c:v>
                </c:pt>
                <c:pt idx="4">
                  <c:v>780.6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4-498B-AAA4-806AF0F69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4-498B-AAA4-806AF0F69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E61-9519-DFEDBBD4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4-4E61-9519-DFEDBBD4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1E1-45C4-9E74-FF553C82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1-45C4-9E74-FF553C82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649-4B61-9C9A-24995540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9-4B61-9C9A-24995540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F-47D6-AF30-EE82FC31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F-47D6-AF30-EE82FC31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8-4C45-8551-D7F6943A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8-4C45-8551-D7F6943A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86.7</c:v>
                </c:pt>
                <c:pt idx="2">
                  <c:v>100</c:v>
                </c:pt>
                <c:pt idx="3">
                  <c:v>100</c:v>
                </c:pt>
                <c:pt idx="4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4-4F9D-8AA9-CDA70C72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4-4F9D-8AA9-CDA70C72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95.8</c:v>
                </c:pt>
                <c:pt idx="2">
                  <c:v>89.9</c:v>
                </c:pt>
                <c:pt idx="3">
                  <c:v>98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D-490E-8268-55CF63C8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D-490E-8268-55CF63C8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235</c:v>
                </c:pt>
                <c:pt idx="1">
                  <c:v>464</c:v>
                </c:pt>
                <c:pt idx="2">
                  <c:v>549</c:v>
                </c:pt>
                <c:pt idx="3">
                  <c:v>534</c:v>
                </c:pt>
                <c:pt idx="4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5-4B04-A13B-DB012ED8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5-4B04-A13B-DB012ED8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4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神代駅前駐車場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369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278.3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2405.1999999999998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1000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4954.5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780.6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66.7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86.7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86.7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378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373.2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6.3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288.2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287.39999999999998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290.39999999999998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63.9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95.8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89.9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87.2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235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464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549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534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422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34.700000000000003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7123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8017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4723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62.8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62.3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6Fp3cosJFWmcqtv+sziamcHJ8UwiN4xJCuNllOEXJgyPv0Jnp+6gDczzZowCRVCJyStYJMtFs0wBn6FtRGvhw==" saltValue="qXwfpg+Chv1L8KMxU8CGj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102</v>
      </c>
      <c r="AM5" s="59" t="s">
        <v>93</v>
      </c>
      <c r="AN5" s="59" t="s">
        <v>103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104</v>
      </c>
      <c r="AV5" s="59" t="s">
        <v>91</v>
      </c>
      <c r="AW5" s="59" t="s">
        <v>102</v>
      </c>
      <c r="AX5" s="59" t="s">
        <v>105</v>
      </c>
      <c r="AY5" s="59" t="s">
        <v>106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104</v>
      </c>
      <c r="BG5" s="59" t="s">
        <v>107</v>
      </c>
      <c r="BH5" s="59" t="s">
        <v>102</v>
      </c>
      <c r="BI5" s="59" t="s">
        <v>105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104</v>
      </c>
      <c r="BR5" s="59" t="s">
        <v>107</v>
      </c>
      <c r="BS5" s="59" t="s">
        <v>108</v>
      </c>
      <c r="BT5" s="59" t="s">
        <v>105</v>
      </c>
      <c r="BU5" s="59" t="s">
        <v>103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109</v>
      </c>
      <c r="CC5" s="59" t="s">
        <v>91</v>
      </c>
      <c r="CD5" s="59" t="s">
        <v>102</v>
      </c>
      <c r="CE5" s="59" t="s">
        <v>105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102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109</v>
      </c>
      <c r="DA5" s="59" t="s">
        <v>91</v>
      </c>
      <c r="DB5" s="59" t="s">
        <v>102</v>
      </c>
      <c r="DC5" s="59" t="s">
        <v>105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104</v>
      </c>
      <c r="DL5" s="59" t="s">
        <v>107</v>
      </c>
      <c r="DM5" s="59" t="s">
        <v>92</v>
      </c>
      <c r="DN5" s="59" t="s">
        <v>93</v>
      </c>
      <c r="DO5" s="59" t="s">
        <v>106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山口県岩国市</v>
      </c>
      <c r="I6" s="60" t="str">
        <f t="shared" si="1"/>
        <v>神代駅前駐車場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29</v>
      </c>
      <c r="S6" s="62" t="str">
        <f t="shared" si="1"/>
        <v>駅</v>
      </c>
      <c r="T6" s="62" t="str">
        <f t="shared" si="1"/>
        <v>無</v>
      </c>
      <c r="U6" s="63">
        <f t="shared" si="1"/>
        <v>369</v>
      </c>
      <c r="V6" s="63">
        <f t="shared" si="1"/>
        <v>15</v>
      </c>
      <c r="W6" s="63">
        <f t="shared" si="1"/>
        <v>0</v>
      </c>
      <c r="X6" s="62" t="str">
        <f t="shared" si="1"/>
        <v>無</v>
      </c>
      <c r="Y6" s="64">
        <f>IF(Y8="-",NA(),Y8)</f>
        <v>278.3</v>
      </c>
      <c r="Z6" s="64">
        <f t="shared" ref="Z6:AH6" si="2">IF(Z8="-",NA(),Z8)</f>
        <v>2405.1999999999998</v>
      </c>
      <c r="AA6" s="64">
        <f t="shared" si="2"/>
        <v>1000</v>
      </c>
      <c r="AB6" s="64">
        <f t="shared" si="2"/>
        <v>4954.5</v>
      </c>
      <c r="AC6" s="64">
        <f t="shared" si="2"/>
        <v>780.6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63.9</v>
      </c>
      <c r="BG6" s="64">
        <f t="shared" ref="BG6:BO6" si="5">IF(BG8="-",NA(),BG8)</f>
        <v>95.8</v>
      </c>
      <c r="BH6" s="64">
        <f t="shared" si="5"/>
        <v>89.9</v>
      </c>
      <c r="BI6" s="64">
        <f t="shared" si="5"/>
        <v>98</v>
      </c>
      <c r="BJ6" s="64">
        <f t="shared" si="5"/>
        <v>87.2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235</v>
      </c>
      <c r="BR6" s="65">
        <f t="shared" ref="BR6:BZ6" si="6">IF(BR8="-",NA(),BR8)</f>
        <v>464</v>
      </c>
      <c r="BS6" s="65">
        <f t="shared" si="6"/>
        <v>549</v>
      </c>
      <c r="BT6" s="65">
        <f t="shared" si="6"/>
        <v>534</v>
      </c>
      <c r="BU6" s="65">
        <f t="shared" si="6"/>
        <v>422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4723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66.7</v>
      </c>
      <c r="DL6" s="64">
        <f t="shared" ref="DL6:DT6" si="9">IF(DL8="-",NA(),DL8)</f>
        <v>86.7</v>
      </c>
      <c r="DM6" s="64">
        <f t="shared" si="9"/>
        <v>100</v>
      </c>
      <c r="DN6" s="64">
        <f t="shared" si="9"/>
        <v>100</v>
      </c>
      <c r="DO6" s="64">
        <f t="shared" si="9"/>
        <v>86.7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山口県　岩国市</v>
      </c>
      <c r="I7" s="60" t="str">
        <f t="shared" si="10"/>
        <v>神代駅前駐車場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29</v>
      </c>
      <c r="S7" s="62" t="str">
        <f t="shared" si="10"/>
        <v>駅</v>
      </c>
      <c r="T7" s="62" t="str">
        <f t="shared" si="10"/>
        <v>無</v>
      </c>
      <c r="U7" s="63">
        <f t="shared" si="10"/>
        <v>369</v>
      </c>
      <c r="V7" s="63">
        <f t="shared" si="10"/>
        <v>15</v>
      </c>
      <c r="W7" s="63">
        <f t="shared" si="10"/>
        <v>0</v>
      </c>
      <c r="X7" s="62" t="str">
        <f t="shared" si="10"/>
        <v>無</v>
      </c>
      <c r="Y7" s="64">
        <f>Y8</f>
        <v>278.3</v>
      </c>
      <c r="Z7" s="64">
        <f t="shared" ref="Z7:AH7" si="11">Z8</f>
        <v>2405.1999999999998</v>
      </c>
      <c r="AA7" s="64">
        <f t="shared" si="11"/>
        <v>1000</v>
      </c>
      <c r="AB7" s="64">
        <f t="shared" si="11"/>
        <v>4954.5</v>
      </c>
      <c r="AC7" s="64">
        <f t="shared" si="11"/>
        <v>780.6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63.9</v>
      </c>
      <c r="BG7" s="64">
        <f t="shared" ref="BG7:BO7" si="14">BG8</f>
        <v>95.8</v>
      </c>
      <c r="BH7" s="64">
        <f t="shared" si="14"/>
        <v>89.9</v>
      </c>
      <c r="BI7" s="64">
        <f t="shared" si="14"/>
        <v>98</v>
      </c>
      <c r="BJ7" s="64">
        <f t="shared" si="14"/>
        <v>87.2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235</v>
      </c>
      <c r="BR7" s="65">
        <f t="shared" ref="BR7:BZ7" si="15">BR8</f>
        <v>464</v>
      </c>
      <c r="BS7" s="65">
        <f t="shared" si="15"/>
        <v>549</v>
      </c>
      <c r="BT7" s="65">
        <f t="shared" si="15"/>
        <v>534</v>
      </c>
      <c r="BU7" s="65">
        <f t="shared" si="15"/>
        <v>422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114</v>
      </c>
      <c r="CL7" s="61"/>
      <c r="CM7" s="63">
        <f>CM8</f>
        <v>4723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66.7</v>
      </c>
      <c r="DL7" s="64">
        <f t="shared" ref="DL7:DT7" si="17">DL8</f>
        <v>86.7</v>
      </c>
      <c r="DM7" s="64">
        <f t="shared" si="17"/>
        <v>100</v>
      </c>
      <c r="DN7" s="64">
        <f t="shared" si="17"/>
        <v>100</v>
      </c>
      <c r="DO7" s="64">
        <f t="shared" si="17"/>
        <v>86.7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352080</v>
      </c>
      <c r="D8" s="67">
        <v>47</v>
      </c>
      <c r="E8" s="67">
        <v>14</v>
      </c>
      <c r="F8" s="67">
        <v>0</v>
      </c>
      <c r="G8" s="67">
        <v>4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29</v>
      </c>
      <c r="S8" s="69" t="s">
        <v>125</v>
      </c>
      <c r="T8" s="69" t="s">
        <v>126</v>
      </c>
      <c r="U8" s="70">
        <v>369</v>
      </c>
      <c r="V8" s="70">
        <v>15</v>
      </c>
      <c r="W8" s="70">
        <v>0</v>
      </c>
      <c r="X8" s="69" t="s">
        <v>126</v>
      </c>
      <c r="Y8" s="71">
        <v>278.3</v>
      </c>
      <c r="Z8" s="71">
        <v>2405.1999999999998</v>
      </c>
      <c r="AA8" s="71">
        <v>1000</v>
      </c>
      <c r="AB8" s="71">
        <v>4954.5</v>
      </c>
      <c r="AC8" s="71">
        <v>780.6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63.9</v>
      </c>
      <c r="BG8" s="71">
        <v>95.8</v>
      </c>
      <c r="BH8" s="71">
        <v>89.9</v>
      </c>
      <c r="BI8" s="71">
        <v>98</v>
      </c>
      <c r="BJ8" s="71">
        <v>87.2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235</v>
      </c>
      <c r="BR8" s="72">
        <v>464</v>
      </c>
      <c r="BS8" s="72">
        <v>549</v>
      </c>
      <c r="BT8" s="73">
        <v>534</v>
      </c>
      <c r="BU8" s="73">
        <v>422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4723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66.7</v>
      </c>
      <c r="DL8" s="71">
        <v>86.7</v>
      </c>
      <c r="DM8" s="71">
        <v>100</v>
      </c>
      <c r="DN8" s="71">
        <v>100</v>
      </c>
      <c r="DO8" s="71">
        <v>86.7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cp:lastPrinted>2022-01-21T04:52:06Z</cp:lastPrinted>
  <dcterms:created xsi:type="dcterms:W3CDTF">2021-12-17T06:07:21Z</dcterms:created>
  <dcterms:modified xsi:type="dcterms:W3CDTF">2022-01-21T05:01:45Z</dcterms:modified>
  <cp:category/>
</cp:coreProperties>
</file>