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2 企画調整係\32照会回答業務\令和３年度\県\公営企業に係る「経営比較分析表」（令和２年度決算）の分析等について\回答\"/>
    </mc:Choice>
  </mc:AlternateContent>
  <workbookProtection workbookAlgorithmName="SHA-512" workbookHashValue="7PIAKJYGbe0jMD2ZKfUU3u0lgzmj+4YuD+Nx5KOvrBK98qo+wr5/bK9XOE5KZVW/e0IT/CT83p1hWxtGy4vDyA==" workbookSaltValue="XY7IwxKnEeQ/py2HtMIog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<sst xmlns="http://schemas.openxmlformats.org/spreadsheetml/2006/main" count="231" uniqueCount="119">
  <si>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</si>
  <si>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</si>
  <si>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</si>
  <si>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</si>
  <si>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</si>
  <si>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</si>
  <si>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</si>
  <si>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</si>
  <si>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</si>
  <si>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</si>
  <si>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</si>
  <si>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</si>
  <si>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</si>
  <si>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</si>
  <si>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</si>
  <si>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</si>
  <si>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</si>
  <si>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</si>
  <si>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</si>
  <si>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</si>
  <si>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</si>
  <si>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</si>
  <si>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</si>
  <si>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</si>
  <si>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</si>
  <si>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</si>
  <si>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</si>
  <si>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</si>
  <si>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</si>
  <si>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</si>
  <si>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</si>
  <si>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</si>
  <si>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</si>
  <si>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</si>
  <si>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</si>
  <si>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</si>
  <si>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</si>
  <si>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</si>
  <si>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</si>
  <si>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</si>
  <si>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</si>
  <si>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</si>
  <si>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</si>
  <si>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</si>
  <si>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</si>
  <si>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</si>
  <si>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</si>
  <si>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</si>
  <si>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</si>
  <si>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</si>
  <si>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</si>
  <si>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</si>
  <si>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</si>
  <si>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</si>
  <si>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</si>
  <si>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</si>
  <si>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</si>
  <si>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</si>
  <si>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</si>
  <si>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</si>
  <si>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</si>
  <si>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</si>
  <si>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</si>
  <si>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</si>
  <si>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</si>
  <si>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</si>
  <si>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</si>
  <si>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</si>
  <si>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</si>
  <si>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</si>
  <si>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</si>
  <si>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</si>
  <si>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</si>
  <si>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</si>
  <si>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</si>
  <si>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</si>
  <si>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</si>
  <si>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</si>
  <si>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</si>
  <si>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</si>
  <si>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</si>
  <si>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</si>
  <si>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</si>
  <si>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</si>
  <si>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</si>
  <si>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</si>
  <si>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</si>
  <si>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</si>
  <si>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</si>
  <si>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</si>
  <si>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</si>
  <si>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</si>
  <si>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</si>
  <si>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</si>
  <si>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</si>
  <si>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</si>
  <si>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下関市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</si>
  <si>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</si>
  <si>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</si>
  <si>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</si>
  <si>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</si>
  <si>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</si>
  <si>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</si>
  <si>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</si>
  <si>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</si>
  <si>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</si>
  <si>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</si>
  <si>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</si>
  <si>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</si>
  <si>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</si>
  <si>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</si>
  <si>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</si>
  <si>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</si>
  <si>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</si>
  <si>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</si>
  <si>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</si>
  <si>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経常収支比率は平成２８年以降、１００％を超え、類似団体より高い水準だったが、令和２年度は他会計補助金の減少により、指標は大幅に減少した。
　累積欠損金比率については、平成２８年度以降、累積欠損金が発生していないため０％である。
　流動比率は類似団体より高い水準で推移しており、かつ１００％を超えているため、短期的な債務に関する支払能力は確保されている。
　経費回収率は、１００％を下回っており、使用料で回収すべき経費を使用料以外の収入に頼っていることがうかがえる。令和２年度に指標が増加した主な要因は管渠の修繕費が減少したためである。</t>
    <rPh sb="1" eb="3">
      <t>ケイジョウ</t>
    </rPh>
    <rPh sb="3" eb="5">
      <t>シュウシ</t>
    </rPh>
    <rPh sb="5" eb="7">
      <t>ヒリツ</t>
    </rPh>
    <rPh sb="8" eb="10">
      <t>ヘイセイ</t>
    </rPh>
    <rPh sb="12" eb="15">
      <t>ネンイコウ</t>
    </rPh>
    <rPh sb="21" eb="22">
      <t>コ</t>
    </rPh>
    <rPh sb="24" eb="26">
      <t>ルイジ</t>
    </rPh>
    <rPh sb="26" eb="28">
      <t>ダンタイ</t>
    </rPh>
    <rPh sb="30" eb="31">
      <t>タカ</t>
    </rPh>
    <rPh sb="32" eb="34">
      <t>スイジュン</t>
    </rPh>
    <rPh sb="39" eb="41">
      <t>レイワ</t>
    </rPh>
    <rPh sb="42" eb="44">
      <t>ネンド</t>
    </rPh>
    <rPh sb="45" eb="46">
      <t>タ</t>
    </rPh>
    <rPh sb="46" eb="48">
      <t>カイケイ</t>
    </rPh>
    <rPh sb="48" eb="51">
      <t>ホジョキン</t>
    </rPh>
    <rPh sb="52" eb="54">
      <t>ゲンショウ</t>
    </rPh>
    <rPh sb="58" eb="60">
      <t>シヒョウ</t>
    </rPh>
    <rPh sb="61" eb="63">
      <t>オオハバ</t>
    </rPh>
    <rPh sb="64" eb="66">
      <t>ゲンショウ</t>
    </rPh>
    <rPh sb="71" eb="73">
      <t>ルイセキ</t>
    </rPh>
    <rPh sb="73" eb="76">
      <t>ケッソンキン</t>
    </rPh>
    <rPh sb="76" eb="78">
      <t>ヒリツ</t>
    </rPh>
    <rPh sb="84" eb="86">
      <t>ヘイセイ</t>
    </rPh>
    <rPh sb="88" eb="90">
      <t>ネンド</t>
    </rPh>
    <rPh sb="90" eb="92">
      <t>イコウ</t>
    </rPh>
    <rPh sb="93" eb="95">
      <t>ルイセキ</t>
    </rPh>
    <rPh sb="95" eb="97">
      <t>ケッソン</t>
    </rPh>
    <rPh sb="97" eb="98">
      <t>キン</t>
    </rPh>
    <rPh sb="99" eb="101">
      <t>ハッセイ</t>
    </rPh>
    <rPh sb="179" eb="181">
      <t>ケイヒ</t>
    </rPh>
    <rPh sb="181" eb="183">
      <t>カイシュウ</t>
    </rPh>
    <rPh sb="183" eb="184">
      <t>リツ</t>
    </rPh>
    <rPh sb="239" eb="241">
      <t>シヒョウ</t>
    </rPh>
    <rPh sb="242" eb="244">
      <t>ゾウカ</t>
    </rPh>
    <rPh sb="246" eb="247">
      <t>オモ</t>
    </rPh>
    <rPh sb="248" eb="250">
      <t>ヨウイン</t>
    </rPh>
    <rPh sb="251" eb="253">
      <t>カンキョ</t>
    </rPh>
    <rPh sb="254" eb="257">
      <t>シュウゼンヒ</t>
    </rPh>
    <rPh sb="258" eb="260">
      <t>ゲンショウ</t>
    </rPh>
    <phoneticPr fontId="4"/>
  </si>
  <si>
    <t>　有形固定資産減価償却率は、類似団体より高く、上昇傾向にある。これは、法定耐用年数に近い資産が増えていることを示しているため、計画的な更新や長寿命化などの検討が必要である。
　なお、管渠については、供用開始から２０年程度であることから、当面は老朽化率の上昇はないと見込まれる。</t>
    <rPh sb="35" eb="41">
      <t>ホウテイタイヨウネンスウ</t>
    </rPh>
    <rPh sb="42" eb="43">
      <t>チカ</t>
    </rPh>
    <rPh sb="44" eb="46">
      <t>シサン</t>
    </rPh>
    <rPh sb="47" eb="48">
      <t>フ</t>
    </rPh>
    <rPh sb="63" eb="66">
      <t>ケイカクテキ</t>
    </rPh>
    <rPh sb="67" eb="69">
      <t>コウシン</t>
    </rPh>
    <phoneticPr fontId="4"/>
  </si>
  <si>
    <r>
      <t>　本市特定環境保全公共下水道事業は、整備を完了し、維持管理を中心とした事業となっている。
　経常収支比率が他会計補助金の減少により１００％を下回ったが、限られた使用料収入の中で、いかに効率的に事業運営を行うかが大きな課題であり</t>
    </r>
    <r>
      <rPr>
        <sz val="11"/>
        <rFont val="ＭＳ ゴシック"/>
        <family val="3"/>
        <charset val="128"/>
      </rPr>
      <t>、特定環境保全公共下水道事業は公共下水道事業と同一の会計で、一体的に経営を行なっているため、平成２８年度に策定した経営戦略の取り組みを着実に推進し、経営基盤の強化に努めていく必要がある。</t>
    </r>
    <rPh sb="46" eb="48">
      <t>ケイジョウ</t>
    </rPh>
    <rPh sb="48" eb="50">
      <t>シュウシ</t>
    </rPh>
    <rPh sb="50" eb="52">
      <t>ヒリツ</t>
    </rPh>
    <rPh sb="53" eb="54">
      <t>タ</t>
    </rPh>
    <rPh sb="54" eb="56">
      <t>カイケイ</t>
    </rPh>
    <rPh sb="56" eb="59">
      <t>ホジョキン</t>
    </rPh>
    <rPh sb="60" eb="62">
      <t>ゲンショウ</t>
    </rPh>
    <rPh sb="70" eb="72">
      <t>シタマワ</t>
    </rPh>
    <rPh sb="200" eb="20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</si>
</sst>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71-427E-894F-8929187BEC9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9471-427E-894F-8929187BEC9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48.5</c:v>
                </c:pt>
                <c:pt idx="1">
                  <c:v>64.849999999999994</c:v>
                </c:pt>
                <c:pt idx="2">
                  <c:v>57.5</c:v>
                </c:pt>
                <c:pt idx="3">
                  <c:v>55.75</c:v>
                </c:pt>
                <c:pt idx="4">
                  <c:v>51.7</c:v>
                </c:pt>
              </c:numCache>
            </c:numRef>
          </c:val>
          <c:extLst>
            <c:ext xmlns:c16="http://schemas.microsoft.com/office/drawing/2014/chart" uri="{C3380CC4-5D6E-409C-BE32-E72D297353CC}">
              <c16:uniqueId val="{00000000-A109-4F8A-A715-5676F032191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A109-4F8A-A715-5676F032191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94.35</c:v>
                </c:pt>
                <c:pt idx="1">
                  <c:v>95.18</c:v>
                </c:pt>
                <c:pt idx="2">
                  <c:v>94.98</c:v>
                </c:pt>
                <c:pt idx="3">
                  <c:v>93.97</c:v>
                </c:pt>
                <c:pt idx="4">
                  <c:v>94.18</c:v>
                </c:pt>
              </c:numCache>
            </c:numRef>
          </c:val>
          <c:extLst>
            <c:ext xmlns:c16="http://schemas.microsoft.com/office/drawing/2014/chart" uri="{C3380CC4-5D6E-409C-BE32-E72D297353CC}">
              <c16:uniqueId val="{00000000-6FAD-4E19-B3D3-4EB1436BD82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6FAD-4E19-B3D3-4EB1436BD82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152.22</c:v>
                </c:pt>
                <c:pt idx="1">
                  <c:v>118.71</c:v>
                </c:pt>
                <c:pt idx="2">
                  <c:v>119.1</c:v>
                </c:pt>
                <c:pt idx="3">
                  <c:v>103.74</c:v>
                </c:pt>
                <c:pt idx="4">
                  <c:v>72.41</c:v>
                </c:pt>
              </c:numCache>
            </c:numRef>
          </c:val>
          <c:extLst>
            <c:ext xmlns:c16="http://schemas.microsoft.com/office/drawing/2014/chart" uri="{C3380CC4-5D6E-409C-BE32-E72D297353CC}">
              <c16:uniqueId val="{00000000-B536-4EE3-B294-A860CDFA53E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B536-4EE3-B294-A860CDFA53E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30.5</c:v>
                </c:pt>
                <c:pt idx="1">
                  <c:v>32.19</c:v>
                </c:pt>
                <c:pt idx="2">
                  <c:v>33.65</c:v>
                </c:pt>
                <c:pt idx="3">
                  <c:v>36.049999999999997</c:v>
                </c:pt>
                <c:pt idx="4">
                  <c:v>38.06</c:v>
                </c:pt>
              </c:numCache>
            </c:numRef>
          </c:val>
          <c:extLst>
            <c:ext xmlns:c16="http://schemas.microsoft.com/office/drawing/2014/chart" uri="{C3380CC4-5D6E-409C-BE32-E72D297353CC}">
              <c16:uniqueId val="{00000000-B614-4487-B9AF-5A1B3CCD12E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B614-4487-B9AF-5A1B3CCD12E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50-4299-B770-AE7172C4C41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C050-4299-B770-AE7172C4C41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6F-477B-8050-AA8DF448F6C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316F-477B-8050-AA8DF448F6C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459.3</c:v>
                </c:pt>
                <c:pt idx="1">
                  <c:v>227.67</c:v>
                </c:pt>
                <c:pt idx="2">
                  <c:v>464.91</c:v>
                </c:pt>
                <c:pt idx="3">
                  <c:v>366.25</c:v>
                </c:pt>
                <c:pt idx="4">
                  <c:v>440.32</c:v>
                </c:pt>
              </c:numCache>
            </c:numRef>
          </c:val>
          <c:extLst>
            <c:ext xmlns:c16="http://schemas.microsoft.com/office/drawing/2014/chart" uri="{C3380CC4-5D6E-409C-BE32-E72D297353CC}">
              <c16:uniqueId val="{00000000-0423-4E72-A0BF-BE9D7CF6138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0423-4E72-A0BF-BE9D7CF6138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434.57</c:v>
                </c:pt>
                <c:pt idx="1">
                  <c:v>464.01</c:v>
                </c:pt>
                <c:pt idx="2">
                  <c:v>442.47</c:v>
                </c:pt>
                <c:pt idx="3">
                  <c:v>399.81</c:v>
                </c:pt>
                <c:pt idx="4">
                  <c:v>391.87</c:v>
                </c:pt>
              </c:numCache>
            </c:numRef>
          </c:val>
          <c:extLst>
            <c:ext xmlns:c16="http://schemas.microsoft.com/office/drawing/2014/chart" uri="{C3380CC4-5D6E-409C-BE32-E72D297353CC}">
              <c16:uniqueId val="{00000000-2DA3-44FB-BE97-D31AF5E9175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2DA3-44FB-BE97-D31AF5E9175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41.37</c:v>
                </c:pt>
                <c:pt idx="1">
                  <c:v>55.72</c:v>
                </c:pt>
                <c:pt idx="2">
                  <c:v>45.85</c:v>
                </c:pt>
                <c:pt idx="3">
                  <c:v>39.979999999999997</c:v>
                </c:pt>
                <c:pt idx="4">
                  <c:v>52.17</c:v>
                </c:pt>
              </c:numCache>
            </c:numRef>
          </c:val>
          <c:extLst>
            <c:ext xmlns:c16="http://schemas.microsoft.com/office/drawing/2014/chart" uri="{C3380CC4-5D6E-409C-BE32-E72D297353CC}">
              <c16:uniqueId val="{00000000-650C-4797-8353-8032CF95964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650C-4797-8353-8032CF95964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420.34</c:v>
                </c:pt>
                <c:pt idx="1">
                  <c:v>288.91000000000003</c:v>
                </c:pt>
                <c:pt idx="2">
                  <c:v>344.75</c:v>
                </c:pt>
                <c:pt idx="3">
                  <c:v>391.64</c:v>
                </c:pt>
                <c:pt idx="4">
                  <c:v>315.75</c:v>
                </c:pt>
              </c:numCache>
            </c:numRef>
          </c:val>
          <c:extLst>
            <c:ext xmlns:c16="http://schemas.microsoft.com/office/drawing/2014/chart" uri="{C3380CC4-5D6E-409C-BE32-E72D297353CC}">
              <c16:uniqueId val="{00000000-8A49-4526-ACF2-3AF8D043DF8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8A49-4526-ACF2-3AF8D043DF8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6"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下関市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自治体職員</v>
      </c>
      <c r="AE8" s="73"/>
      <c r="AF8" s="73"/>
      <c r="AG8" s="73"/>
      <c r="AH8" s="73"/>
      <c r="AI8" s="73"/>
      <c r="AJ8" s="73"/>
      <c r="AK8" s="3"/>
      <c r="AL8" s="69">
        <f>データ!S6</f>
        <v>257553</v>
      </c>
      <c r="AM8" s="69"/>
      <c r="AN8" s="69"/>
      <c r="AO8" s="69"/>
      <c r="AP8" s="69"/>
      <c r="AQ8" s="69"/>
      <c r="AR8" s="69"/>
      <c r="AS8" s="69"/>
      <c r="AT8" s="68">
        <f>データ!T6</f>
        <v>716.1</v>
      </c>
      <c r="AU8" s="68"/>
      <c r="AV8" s="68"/>
      <c r="AW8" s="68"/>
      <c r="AX8" s="68"/>
      <c r="AY8" s="68"/>
      <c r="AZ8" s="68"/>
      <c r="BA8" s="68"/>
      <c r="BB8" s="68">
        <f>データ!U6</f>
        <v>359.66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85.32</v>
      </c>
      <c r="J10" s="68"/>
      <c r="K10" s="68"/>
      <c r="L10" s="68"/>
      <c r="M10" s="68"/>
      <c r="N10" s="68"/>
      <c r="O10" s="68"/>
      <c r="P10" s="68">
        <f>データ!P6</f>
        <v>1.1599999999999999</v>
      </c>
      <c r="Q10" s="68"/>
      <c r="R10" s="68"/>
      <c r="S10" s="68"/>
      <c r="T10" s="68"/>
      <c r="U10" s="68"/>
      <c r="V10" s="68"/>
      <c r="W10" s="68">
        <f>データ!Q6</f>
        <v>88.12</v>
      </c>
      <c r="X10" s="68"/>
      <c r="Y10" s="68"/>
      <c r="Z10" s="68"/>
      <c r="AA10" s="68"/>
      <c r="AB10" s="68"/>
      <c r="AC10" s="68"/>
      <c r="AD10" s="69">
        <f>データ!R6</f>
        <v>3336</v>
      </c>
      <c r="AE10" s="69"/>
      <c r="AF10" s="69"/>
      <c r="AG10" s="69"/>
      <c r="AH10" s="69"/>
      <c r="AI10" s="69"/>
      <c r="AJ10" s="69"/>
      <c r="AK10" s="2"/>
      <c r="AL10" s="69">
        <f>データ!V6</f>
        <v>2975</v>
      </c>
      <c r="AM10" s="69"/>
      <c r="AN10" s="69"/>
      <c r="AO10" s="69"/>
      <c r="AP10" s="69"/>
      <c r="AQ10" s="69"/>
      <c r="AR10" s="69"/>
      <c r="AS10" s="69"/>
      <c r="AT10" s="68">
        <f>データ!W6</f>
        <v>1.71</v>
      </c>
      <c r="AU10" s="68"/>
      <c r="AV10" s="68"/>
      <c r="AW10" s="68"/>
      <c r="AX10" s="68"/>
      <c r="AY10" s="68"/>
      <c r="AZ10" s="68"/>
      <c r="BA10" s="68"/>
      <c r="BB10" s="68">
        <f>データ!X6</f>
        <v>1739.77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P8aceHd89tFu9MK3jTTprP43zU3yKIrtXw5OZ3+gGM7GTnBcXUS7m9GK71EhLM2jmZ0EwlGL+BOHMlKsWQBTSQ==" saltValue="FZwU4k+KNVR6t6eWqTzGc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352012</v>
      </c>
      <c r="D6" s="33">
        <f t="shared" si="3"/>
        <v>46</v>
      </c>
      <c r="E6" s="33">
        <f t="shared" si="3"/>
        <v>17</v>
      </c>
      <c r="F6" s="33">
        <f t="shared" si="3"/>
        <v>4</v>
      </c>
      <c r="G6" s="33">
        <f t="shared" si="3"/>
        <v>0</v>
      </c>
      <c r="H6" s="33" t="str">
        <f t="shared" si="3"/>
        <v>山口県　下関市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85.32</v>
      </c>
      <c r="P6" s="34">
        <f t="shared" si="3"/>
        <v>1.1599999999999999</v>
      </c>
      <c r="Q6" s="34">
        <f t="shared" si="3"/>
        <v>88.12</v>
      </c>
      <c r="R6" s="34">
        <f t="shared" si="3"/>
        <v>3336</v>
      </c>
      <c r="S6" s="34">
        <f t="shared" si="3"/>
        <v>257553</v>
      </c>
      <c r="T6" s="34">
        <f t="shared" si="3"/>
        <v>716.1</v>
      </c>
      <c r="U6" s="34">
        <f t="shared" si="3"/>
        <v>359.66</v>
      </c>
      <c r="V6" s="34">
        <f t="shared" si="3"/>
        <v>2975</v>
      </c>
      <c r="W6" s="34">
        <f t="shared" si="3"/>
        <v>1.71</v>
      </c>
      <c r="X6" s="34">
        <f t="shared" si="3"/>
        <v>1739.77</v>
      </c>
      <c r="Y6" s="35">
        <f>IF(Y7="",NA(),Y7)</f>
        <v>152.22</v>
      </c>
      <c r="Z6" s="35">
        <f t="shared" ref="Z6:AH6" si="4">IF(Z7="",NA(),Z7)</f>
        <v>118.71</v>
      </c>
      <c r="AA6" s="35">
        <f t="shared" si="4"/>
        <v>119.1</v>
      </c>
      <c r="AB6" s="35">
        <f t="shared" si="4"/>
        <v>103.74</v>
      </c>
      <c r="AC6" s="35">
        <f t="shared" si="4"/>
        <v>72.41</v>
      </c>
      <c r="AD6" s="35">
        <f t="shared" si="4"/>
        <v>100.85</v>
      </c>
      <c r="AE6" s="35">
        <f t="shared" si="4"/>
        <v>102.13</v>
      </c>
      <c r="AF6" s="35">
        <f t="shared" si="4"/>
        <v>101.72</v>
      </c>
      <c r="AG6" s="35">
        <f t="shared" si="4"/>
        <v>102.73</v>
      </c>
      <c r="AH6" s="35">
        <f t="shared" si="4"/>
        <v>105.78</v>
      </c>
      <c r="AI6" s="34" t="str">
        <f>IF(AI7="","",IF(AI7="-","【-】","【"&amp;SUBSTITUTE(TEXT(AI7,"#,##0.00"),"-","△")&amp;"】"))</f>
        <v>【104.83】</v>
      </c>
      <c r="AJ6" s="34">
        <f>IF(AJ7="",NA(),AJ7)</f>
        <v>0</v>
      </c>
      <c r="AK6" s="34">
        <f t="shared" ref="AK6:AS6" si="5">IF(AK7="",NA(),AK7)</f>
        <v>0</v>
      </c>
      <c r="AL6" s="34">
        <f t="shared" si="5"/>
        <v>0</v>
      </c>
      <c r="AM6" s="34">
        <f t="shared" si="5"/>
        <v>0</v>
      </c>
      <c r="AN6" s="34">
        <f t="shared" si="5"/>
        <v>0</v>
      </c>
      <c r="AO6" s="35">
        <f t="shared" si="5"/>
        <v>110.77</v>
      </c>
      <c r="AP6" s="35">
        <f t="shared" si="5"/>
        <v>109.51</v>
      </c>
      <c r="AQ6" s="35">
        <f t="shared" si="5"/>
        <v>112.88</v>
      </c>
      <c r="AR6" s="35">
        <f t="shared" si="5"/>
        <v>94.97</v>
      </c>
      <c r="AS6" s="35">
        <f t="shared" si="5"/>
        <v>63.96</v>
      </c>
      <c r="AT6" s="34" t="str">
        <f>IF(AT7="","",IF(AT7="-","【-】","【"&amp;SUBSTITUTE(TEXT(AT7,"#,##0.00"),"-","△")&amp;"】"))</f>
        <v>【61.55】</v>
      </c>
      <c r="AU6" s="35">
        <f>IF(AU7="",NA(),AU7)</f>
        <v>459.3</v>
      </c>
      <c r="AV6" s="35">
        <f t="shared" ref="AV6:BD6" si="6">IF(AV7="",NA(),AV7)</f>
        <v>227.67</v>
      </c>
      <c r="AW6" s="35">
        <f t="shared" si="6"/>
        <v>464.91</v>
      </c>
      <c r="AX6" s="35">
        <f t="shared" si="6"/>
        <v>366.25</v>
      </c>
      <c r="AY6" s="35">
        <f t="shared" si="6"/>
        <v>440.32</v>
      </c>
      <c r="AZ6" s="35">
        <f t="shared" si="6"/>
        <v>46.78</v>
      </c>
      <c r="BA6" s="35">
        <f t="shared" si="6"/>
        <v>47.44</v>
      </c>
      <c r="BB6" s="35">
        <f t="shared" si="6"/>
        <v>49.18</v>
      </c>
      <c r="BC6" s="35">
        <f t="shared" si="6"/>
        <v>47.72</v>
      </c>
      <c r="BD6" s="35">
        <f t="shared" si="6"/>
        <v>44.24</v>
      </c>
      <c r="BE6" s="34" t="str">
        <f>IF(BE7="","",IF(BE7="-","【-】","【"&amp;SUBSTITUTE(TEXT(BE7,"#,##0.00"),"-","△")&amp;"】"))</f>
        <v>【45.34】</v>
      </c>
      <c r="BF6" s="35">
        <f>IF(BF7="",NA(),BF7)</f>
        <v>434.57</v>
      </c>
      <c r="BG6" s="35">
        <f t="shared" ref="BG6:BO6" si="7">IF(BG7="",NA(),BG7)</f>
        <v>464.01</v>
      </c>
      <c r="BH6" s="35">
        <f t="shared" si="7"/>
        <v>442.47</v>
      </c>
      <c r="BI6" s="35">
        <f t="shared" si="7"/>
        <v>399.81</v>
      </c>
      <c r="BJ6" s="35">
        <f t="shared" si="7"/>
        <v>391.87</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41.37</v>
      </c>
      <c r="BR6" s="35">
        <f t="shared" ref="BR6:BZ6" si="8">IF(BR7="",NA(),BR7)</f>
        <v>55.72</v>
      </c>
      <c r="BS6" s="35">
        <f t="shared" si="8"/>
        <v>45.85</v>
      </c>
      <c r="BT6" s="35">
        <f t="shared" si="8"/>
        <v>39.979999999999997</v>
      </c>
      <c r="BU6" s="35">
        <f t="shared" si="8"/>
        <v>52.17</v>
      </c>
      <c r="BV6" s="35">
        <f t="shared" si="8"/>
        <v>69.87</v>
      </c>
      <c r="BW6" s="35">
        <f t="shared" si="8"/>
        <v>74.3</v>
      </c>
      <c r="BX6" s="35">
        <f t="shared" si="8"/>
        <v>72.260000000000005</v>
      </c>
      <c r="BY6" s="35">
        <f t="shared" si="8"/>
        <v>71.84</v>
      </c>
      <c r="BZ6" s="35">
        <f t="shared" si="8"/>
        <v>73.36</v>
      </c>
      <c r="CA6" s="34" t="str">
        <f>IF(CA7="","",IF(CA7="-","【-】","【"&amp;SUBSTITUTE(TEXT(CA7,"#,##0.00"),"-","△")&amp;"】"))</f>
        <v>【75.29】</v>
      </c>
      <c r="CB6" s="35">
        <f>IF(CB7="",NA(),CB7)</f>
        <v>420.34</v>
      </c>
      <c r="CC6" s="35">
        <f t="shared" ref="CC6:CK6" si="9">IF(CC7="",NA(),CC7)</f>
        <v>288.91000000000003</v>
      </c>
      <c r="CD6" s="35">
        <f t="shared" si="9"/>
        <v>344.75</v>
      </c>
      <c r="CE6" s="35">
        <f t="shared" si="9"/>
        <v>391.64</v>
      </c>
      <c r="CF6" s="35">
        <f t="shared" si="9"/>
        <v>315.75</v>
      </c>
      <c r="CG6" s="35">
        <f t="shared" si="9"/>
        <v>234.96</v>
      </c>
      <c r="CH6" s="35">
        <f t="shared" si="9"/>
        <v>221.81</v>
      </c>
      <c r="CI6" s="35">
        <f t="shared" si="9"/>
        <v>230.02</v>
      </c>
      <c r="CJ6" s="35">
        <f t="shared" si="9"/>
        <v>228.47</v>
      </c>
      <c r="CK6" s="35">
        <f t="shared" si="9"/>
        <v>224.88</v>
      </c>
      <c r="CL6" s="34" t="str">
        <f>IF(CL7="","",IF(CL7="-","【-】","【"&amp;SUBSTITUTE(TEXT(CL7,"#,##0.00"),"-","△")&amp;"】"))</f>
        <v>【215.41】</v>
      </c>
      <c r="CM6" s="35">
        <f>IF(CM7="",NA(),CM7)</f>
        <v>48.5</v>
      </c>
      <c r="CN6" s="35">
        <f t="shared" ref="CN6:CV6" si="10">IF(CN7="",NA(),CN7)</f>
        <v>64.849999999999994</v>
      </c>
      <c r="CO6" s="35">
        <f t="shared" si="10"/>
        <v>57.5</v>
      </c>
      <c r="CP6" s="35">
        <f t="shared" si="10"/>
        <v>55.75</v>
      </c>
      <c r="CQ6" s="35">
        <f t="shared" si="10"/>
        <v>51.7</v>
      </c>
      <c r="CR6" s="35">
        <f t="shared" si="10"/>
        <v>42.9</v>
      </c>
      <c r="CS6" s="35">
        <f t="shared" si="10"/>
        <v>43.36</v>
      </c>
      <c r="CT6" s="35">
        <f t="shared" si="10"/>
        <v>42.56</v>
      </c>
      <c r="CU6" s="35">
        <f t="shared" si="10"/>
        <v>42.47</v>
      </c>
      <c r="CV6" s="35">
        <f t="shared" si="10"/>
        <v>42.4</v>
      </c>
      <c r="CW6" s="34" t="str">
        <f>IF(CW7="","",IF(CW7="-","【-】","【"&amp;SUBSTITUTE(TEXT(CW7,"#,##0.00"),"-","△")&amp;"】"))</f>
        <v>【42.90】</v>
      </c>
      <c r="CX6" s="35">
        <f>IF(CX7="",NA(),CX7)</f>
        <v>94.35</v>
      </c>
      <c r="CY6" s="35">
        <f t="shared" ref="CY6:DG6" si="11">IF(CY7="",NA(),CY7)</f>
        <v>95.18</v>
      </c>
      <c r="CZ6" s="35">
        <f t="shared" si="11"/>
        <v>94.98</v>
      </c>
      <c r="DA6" s="35">
        <f t="shared" si="11"/>
        <v>93.97</v>
      </c>
      <c r="DB6" s="35">
        <f t="shared" si="11"/>
        <v>94.18</v>
      </c>
      <c r="DC6" s="35">
        <f t="shared" si="11"/>
        <v>83.5</v>
      </c>
      <c r="DD6" s="35">
        <f t="shared" si="11"/>
        <v>83.06</v>
      </c>
      <c r="DE6" s="35">
        <f t="shared" si="11"/>
        <v>83.32</v>
      </c>
      <c r="DF6" s="35">
        <f t="shared" si="11"/>
        <v>83.75</v>
      </c>
      <c r="DG6" s="35">
        <f t="shared" si="11"/>
        <v>84.19</v>
      </c>
      <c r="DH6" s="34" t="str">
        <f>IF(DH7="","",IF(DH7="-","【-】","【"&amp;SUBSTITUTE(TEXT(DH7,"#,##0.00"),"-","△")&amp;"】"))</f>
        <v>【84.75】</v>
      </c>
      <c r="DI6" s="35">
        <f>IF(DI7="",NA(),DI7)</f>
        <v>30.5</v>
      </c>
      <c r="DJ6" s="35">
        <f t="shared" ref="DJ6:DR6" si="12">IF(DJ7="",NA(),DJ7)</f>
        <v>32.19</v>
      </c>
      <c r="DK6" s="35">
        <f t="shared" si="12"/>
        <v>33.65</v>
      </c>
      <c r="DL6" s="35">
        <f t="shared" si="12"/>
        <v>36.049999999999997</v>
      </c>
      <c r="DM6" s="35">
        <f t="shared" si="12"/>
        <v>38.06</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352012</v>
      </c>
      <c r="D7" s="37">
        <v>46</v>
      </c>
      <c r="E7" s="37">
        <v>17</v>
      </c>
      <c r="F7" s="37">
        <v>4</v>
      </c>
      <c r="G7" s="37">
        <v>0</v>
      </c>
      <c r="H7" s="37" t="s">
        <v>96</v>
      </c>
      <c r="I7" s="37" t="s">
        <v>97</v>
      </c>
      <c r="J7" s="37" t="s">
        <v>98</v>
      </c>
      <c r="K7" s="37" t="s">
        <v>99</v>
      </c>
      <c r="L7" s="37" t="s">
        <v>100</v>
      </c>
      <c r="M7" s="37" t="s">
        <v>101</v>
      </c>
      <c r="N7" s="38" t="s">
        <v>102</v>
      </c>
      <c r="O7" s="38">
        <v>85.32</v>
      </c>
      <c r="P7" s="38">
        <v>1.1599999999999999</v>
      </c>
      <c r="Q7" s="38">
        <v>88.12</v>
      </c>
      <c r="R7" s="38">
        <v>3336</v>
      </c>
      <c r="S7" s="38">
        <v>257553</v>
      </c>
      <c r="T7" s="38">
        <v>716.1</v>
      </c>
      <c r="U7" s="38">
        <v>359.66</v>
      </c>
      <c r="V7" s="38">
        <v>2975</v>
      </c>
      <c r="W7" s="38">
        <v>1.71</v>
      </c>
      <c r="X7" s="38">
        <v>1739.77</v>
      </c>
      <c r="Y7" s="38">
        <v>152.22</v>
      </c>
      <c r="Z7" s="38">
        <v>118.71</v>
      </c>
      <c r="AA7" s="38">
        <v>119.1</v>
      </c>
      <c r="AB7" s="38">
        <v>103.74</v>
      </c>
      <c r="AC7" s="38">
        <v>72.41</v>
      </c>
      <c r="AD7" s="38">
        <v>100.85</v>
      </c>
      <c r="AE7" s="38">
        <v>102.13</v>
      </c>
      <c r="AF7" s="38">
        <v>101.72</v>
      </c>
      <c r="AG7" s="38">
        <v>102.73</v>
      </c>
      <c r="AH7" s="38">
        <v>105.78</v>
      </c>
      <c r="AI7" s="38">
        <v>104.83</v>
      </c>
      <c r="AJ7" s="38">
        <v>0</v>
      </c>
      <c r="AK7" s="38">
        <v>0</v>
      </c>
      <c r="AL7" s="38">
        <v>0</v>
      </c>
      <c r="AM7" s="38">
        <v>0</v>
      </c>
      <c r="AN7" s="38">
        <v>0</v>
      </c>
      <c r="AO7" s="38">
        <v>110.77</v>
      </c>
      <c r="AP7" s="38">
        <v>109.51</v>
      </c>
      <c r="AQ7" s="38">
        <v>112.88</v>
      </c>
      <c r="AR7" s="38">
        <v>94.97</v>
      </c>
      <c r="AS7" s="38">
        <v>63.96</v>
      </c>
      <c r="AT7" s="38">
        <v>61.55</v>
      </c>
      <c r="AU7" s="38">
        <v>459.3</v>
      </c>
      <c r="AV7" s="38">
        <v>227.67</v>
      </c>
      <c r="AW7" s="38">
        <v>464.91</v>
      </c>
      <c r="AX7" s="38">
        <v>366.25</v>
      </c>
      <c r="AY7" s="38">
        <v>440.32</v>
      </c>
      <c r="AZ7" s="38">
        <v>46.78</v>
      </c>
      <c r="BA7" s="38">
        <v>47.44</v>
      </c>
      <c r="BB7" s="38">
        <v>49.18</v>
      </c>
      <c r="BC7" s="38">
        <v>47.72</v>
      </c>
      <c r="BD7" s="38">
        <v>44.24</v>
      </c>
      <c r="BE7" s="38">
        <v>45.34</v>
      </c>
      <c r="BF7" s="38">
        <v>434.57</v>
      </c>
      <c r="BG7" s="38">
        <v>464.01</v>
      </c>
      <c r="BH7" s="38">
        <v>442.47</v>
      </c>
      <c r="BI7" s="38">
        <v>399.81</v>
      </c>
      <c r="BJ7" s="38">
        <v>391.87</v>
      </c>
      <c r="BK7" s="38">
        <v>1298.9100000000001</v>
      </c>
      <c r="BL7" s="38">
        <v>1243.71</v>
      </c>
      <c r="BM7" s="38">
        <v>1194.1500000000001</v>
      </c>
      <c r="BN7" s="38">
        <v>1206.79</v>
      </c>
      <c r="BO7" s="38">
        <v>1258.43</v>
      </c>
      <c r="BP7" s="38">
        <v>1260.21</v>
      </c>
      <c r="BQ7" s="38">
        <v>41.37</v>
      </c>
      <c r="BR7" s="38">
        <v>55.72</v>
      </c>
      <c r="BS7" s="38">
        <v>45.85</v>
      </c>
      <c r="BT7" s="38">
        <v>39.979999999999997</v>
      </c>
      <c r="BU7" s="38">
        <v>52.17</v>
      </c>
      <c r="BV7" s="38">
        <v>69.87</v>
      </c>
      <c r="BW7" s="38">
        <v>74.3</v>
      </c>
      <c r="BX7" s="38">
        <v>72.260000000000005</v>
      </c>
      <c r="BY7" s="38">
        <v>71.84</v>
      </c>
      <c r="BZ7" s="38">
        <v>73.36</v>
      </c>
      <c r="CA7" s="38">
        <v>75.290000000000006</v>
      </c>
      <c r="CB7" s="38">
        <v>420.34</v>
      </c>
      <c r="CC7" s="38">
        <v>288.91000000000003</v>
      </c>
      <c r="CD7" s="38">
        <v>344.75</v>
      </c>
      <c r="CE7" s="38">
        <v>391.64</v>
      </c>
      <c r="CF7" s="38">
        <v>315.75</v>
      </c>
      <c r="CG7" s="38">
        <v>234.96</v>
      </c>
      <c r="CH7" s="38">
        <v>221.81</v>
      </c>
      <c r="CI7" s="38">
        <v>230.02</v>
      </c>
      <c r="CJ7" s="38">
        <v>228.47</v>
      </c>
      <c r="CK7" s="38">
        <v>224.88</v>
      </c>
      <c r="CL7" s="38">
        <v>215.41</v>
      </c>
      <c r="CM7" s="38">
        <v>48.5</v>
      </c>
      <c r="CN7" s="38">
        <v>64.849999999999994</v>
      </c>
      <c r="CO7" s="38">
        <v>57.5</v>
      </c>
      <c r="CP7" s="38">
        <v>55.75</v>
      </c>
      <c r="CQ7" s="38">
        <v>51.7</v>
      </c>
      <c r="CR7" s="38">
        <v>42.9</v>
      </c>
      <c r="CS7" s="38">
        <v>43.36</v>
      </c>
      <c r="CT7" s="38">
        <v>42.56</v>
      </c>
      <c r="CU7" s="38">
        <v>42.47</v>
      </c>
      <c r="CV7" s="38">
        <v>42.4</v>
      </c>
      <c r="CW7" s="38">
        <v>42.9</v>
      </c>
      <c r="CX7" s="38">
        <v>94.35</v>
      </c>
      <c r="CY7" s="38">
        <v>95.18</v>
      </c>
      <c r="CZ7" s="38">
        <v>94.98</v>
      </c>
      <c r="DA7" s="38">
        <v>93.97</v>
      </c>
      <c r="DB7" s="38">
        <v>94.18</v>
      </c>
      <c r="DC7" s="38">
        <v>83.5</v>
      </c>
      <c r="DD7" s="38">
        <v>83.06</v>
      </c>
      <c r="DE7" s="38">
        <v>83.32</v>
      </c>
      <c r="DF7" s="38">
        <v>83.75</v>
      </c>
      <c r="DG7" s="38">
        <v>84.19</v>
      </c>
      <c r="DH7" s="38">
        <v>84.75</v>
      </c>
      <c r="DI7" s="38">
        <v>30.5</v>
      </c>
      <c r="DJ7" s="38">
        <v>32.19</v>
      </c>
      <c r="DK7" s="38">
        <v>33.65</v>
      </c>
      <c r="DL7" s="38">
        <v>36.049999999999997</v>
      </c>
      <c r="DM7" s="38">
        <v>38.06</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大下 数雄</cp:lastModifiedBy>
  <cp:lastPrinted>2022-02-03T07:12:59Z</cp:lastPrinted>
  <dcterms:created xsi:type="dcterms:W3CDTF">2021-12-03T07:27:24Z</dcterms:created>
  <dcterms:modified xsi:type="dcterms:W3CDTF">2022-02-03T07:13:01Z</dcterms:modified>
  <cp:category/>
</cp:coreProperties>
</file>