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sers1\01山口\12総合政策部\1230財政課\課内共有\98調査報告担当\R3\73（各課1.28〆切）公営企業に係る「経営比較分析表」（令和２年度決算）の分析等について\04県提出\みっつー（下水道）\"/>
    </mc:Choice>
  </mc:AlternateContent>
  <workbookProtection workbookAlgorithmName="SHA-512" workbookHashValue="N6Li7+v8ngoWZk0LxNId3QEVGLUgtgcEtJK2F7lXYjgtmdT8wxXDGmrZQ9L1IbnH+SIuHTMzEvYD6/nyDeNc+A==" workbookSaltValue="Ny7m6dCJSnZc2rGfoXPPX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W8" i="4"/>
  <c r="P8" i="4"/>
  <c r="I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<sst xmlns="http://schemas.openxmlformats.org/spreadsheetml/2006/main" count="231" uniqueCount="117">
  <si>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</si>
  <si>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</si>
  <si>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</si>
  <si>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</si>
  <si>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</si>
  <si>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</si>
  <si>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</si>
  <si>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</si>
  <si>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</si>
  <si>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</si>
  <si>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</si>
  <si>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</si>
  <si>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</si>
  <si>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</si>
  <si>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</si>
  <si>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</si>
  <si>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</si>
  <si>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</si>
  <si>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</si>
  <si>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</si>
  <si>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</si>
  <si>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</si>
  <si>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</si>
  <si>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</si>
  <si>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</si>
  <si>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</si>
  <si>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</si>
  <si>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</si>
  <si>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</si>
  <si>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</si>
  <si>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</si>
  <si>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</si>
  <si>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</si>
  <si>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</si>
  <si>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</si>
  <si>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</si>
  <si>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</si>
  <si>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</si>
  <si>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</si>
  <si>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</si>
  <si>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</si>
  <si>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</si>
  <si>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</si>
  <si>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</si>
  <si>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</si>
  <si>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</si>
  <si>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</si>
  <si>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</si>
  <si>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</si>
  <si>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</si>
  <si>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</si>
  <si>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</si>
  <si>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</si>
  <si>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</si>
  <si>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</si>
  <si>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</si>
  <si>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</si>
  <si>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</si>
  <si>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</si>
  <si>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</si>
  <si>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</si>
  <si>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</si>
  <si>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</si>
  <si>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</si>
  <si>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</si>
  <si>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</si>
  <si>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</si>
  <si>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</si>
  <si>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</si>
  <si>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</si>
  <si>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</si>
  <si>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</si>
  <si>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</si>
  <si>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</si>
  <si>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</si>
  <si>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</si>
  <si>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</si>
  <si>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</si>
  <si>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</si>
  <si>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</si>
  <si>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</si>
  <si>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</si>
  <si>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</si>
  <si>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</si>
  <si>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</si>
  <si>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</si>
  <si>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</si>
  <si>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</si>
  <si>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</si>
  <si>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</si>
  <si>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</si>
  <si>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</si>
  <si>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</si>
  <si>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</si>
  <si>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</si>
  <si>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</si>
  <si>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</si>
  <si>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</si>
  <si>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</si>
  <si>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</si>
  <si>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</si>
  <si>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</si>
  <si>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</si>
  <si>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</si>
  <si>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</si>
  <si>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</si>
  <si>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</si>
  <si>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</si>
  <si>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</si>
  <si>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</si>
  <si>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</si>
  <si>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</si>
  <si>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</si>
  <si>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</si>
  <si>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①②③有形固定資産減価償却率、管渠老朽化率及び管渠改善率は、類似団体より低い数値となっている。
　管渠の多くは昭和50年代以降に布設されており、耐用年数を経過したものは少なく、老朽化は進んでいないが、30年超の管は、下水管路施設維持管理計画に基づき調査を実施し、その調査に基づいた改築・修繕を行うなど、予防保全型の維持管理に取り組んでいる。
　施設設備は、ストックマネジメント計画に基づいて更新、改築を実施しており、今後増大することが見込まれる改築需要に対応するため、施設の計画的かつ効率的な管理を行っていく必要がある。</t>
    <rPh sb="188" eb="190">
      <t>ケイカク</t>
    </rPh>
    <rPh sb="208" eb="210">
      <t>コンゴ</t>
    </rPh>
    <rPh sb="217" eb="219">
      <t>ミコ</t>
    </rPh>
    <rPh sb="249" eb="250">
      <t>オコナ</t>
    </rPh>
    <rPh sb="254" eb="256">
      <t>ヒツヨウ</t>
    </rPh>
    <phoneticPr fontId="4"/>
  </si>
  <si>
    <t>　現在の経営状況は、汚水処理に要する費用を使用料収入で賄えており、基準外繰入金を除く経常収支比率も100％を超え、黒字経営を維持している。
　また、流動比率は100％を下回っているが、基準内繰入金を考慮した場合、1年以内に支払うべき債務に対して支払うことができる資金は確保できており、消化ガスの有効活用により新たな収益の確保にも努めている。
　今後は、老朽化施設の更新等に多額の経費が必要となる一方で、人口減少等により下水道使用料収入の減少が見込まれることから、将来にわたって安定した下水道サービスを提供するため、未普及地域の整備や、令和元年度に策定したストックマネジメント計画に基づき施設を改築していくなど、経営戦略の取り組みを着実に推進し、引き続き経営基盤の強化に努めていきたい。</t>
    <phoneticPr fontId="4"/>
  </si>
  <si>
    <t>①経常収支比率は類似団体よりも低くなっているが、経営戦略の目標値である100%を超えている。
②累積欠損金は発生していない。
③流動比率は、類似団体平均値よりも高くなっているが、100％を下回っている。これは負債として基準内繰入金を財源とする企業債償還金が含まれていることが大きな要因である。
④企業債残高対事業規模比率は老朽施設の更新期を迎えておらず、類似団体よりも企業債残高の規模が小さくなっているが、将来を見越した的確な投資により、過大とならないよう留意していく必要がある。
⑤経費回収率は100％を超えており、使用料で回収すべき経費が使用料収入で賄えている。
⑥汚水処理原価は類似団体平均値より高くなっており、引き続き経費節減に取り組む必要がある。
⑦施設利用率は類似団体平均値より低くなっているが、未普及地域への整備途中であり、処理場に先行投資していることが原因と考えている。
⑧水洗化率はほぼ同水準で推移しており、類似団体よりも公共下水道への接続が進んでいる。</t>
    <rPh sb="64" eb="66">
      <t>リュウドウ</t>
    </rPh>
    <rPh sb="66" eb="68">
      <t>ヒリツ</t>
    </rPh>
    <rPh sb="80" eb="81">
      <t>タカ</t>
    </rPh>
    <rPh sb="234" eb="236">
      <t>ヒツヨウ</t>
    </rPh>
    <rPh sb="301" eb="302">
      <t>タカ</t>
    </rPh>
    <rPh sb="309" eb="310">
      <t>ヒ</t>
    </rPh>
    <rPh sb="311" eb="312">
      <t>ツヅ</t>
    </rPh>
    <rPh sb="313" eb="315">
      <t>ケイヒ</t>
    </rPh>
    <rPh sb="315" eb="317">
      <t>セツゲン</t>
    </rPh>
    <rPh sb="318" eb="319">
      <t>ト</t>
    </rPh>
    <rPh sb="320" eb="321">
      <t>ク</t>
    </rPh>
    <rPh sb="322" eb="3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</si>
</sst>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0.03</c:v>
                </c:pt>
                <c:pt idx="1">
                  <c:v>0.02</c:v>
                </c:pt>
                <c:pt idx="2">
                  <c:v>0.01</c:v>
                </c:pt>
                <c:pt idx="3">
                  <c:v>0.02</c:v>
                </c:pt>
                <c:pt idx="4">
                  <c:v>0.04</c:v>
                </c:pt>
              </c:numCache>
            </c:numRef>
          </c:val>
          <c:extLst>
            <c:ext xmlns:c16="http://schemas.microsoft.com/office/drawing/2014/chart" uri="{C3380CC4-5D6E-409C-BE32-E72D297353CC}">
              <c16:uniqueId val="{00000000-CA8D-4C3D-BA1A-0D8B9C7F29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CA8D-4C3D-BA1A-0D8B9C7F29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63.31</c:v>
                </c:pt>
                <c:pt idx="1">
                  <c:v>61.81</c:v>
                </c:pt>
                <c:pt idx="2">
                  <c:v>60.81</c:v>
                </c:pt>
                <c:pt idx="3">
                  <c:v>60.02</c:v>
                </c:pt>
                <c:pt idx="4">
                  <c:v>60.87</c:v>
                </c:pt>
              </c:numCache>
            </c:numRef>
          </c:val>
          <c:extLst>
            <c:ext xmlns:c16="http://schemas.microsoft.com/office/drawing/2014/chart" uri="{C3380CC4-5D6E-409C-BE32-E72D297353CC}">
              <c16:uniqueId val="{00000000-C632-4F4D-9DA6-0619B7C8748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C632-4F4D-9DA6-0619B7C8748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96.51</c:v>
                </c:pt>
                <c:pt idx="1">
                  <c:v>96.72</c:v>
                </c:pt>
                <c:pt idx="2">
                  <c:v>96.6</c:v>
                </c:pt>
                <c:pt idx="3">
                  <c:v>97.06</c:v>
                </c:pt>
                <c:pt idx="4">
                  <c:v>96.94</c:v>
                </c:pt>
              </c:numCache>
            </c:numRef>
          </c:val>
          <c:extLst>
            <c:ext xmlns:c16="http://schemas.microsoft.com/office/drawing/2014/chart" uri="{C3380CC4-5D6E-409C-BE32-E72D297353CC}">
              <c16:uniqueId val="{00000000-BB34-4935-8DE3-86FF45C173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BB34-4935-8DE3-86FF45C173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103.2</c:v>
                </c:pt>
                <c:pt idx="1">
                  <c:v>103.11</c:v>
                </c:pt>
                <c:pt idx="2">
                  <c:v>104.01</c:v>
                </c:pt>
                <c:pt idx="3">
                  <c:v>103.99</c:v>
                </c:pt>
                <c:pt idx="4">
                  <c:v>104.14</c:v>
                </c:pt>
              </c:numCache>
            </c:numRef>
          </c:val>
          <c:extLst>
            <c:ext xmlns:c16="http://schemas.microsoft.com/office/drawing/2014/chart" uri="{C3380CC4-5D6E-409C-BE32-E72D297353CC}">
              <c16:uniqueId val="{00000000-DA01-4C6F-AB24-2EAA3B60BF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DA01-4C6F-AB24-2EAA3B60BF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24.45</c:v>
                </c:pt>
                <c:pt idx="1">
                  <c:v>27.01</c:v>
                </c:pt>
                <c:pt idx="2">
                  <c:v>27.57</c:v>
                </c:pt>
                <c:pt idx="3">
                  <c:v>29.81</c:v>
                </c:pt>
                <c:pt idx="4">
                  <c:v>31.89</c:v>
                </c:pt>
              </c:numCache>
            </c:numRef>
          </c:val>
          <c:extLst>
            <c:ext xmlns:c16="http://schemas.microsoft.com/office/drawing/2014/chart" uri="{C3380CC4-5D6E-409C-BE32-E72D297353CC}">
              <c16:uniqueId val="{00000000-B122-4D33-9736-E11F0E57E6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B122-4D33-9736-E11F0E57E6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0.51</c:v>
                </c:pt>
                <c:pt idx="1">
                  <c:v>0.5</c:v>
                </c:pt>
                <c:pt idx="2">
                  <c:v>0.66</c:v>
                </c:pt>
                <c:pt idx="3">
                  <c:v>0.95</c:v>
                </c:pt>
                <c:pt idx="4">
                  <c:v>1.07</c:v>
                </c:pt>
              </c:numCache>
            </c:numRef>
          </c:val>
          <c:extLst>
            <c:ext xmlns:c16="http://schemas.microsoft.com/office/drawing/2014/chart" uri="{C3380CC4-5D6E-409C-BE32-E72D297353CC}">
              <c16:uniqueId val="{00000000-21CA-4187-8CB4-BDB330880E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21CA-4187-8CB4-BDB330880E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76-4443-86BE-72720733B4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4676-4443-86BE-72720733B4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48.66</c:v>
                </c:pt>
                <c:pt idx="1">
                  <c:v>55.96</c:v>
                </c:pt>
                <c:pt idx="2">
                  <c:v>59.14</c:v>
                </c:pt>
                <c:pt idx="3">
                  <c:v>59.21</c:v>
                </c:pt>
                <c:pt idx="4">
                  <c:v>66.59</c:v>
                </c:pt>
              </c:numCache>
            </c:numRef>
          </c:val>
          <c:extLst>
            <c:ext xmlns:c16="http://schemas.microsoft.com/office/drawing/2014/chart" uri="{C3380CC4-5D6E-409C-BE32-E72D297353CC}">
              <c16:uniqueId val="{00000000-427E-4B5F-970E-C593479DD7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427E-4B5F-970E-C593479DD7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595.38</c:v>
                </c:pt>
                <c:pt idx="1">
                  <c:v>582.44000000000005</c:v>
                </c:pt>
                <c:pt idx="2">
                  <c:v>579.54</c:v>
                </c:pt>
                <c:pt idx="3">
                  <c:v>561.88</c:v>
                </c:pt>
                <c:pt idx="4">
                  <c:v>568.34</c:v>
                </c:pt>
              </c:numCache>
            </c:numRef>
          </c:val>
          <c:extLst>
            <c:ext xmlns:c16="http://schemas.microsoft.com/office/drawing/2014/chart" uri="{C3380CC4-5D6E-409C-BE32-E72D297353CC}">
              <c16:uniqueId val="{00000000-9AE6-4B15-AD5E-C6A2AEFDF7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9AE6-4B15-AD5E-C6A2AEFDF7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110.14</c:v>
                </c:pt>
                <c:pt idx="1">
                  <c:v>99.45</c:v>
                </c:pt>
                <c:pt idx="2">
                  <c:v>99.65</c:v>
                </c:pt>
                <c:pt idx="3">
                  <c:v>99.73</c:v>
                </c:pt>
                <c:pt idx="4">
                  <c:v>100.02</c:v>
                </c:pt>
              </c:numCache>
            </c:numRef>
          </c:val>
          <c:extLst>
            <c:ext xmlns:c16="http://schemas.microsoft.com/office/drawing/2014/chart" uri="{C3380CC4-5D6E-409C-BE32-E72D297353CC}">
              <c16:uniqueId val="{00000000-31A4-43A4-912D-AC66CA86DF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31A4-43A4-912D-AC66CA86DF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145.27000000000001</c:v>
                </c:pt>
                <c:pt idx="1">
                  <c:v>160.9</c:v>
                </c:pt>
                <c:pt idx="2">
                  <c:v>161.21</c:v>
                </c:pt>
                <c:pt idx="3">
                  <c:v>161.21</c:v>
                </c:pt>
                <c:pt idx="4">
                  <c:v>160.27000000000001</c:v>
                </c:pt>
              </c:numCache>
            </c:numRef>
          </c:val>
          <c:extLst>
            <c:ext xmlns:c16="http://schemas.microsoft.com/office/drawing/2014/chart" uri="{C3380CC4-5D6E-409C-BE32-E72D297353CC}">
              <c16:uniqueId val="{00000000-D71F-4723-BA8A-395A00553B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D71F-4723-BA8A-395A00553B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K25" sqref="BK2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山口県　山口市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9">
        <f>データ!S6</f>
        <v>190663</v>
      </c>
      <c r="AM8" s="69"/>
      <c r="AN8" s="69"/>
      <c r="AO8" s="69"/>
      <c r="AP8" s="69"/>
      <c r="AQ8" s="69"/>
      <c r="AR8" s="69"/>
      <c r="AS8" s="69"/>
      <c r="AT8" s="68">
        <f>データ!T6</f>
        <v>1023.23</v>
      </c>
      <c r="AU8" s="68"/>
      <c r="AV8" s="68"/>
      <c r="AW8" s="68"/>
      <c r="AX8" s="68"/>
      <c r="AY8" s="68"/>
      <c r="AZ8" s="68"/>
      <c r="BA8" s="68"/>
      <c r="BB8" s="68">
        <f>データ!U6</f>
        <v>186.33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60.06</v>
      </c>
      <c r="J10" s="68"/>
      <c r="K10" s="68"/>
      <c r="L10" s="68"/>
      <c r="M10" s="68"/>
      <c r="N10" s="68"/>
      <c r="O10" s="68"/>
      <c r="P10" s="68">
        <f>データ!P6</f>
        <v>62.97</v>
      </c>
      <c r="Q10" s="68"/>
      <c r="R10" s="68"/>
      <c r="S10" s="68"/>
      <c r="T10" s="68"/>
      <c r="U10" s="68"/>
      <c r="V10" s="68"/>
      <c r="W10" s="68">
        <f>データ!Q6</f>
        <v>82.83</v>
      </c>
      <c r="X10" s="68"/>
      <c r="Y10" s="68"/>
      <c r="Z10" s="68"/>
      <c r="AA10" s="68"/>
      <c r="AB10" s="68"/>
      <c r="AC10" s="68"/>
      <c r="AD10" s="69">
        <f>データ!R6</f>
        <v>3080</v>
      </c>
      <c r="AE10" s="69"/>
      <c r="AF10" s="69"/>
      <c r="AG10" s="69"/>
      <c r="AH10" s="69"/>
      <c r="AI10" s="69"/>
      <c r="AJ10" s="69"/>
      <c r="AK10" s="2"/>
      <c r="AL10" s="69">
        <f>データ!V6</f>
        <v>119392</v>
      </c>
      <c r="AM10" s="69"/>
      <c r="AN10" s="69"/>
      <c r="AO10" s="69"/>
      <c r="AP10" s="69"/>
      <c r="AQ10" s="69"/>
      <c r="AR10" s="69"/>
      <c r="AS10" s="69"/>
      <c r="AT10" s="68">
        <f>データ!W6</f>
        <v>32.76</v>
      </c>
      <c r="AU10" s="68"/>
      <c r="AV10" s="68"/>
      <c r="AW10" s="68"/>
      <c r="AX10" s="68"/>
      <c r="AY10" s="68"/>
      <c r="AZ10" s="68"/>
      <c r="BA10" s="68"/>
      <c r="BB10" s="68">
        <f>データ!X6</f>
        <v>3644.44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Qk5Ts28ihni9EQ732JFeAsz+GxyVIlabUZhW6ysHGb/H82N+f2zV2CijUR4N+SgcFmTvQIe+xuPPu2eC/bcaIw==" saltValue="EhBISH7PsPPcnZYvtfna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352039</v>
      </c>
      <c r="D6" s="33">
        <f t="shared" si="3"/>
        <v>46</v>
      </c>
      <c r="E6" s="33">
        <f t="shared" si="3"/>
        <v>17</v>
      </c>
      <c r="F6" s="33">
        <f t="shared" si="3"/>
        <v>1</v>
      </c>
      <c r="G6" s="33">
        <f t="shared" si="3"/>
        <v>0</v>
      </c>
      <c r="H6" s="33" t="str">
        <f t="shared" si="3"/>
        <v>山口県　山口市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60.06</v>
      </c>
      <c r="P6" s="34">
        <f t="shared" si="3"/>
        <v>62.97</v>
      </c>
      <c r="Q6" s="34">
        <f t="shared" si="3"/>
        <v>82.83</v>
      </c>
      <c r="R6" s="34">
        <f t="shared" si="3"/>
        <v>3080</v>
      </c>
      <c r="S6" s="34">
        <f t="shared" si="3"/>
        <v>190663</v>
      </c>
      <c r="T6" s="34">
        <f t="shared" si="3"/>
        <v>1023.23</v>
      </c>
      <c r="U6" s="34">
        <f t="shared" si="3"/>
        <v>186.33</v>
      </c>
      <c r="V6" s="34">
        <f t="shared" si="3"/>
        <v>119392</v>
      </c>
      <c r="W6" s="34">
        <f t="shared" si="3"/>
        <v>32.76</v>
      </c>
      <c r="X6" s="34">
        <f t="shared" si="3"/>
        <v>3644.44</v>
      </c>
      <c r="Y6" s="35">
        <f>IF(Y7="",NA(),Y7)</f>
        <v>103.2</v>
      </c>
      <c r="Z6" s="35">
        <f t="shared" ref="Z6:AH6" si="4">IF(Z7="",NA(),Z7)</f>
        <v>103.11</v>
      </c>
      <c r="AA6" s="35">
        <f t="shared" si="4"/>
        <v>104.01</v>
      </c>
      <c r="AB6" s="35">
        <f t="shared" si="4"/>
        <v>103.99</v>
      </c>
      <c r="AC6" s="35">
        <f t="shared" si="4"/>
        <v>104.14</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48.66</v>
      </c>
      <c r="AV6" s="35">
        <f t="shared" ref="AV6:BD6" si="6">IF(AV7="",NA(),AV7)</f>
        <v>55.96</v>
      </c>
      <c r="AW6" s="35">
        <f t="shared" si="6"/>
        <v>59.14</v>
      </c>
      <c r="AX6" s="35">
        <f t="shared" si="6"/>
        <v>59.21</v>
      </c>
      <c r="AY6" s="35">
        <f t="shared" si="6"/>
        <v>66.59</v>
      </c>
      <c r="AZ6" s="35">
        <f t="shared" si="6"/>
        <v>49.96</v>
      </c>
      <c r="BA6" s="35">
        <f t="shared" si="6"/>
        <v>58.04</v>
      </c>
      <c r="BB6" s="35">
        <f t="shared" si="6"/>
        <v>62.12</v>
      </c>
      <c r="BC6" s="35">
        <f t="shared" si="6"/>
        <v>61.57</v>
      </c>
      <c r="BD6" s="35">
        <f t="shared" si="6"/>
        <v>60.82</v>
      </c>
      <c r="BE6" s="34" t="str">
        <f>IF(BE7="","",IF(BE7="-","【-】","【"&amp;SUBSTITUTE(TEXT(BE7,"#,##0.00"),"-","△")&amp;"】"))</f>
        <v>【67.52】</v>
      </c>
      <c r="BF6" s="35">
        <f>IF(BF7="",NA(),BF7)</f>
        <v>595.38</v>
      </c>
      <c r="BG6" s="35">
        <f t="shared" ref="BG6:BO6" si="7">IF(BG7="",NA(),BG7)</f>
        <v>582.44000000000005</v>
      </c>
      <c r="BH6" s="35">
        <f t="shared" si="7"/>
        <v>579.54</v>
      </c>
      <c r="BI6" s="35">
        <f t="shared" si="7"/>
        <v>561.88</v>
      </c>
      <c r="BJ6" s="35">
        <f t="shared" si="7"/>
        <v>568.34</v>
      </c>
      <c r="BK6" s="35">
        <f t="shared" si="7"/>
        <v>970.35</v>
      </c>
      <c r="BL6" s="35">
        <f t="shared" si="7"/>
        <v>917.29</v>
      </c>
      <c r="BM6" s="35">
        <f t="shared" si="7"/>
        <v>875.53</v>
      </c>
      <c r="BN6" s="35">
        <f t="shared" si="7"/>
        <v>867.39</v>
      </c>
      <c r="BO6" s="35">
        <f t="shared" si="7"/>
        <v>920.83</v>
      </c>
      <c r="BP6" s="34" t="str">
        <f>IF(BP7="","",IF(BP7="-","【-】","【"&amp;SUBSTITUTE(TEXT(BP7,"#,##0.00"),"-","△")&amp;"】"))</f>
        <v>【705.21】</v>
      </c>
      <c r="BQ6" s="35">
        <f>IF(BQ7="",NA(),BQ7)</f>
        <v>110.14</v>
      </c>
      <c r="BR6" s="35">
        <f t="shared" ref="BR6:BZ6" si="8">IF(BR7="",NA(),BR7)</f>
        <v>99.45</v>
      </c>
      <c r="BS6" s="35">
        <f t="shared" si="8"/>
        <v>99.65</v>
      </c>
      <c r="BT6" s="35">
        <f t="shared" si="8"/>
        <v>99.73</v>
      </c>
      <c r="BU6" s="35">
        <f t="shared" si="8"/>
        <v>100.02</v>
      </c>
      <c r="BV6" s="35">
        <f t="shared" si="8"/>
        <v>99.26</v>
      </c>
      <c r="BW6" s="35">
        <f t="shared" si="8"/>
        <v>99.67</v>
      </c>
      <c r="BX6" s="35">
        <f t="shared" si="8"/>
        <v>99.83</v>
      </c>
      <c r="BY6" s="35">
        <f t="shared" si="8"/>
        <v>100.91</v>
      </c>
      <c r="BZ6" s="35">
        <f t="shared" si="8"/>
        <v>99.82</v>
      </c>
      <c r="CA6" s="34" t="str">
        <f>IF(CA7="","",IF(CA7="-","【-】","【"&amp;SUBSTITUTE(TEXT(CA7,"#,##0.00"),"-","△")&amp;"】"))</f>
        <v>【98.96】</v>
      </c>
      <c r="CB6" s="35">
        <f>IF(CB7="",NA(),CB7)</f>
        <v>145.27000000000001</v>
      </c>
      <c r="CC6" s="35">
        <f t="shared" ref="CC6:CK6" si="9">IF(CC7="",NA(),CC7)</f>
        <v>160.9</v>
      </c>
      <c r="CD6" s="35">
        <f t="shared" si="9"/>
        <v>161.21</v>
      </c>
      <c r="CE6" s="35">
        <f t="shared" si="9"/>
        <v>161.21</v>
      </c>
      <c r="CF6" s="35">
        <f t="shared" si="9"/>
        <v>160.27000000000001</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63.31</v>
      </c>
      <c r="CN6" s="35">
        <f t="shared" ref="CN6:CV6" si="10">IF(CN7="",NA(),CN7)</f>
        <v>61.81</v>
      </c>
      <c r="CO6" s="35">
        <f t="shared" si="10"/>
        <v>60.81</v>
      </c>
      <c r="CP6" s="35">
        <f t="shared" si="10"/>
        <v>60.02</v>
      </c>
      <c r="CQ6" s="35">
        <f t="shared" si="10"/>
        <v>60.87</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96.51</v>
      </c>
      <c r="CY6" s="35">
        <f t="shared" ref="CY6:DG6" si="11">IF(CY7="",NA(),CY7)</f>
        <v>96.72</v>
      </c>
      <c r="CZ6" s="35">
        <f t="shared" si="11"/>
        <v>96.6</v>
      </c>
      <c r="DA6" s="35">
        <f t="shared" si="11"/>
        <v>97.06</v>
      </c>
      <c r="DB6" s="35">
        <f t="shared" si="11"/>
        <v>96.94</v>
      </c>
      <c r="DC6" s="35">
        <f t="shared" si="11"/>
        <v>93.5</v>
      </c>
      <c r="DD6" s="35">
        <f t="shared" si="11"/>
        <v>93.86</v>
      </c>
      <c r="DE6" s="35">
        <f t="shared" si="11"/>
        <v>93.96</v>
      </c>
      <c r="DF6" s="35">
        <f t="shared" si="11"/>
        <v>94.06</v>
      </c>
      <c r="DG6" s="35">
        <f t="shared" si="11"/>
        <v>94.41</v>
      </c>
      <c r="DH6" s="34" t="str">
        <f>IF(DH7="","",IF(DH7="-","【-】","【"&amp;SUBSTITUTE(TEXT(DH7,"#,##0.00"),"-","△")&amp;"】"))</f>
        <v>【95.57】</v>
      </c>
      <c r="DI6" s="35">
        <f>IF(DI7="",NA(),DI7)</f>
        <v>24.45</v>
      </c>
      <c r="DJ6" s="35">
        <f t="shared" ref="DJ6:DR6" si="12">IF(DJ7="",NA(),DJ7)</f>
        <v>27.01</v>
      </c>
      <c r="DK6" s="35">
        <f t="shared" si="12"/>
        <v>27.57</v>
      </c>
      <c r="DL6" s="35">
        <f t="shared" si="12"/>
        <v>29.81</v>
      </c>
      <c r="DM6" s="35">
        <f t="shared" si="12"/>
        <v>31.89</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0.51</v>
      </c>
      <c r="DU6" s="35">
        <f t="shared" ref="DU6:EC6" si="13">IF(DU7="",NA(),DU7)</f>
        <v>0.5</v>
      </c>
      <c r="DV6" s="35">
        <f t="shared" si="13"/>
        <v>0.66</v>
      </c>
      <c r="DW6" s="35">
        <f t="shared" si="13"/>
        <v>0.95</v>
      </c>
      <c r="DX6" s="35">
        <f t="shared" si="13"/>
        <v>1.07</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0.03</v>
      </c>
      <c r="EF6" s="35">
        <f t="shared" ref="EF6:EN6" si="14">IF(EF7="",NA(),EF7)</f>
        <v>0.02</v>
      </c>
      <c r="EG6" s="35">
        <f t="shared" si="14"/>
        <v>0.01</v>
      </c>
      <c r="EH6" s="35">
        <f t="shared" si="14"/>
        <v>0.02</v>
      </c>
      <c r="EI6" s="35">
        <f t="shared" si="14"/>
        <v>0.04</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2">
      <c r="A7" s="28"/>
      <c r="B7" s="37">
        <v>2020</v>
      </c>
      <c r="C7" s="37">
        <v>352039</v>
      </c>
      <c r="D7" s="37">
        <v>46</v>
      </c>
      <c r="E7" s="37">
        <v>17</v>
      </c>
      <c r="F7" s="37">
        <v>1</v>
      </c>
      <c r="G7" s="37">
        <v>0</v>
      </c>
      <c r="H7" s="37" t="s">
        <v>96</v>
      </c>
      <c r="I7" s="37" t="s">
        <v>97</v>
      </c>
      <c r="J7" s="37" t="s">
        <v>98</v>
      </c>
      <c r="K7" s="37" t="s">
        <v>99</v>
      </c>
      <c r="L7" s="37" t="s">
        <v>100</v>
      </c>
      <c r="M7" s="37" t="s">
        <v>101</v>
      </c>
      <c r="N7" s="38" t="s">
        <v>102</v>
      </c>
      <c r="O7" s="38">
        <v>60.06</v>
      </c>
      <c r="P7" s="38">
        <v>62.97</v>
      </c>
      <c r="Q7" s="38">
        <v>82.83</v>
      </c>
      <c r="R7" s="38">
        <v>3080</v>
      </c>
      <c r="S7" s="38">
        <v>190663</v>
      </c>
      <c r="T7" s="38">
        <v>1023.23</v>
      </c>
      <c r="U7" s="38">
        <v>186.33</v>
      </c>
      <c r="V7" s="38">
        <v>119392</v>
      </c>
      <c r="W7" s="38">
        <v>32.76</v>
      </c>
      <c r="X7" s="38">
        <v>3644.44</v>
      </c>
      <c r="Y7" s="38">
        <v>103.2</v>
      </c>
      <c r="Z7" s="38">
        <v>103.11</v>
      </c>
      <c r="AA7" s="38">
        <v>104.01</v>
      </c>
      <c r="AB7" s="38">
        <v>103.99</v>
      </c>
      <c r="AC7" s="38">
        <v>104.14</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48.66</v>
      </c>
      <c r="AV7" s="38">
        <v>55.96</v>
      </c>
      <c r="AW7" s="38">
        <v>59.14</v>
      </c>
      <c r="AX7" s="38">
        <v>59.21</v>
      </c>
      <c r="AY7" s="38">
        <v>66.59</v>
      </c>
      <c r="AZ7" s="38">
        <v>49.96</v>
      </c>
      <c r="BA7" s="38">
        <v>58.04</v>
      </c>
      <c r="BB7" s="38">
        <v>62.12</v>
      </c>
      <c r="BC7" s="38">
        <v>61.57</v>
      </c>
      <c r="BD7" s="38">
        <v>60.82</v>
      </c>
      <c r="BE7" s="38">
        <v>67.52</v>
      </c>
      <c r="BF7" s="38">
        <v>595.38</v>
      </c>
      <c r="BG7" s="38">
        <v>582.44000000000005</v>
      </c>
      <c r="BH7" s="38">
        <v>579.54</v>
      </c>
      <c r="BI7" s="38">
        <v>561.88</v>
      </c>
      <c r="BJ7" s="38">
        <v>568.34</v>
      </c>
      <c r="BK7" s="38">
        <v>970.35</v>
      </c>
      <c r="BL7" s="38">
        <v>917.29</v>
      </c>
      <c r="BM7" s="38">
        <v>875.53</v>
      </c>
      <c r="BN7" s="38">
        <v>867.39</v>
      </c>
      <c r="BO7" s="38">
        <v>920.83</v>
      </c>
      <c r="BP7" s="38">
        <v>705.21</v>
      </c>
      <c r="BQ7" s="38">
        <v>110.14</v>
      </c>
      <c r="BR7" s="38">
        <v>99.45</v>
      </c>
      <c r="BS7" s="38">
        <v>99.65</v>
      </c>
      <c r="BT7" s="38">
        <v>99.73</v>
      </c>
      <c r="BU7" s="38">
        <v>100.02</v>
      </c>
      <c r="BV7" s="38">
        <v>99.26</v>
      </c>
      <c r="BW7" s="38">
        <v>99.67</v>
      </c>
      <c r="BX7" s="38">
        <v>99.83</v>
      </c>
      <c r="BY7" s="38">
        <v>100.91</v>
      </c>
      <c r="BZ7" s="38">
        <v>99.82</v>
      </c>
      <c r="CA7" s="38">
        <v>98.96</v>
      </c>
      <c r="CB7" s="38">
        <v>145.27000000000001</v>
      </c>
      <c r="CC7" s="38">
        <v>160.9</v>
      </c>
      <c r="CD7" s="38">
        <v>161.21</v>
      </c>
      <c r="CE7" s="38">
        <v>161.21</v>
      </c>
      <c r="CF7" s="38">
        <v>160.27000000000001</v>
      </c>
      <c r="CG7" s="38">
        <v>159.53</v>
      </c>
      <c r="CH7" s="38">
        <v>159.6</v>
      </c>
      <c r="CI7" s="38">
        <v>158.94</v>
      </c>
      <c r="CJ7" s="38">
        <v>158.04</v>
      </c>
      <c r="CK7" s="38">
        <v>156.77000000000001</v>
      </c>
      <c r="CL7" s="38">
        <v>134.52000000000001</v>
      </c>
      <c r="CM7" s="38">
        <v>63.31</v>
      </c>
      <c r="CN7" s="38">
        <v>61.81</v>
      </c>
      <c r="CO7" s="38">
        <v>60.81</v>
      </c>
      <c r="CP7" s="38">
        <v>60.02</v>
      </c>
      <c r="CQ7" s="38">
        <v>60.87</v>
      </c>
      <c r="CR7" s="38">
        <v>67.040000000000006</v>
      </c>
      <c r="CS7" s="38">
        <v>66.34</v>
      </c>
      <c r="CT7" s="38">
        <v>67.069999999999993</v>
      </c>
      <c r="CU7" s="38">
        <v>66.78</v>
      </c>
      <c r="CV7" s="38">
        <v>67</v>
      </c>
      <c r="CW7" s="38">
        <v>59.57</v>
      </c>
      <c r="CX7" s="38">
        <v>96.51</v>
      </c>
      <c r="CY7" s="38">
        <v>96.72</v>
      </c>
      <c r="CZ7" s="38">
        <v>96.6</v>
      </c>
      <c r="DA7" s="38">
        <v>97.06</v>
      </c>
      <c r="DB7" s="38">
        <v>96.94</v>
      </c>
      <c r="DC7" s="38">
        <v>93.5</v>
      </c>
      <c r="DD7" s="38">
        <v>93.86</v>
      </c>
      <c r="DE7" s="38">
        <v>93.96</v>
      </c>
      <c r="DF7" s="38">
        <v>94.06</v>
      </c>
      <c r="DG7" s="38">
        <v>94.41</v>
      </c>
      <c r="DH7" s="38">
        <v>95.57</v>
      </c>
      <c r="DI7" s="38">
        <v>24.45</v>
      </c>
      <c r="DJ7" s="38">
        <v>27.01</v>
      </c>
      <c r="DK7" s="38">
        <v>27.57</v>
      </c>
      <c r="DL7" s="38">
        <v>29.81</v>
      </c>
      <c r="DM7" s="38">
        <v>31.89</v>
      </c>
      <c r="DN7" s="38">
        <v>28.81</v>
      </c>
      <c r="DO7" s="38">
        <v>31.19</v>
      </c>
      <c r="DP7" s="38">
        <v>33.090000000000003</v>
      </c>
      <c r="DQ7" s="38">
        <v>34.33</v>
      </c>
      <c r="DR7" s="38">
        <v>34.15</v>
      </c>
      <c r="DS7" s="38">
        <v>36.520000000000003</v>
      </c>
      <c r="DT7" s="38">
        <v>0.51</v>
      </c>
      <c r="DU7" s="38">
        <v>0.5</v>
      </c>
      <c r="DV7" s="38">
        <v>0.66</v>
      </c>
      <c r="DW7" s="38">
        <v>0.95</v>
      </c>
      <c r="DX7" s="38">
        <v>1.07</v>
      </c>
      <c r="DY7" s="38">
        <v>3.84</v>
      </c>
      <c r="DZ7" s="38">
        <v>4.3099999999999996</v>
      </c>
      <c r="EA7" s="38">
        <v>5.04</v>
      </c>
      <c r="EB7" s="38">
        <v>5.1100000000000003</v>
      </c>
      <c r="EC7" s="38">
        <v>5.18</v>
      </c>
      <c r="ED7" s="38">
        <v>5.72</v>
      </c>
      <c r="EE7" s="38">
        <v>0.03</v>
      </c>
      <c r="EF7" s="38">
        <v>0.02</v>
      </c>
      <c r="EG7" s="38">
        <v>0.01</v>
      </c>
      <c r="EH7" s="38">
        <v>0.02</v>
      </c>
      <c r="EI7" s="38">
        <v>0.04</v>
      </c>
      <c r="EJ7" s="38">
        <v>0.28000000000000003</v>
      </c>
      <c r="EK7" s="38">
        <v>0.21</v>
      </c>
      <c r="EL7" s="38">
        <v>0.25</v>
      </c>
      <c r="EM7" s="38">
        <v>0.21</v>
      </c>
      <c r="EN7" s="38">
        <v>0.33</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MU01624</cp:lastModifiedBy>
  <cp:lastPrinted>2022-01-19T00:20:25Z</cp:lastPrinted>
  <dcterms:created xsi:type="dcterms:W3CDTF">2021-12-03T07:17:36Z</dcterms:created>
  <dcterms:modified xsi:type="dcterms:W3CDTF">2022-02-16T06:14:15Z</dcterms:modified>
  <cp:category/>
</cp:coreProperties>
</file>