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hagicity-my.sharepoint.com/personal/5198_city_hagi_lg_jp/Documents/00_マイドキュメント/20220204_公営企業に係る「経営比較分析表」（令和２年度決算）の分析等について/02_提出/"/>
    </mc:Choice>
  </mc:AlternateContent>
  <xr:revisionPtr revIDLastSave="8" documentId="11_595D62649E1B9147D8F7318F597AC4EF64271A18" xr6:coauthVersionLast="47" xr6:coauthVersionMax="47" xr10:uidLastSave="{087C4E51-90E7-480D-A3A5-D450E9670EF3}"/>
  <workbookProtection workbookAlgorithmName="SHA-512" workbookHashValue="Q1ZenfS82oLokmhV+P2/DeOr//TjbUlC5A6m3Mbr9pJ4oBRULJ4O5xpILMVLj/8vPToezVOkF0NfED/sl1tGSQ==" workbookSaltValue="5HqqrVfsN7mzNOnQFStLFQ=="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AT8" i="4" s="1"/>
  <c r="S6" i="5"/>
  <c r="AL8" i="4" s="1"/>
  <c r="R6" i="5"/>
  <c r="Q6" i="5"/>
  <c r="P6" i="5"/>
  <c r="P10" i="4" s="1"/>
  <c r="O6" i="5"/>
  <c r="N6" i="5"/>
  <c r="M6" i="5"/>
  <c r="AD8" i="4" s="1"/>
  <c r="L6" i="5"/>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F85" i="4"/>
  <c r="E85" i="4"/>
  <c r="BB10" i="4"/>
  <c r="AT10" i="4"/>
  <c r="AD10" i="4"/>
  <c r="W10" i="4"/>
  <c r="I10" i="4"/>
  <c r="B10" i="4"/>
  <c r="BB8" i="4"/>
  <c r="W8" i="4"/>
  <c r="P8" i="4"/>
  <c r="B8" i="4"/>
</calcChain>
</file>

<file path=xl/sharedStrings.xml><?xml version="1.0" encoding="utf-8"?>
<sst xmlns="http://schemas.openxmlformats.org/spreadsheetml/2006/main" count="289" uniqueCount="116">
  <si>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</si>
  <si>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</si>
  <si>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</si>
  <si>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</si>
  <si>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</si>
  <si>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</si>
  <si>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</si>
  <si>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</si>
  <si>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</si>
  <si>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</si>
  <si>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</si>
  <si>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</si>
  <si>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</si>
  <si>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</si>
  <si>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</si>
  <si>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</si>
  <si>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</si>
  <si>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</si>
  <si>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</si>
  <si>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</si>
  <si>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</si>
  <si>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</si>
  <si>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</si>
  <si>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</si>
  <si>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</si>
  <si>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</si>
  <si>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</si>
  <si>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</si>
  <si>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</si>
  <si>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</si>
  <si>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</si>
  <si>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</si>
  <si>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</si>
  <si>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</si>
  <si>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</si>
  <si>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</si>
  <si>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</si>
  <si>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</si>
  <si>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</si>
  <si>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</si>
  <si>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</si>
  <si>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</si>
  <si>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</si>
  <si>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</si>
  <si>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</si>
  <si>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</si>
  <si>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</si>
  <si>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</si>
  <si>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</si>
  <si>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</si>
  <si>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</si>
  <si>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</si>
  <si>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</si>
  <si>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</si>
  <si>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</si>
  <si>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</si>
  <si>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</si>
  <si>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</si>
  <si>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</si>
  <si>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</si>
  <si>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</si>
  <si>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</si>
  <si>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</si>
  <si>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</si>
  <si>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</si>
  <si>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</si>
  <si>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</si>
  <si>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</si>
  <si>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</si>
  <si>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</si>
  <si>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</si>
  <si>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</si>
  <si>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</si>
  <si>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</si>
  <si>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</si>
  <si>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</si>
  <si>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</si>
  <si>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</si>
  <si>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</si>
  <si>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</si>
  <si>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</si>
  <si>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</si>
  <si>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</si>
  <si>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</si>
  <si>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</si>
  <si>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</si>
  <si>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</si>
  <si>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</si>
  <si>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</si>
  <si>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</si>
  <si>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</si>
  <si>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</si>
  <si>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</si>
  <si>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</si>
  <si>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</si>
  <si>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</si>
  <si>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</si>
  <si>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</si>
  <si>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</si>
  <si>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</si>
  <si>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</si>
  <si>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</si>
  <si>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</si>
  <si>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</si>
  <si>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</si>
  <si>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</si>
  <si>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</si>
  <si>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</si>
  <si>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</si>
  <si>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</si>
  <si>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</si>
  <si>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</si>
  <si>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</si>
  <si>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費回収率及び流動比率が100％に達していないことから、収入の確保や一層のコスト縮減など、より慎重な財政運営が必要となっているが、事業の性質、地域の特性などを考慮するとコスト縮減や使用料改定などでは大幅な改善は見込めない。
　平成30年度から他事業の法適化に伴い事業ごとにあった特別会計を公営企業会計で一本化したことから、一つの下水道事業として持続可能な事業運営に取り組んでいるところである。</t>
    <rPh sb="1" eb="3">
      <t>ケイヒ</t>
    </rPh>
    <rPh sb="3" eb="5">
      <t>カイシュウ</t>
    </rPh>
    <rPh sb="5" eb="6">
      <t>リツ</t>
    </rPh>
    <rPh sb="6" eb="7">
      <t>オヨ</t>
    </rPh>
    <rPh sb="8" eb="10">
      <t>リュウドウ</t>
    </rPh>
    <rPh sb="10" eb="12">
      <t>ヒリツ</t>
    </rPh>
    <rPh sb="18" eb="19">
      <t>タッ</t>
    </rPh>
    <rPh sb="29" eb="31">
      <t>シュウニュウ</t>
    </rPh>
    <rPh sb="32" eb="34">
      <t>カクホ</t>
    </rPh>
    <rPh sb="35" eb="37">
      <t>イッソウ</t>
    </rPh>
    <rPh sb="41" eb="43">
      <t>シュクゲン</t>
    </rPh>
    <rPh sb="48" eb="50">
      <t>シンチョウ</t>
    </rPh>
    <rPh sb="51" eb="53">
      <t>ザイセイ</t>
    </rPh>
    <rPh sb="53" eb="55">
      <t>ウンエイ</t>
    </rPh>
    <rPh sb="56" eb="58">
      <t>ヒツヨウ</t>
    </rPh>
    <rPh sb="88" eb="90">
      <t>シュクゲン</t>
    </rPh>
    <rPh sb="145" eb="147">
      <t>コウエイ</t>
    </rPh>
    <rPh sb="147" eb="149">
      <t>キギョウ</t>
    </rPh>
    <rPh sb="149" eb="151">
      <t>カイケイ</t>
    </rPh>
    <phoneticPr fontId="4"/>
  </si>
  <si>
    <t>　萩市の特定地域生活排水事業は、平成16年に事業着手し順次供用開始を行い整備は完了している。
　平成30年度から地方公営企業法を適用したため、これ以前の数値は無い。
　経常収支比率は収支不足を一般会計から繰り入れを行っているため100％となっている。
　流動比率は、平均値より低い。
　企業債残高対事業規模比率は平均値と比べ大きく上回っている。
　汚水処理原価は浄化槽全体の1/5が離島に設置してあることや離島でない地区についても住宅が散在している中山間地域に多く設置していることから維持管理のコストが高く、平均値に比べ上回っている。
　水洗化率は平均値を上回っているにもかかわらず、経費回収率は下回っている。
　施設利用率は浄化槽の処理能力（人槽）は延べ床面積で決定されているため、処理区域内の平均世帯人員が2人程度と少ないことからも乖離が生じている。
　</t>
    <rPh sb="127" eb="131">
      <t>リュウドウヒリツ</t>
    </rPh>
    <rPh sb="133" eb="136">
      <t>ヘイキンチ</t>
    </rPh>
    <rPh sb="138" eb="139">
      <t>ヒク</t>
    </rPh>
    <rPh sb="184" eb="186">
      <t>ゼンタイ</t>
    </rPh>
    <rPh sb="251" eb="252">
      <t>タカ</t>
    </rPh>
    <rPh sb="258" eb="259">
      <t>クラ</t>
    </rPh>
    <rPh sb="260" eb="262">
      <t>ウワマワ</t>
    </rPh>
    <phoneticPr fontId="4"/>
  </si>
  <si>
    <t>　平成16年から事業に着手し、順次供用開始を行っており、有形固定資産減価償却率は平均値と比較すると高く、老朽化が進んでいる状況である。
　ブロア等の機械器具等については、その都度事後保全として対応しており、特段老朽化対策は行っていない。</t>
    <rPh sb="8" eb="10">
      <t>ジギョウ</t>
    </rPh>
    <rPh sb="11" eb="13">
      <t>チャクシュ</t>
    </rPh>
    <rPh sb="28" eb="39">
      <t>ユウケイコテイシサンゲンカショウキャクリツ</t>
    </rPh>
    <rPh sb="40" eb="43">
      <t>ヘイキンチ</t>
    </rPh>
    <rPh sb="44" eb="46">
      <t>ヒカク</t>
    </rPh>
    <rPh sb="49" eb="50">
      <t>タカ</t>
    </rPh>
    <rPh sb="52" eb="55">
      <t>ロウキュウカ</t>
    </rPh>
    <rPh sb="56" eb="57">
      <t>スス</t>
    </rPh>
    <rPh sb="61" eb="63">
      <t>ジョウキョウ</t>
    </rPh>
    <rPh sb="89" eb="91">
      <t>ジゴ</t>
    </rPh>
    <rPh sb="91" eb="93">
      <t>ホゼン</t>
    </rPh>
    <rPh sb="103" eb="105">
      <t>トクダン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</si>
</sst>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A9-4BCE-94F8-58EE2B23E21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CA9-4BCE-94F8-58EE2B23E21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35.75</c:v>
                </c:pt>
                <c:pt idx="3">
                  <c:v>34.68</c:v>
                </c:pt>
                <c:pt idx="4">
                  <c:v>34.68</c:v>
                </c:pt>
              </c:numCache>
            </c:numRef>
          </c:val>
          <c:extLst>
            <c:ext xmlns:c16="http://schemas.microsoft.com/office/drawing/2014/chart" uri="{C3380CC4-5D6E-409C-BE32-E72D297353CC}">
              <c16:uniqueId val="{00000000-5400-418A-97DE-0E051730A09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54.93</c:v>
                </c:pt>
                <c:pt idx="3">
                  <c:v>59.64</c:v>
                </c:pt>
                <c:pt idx="4">
                  <c:v>58.19</c:v>
                </c:pt>
              </c:numCache>
            </c:numRef>
          </c:val>
          <c:smooth val="0"/>
          <c:extLst>
            <c:ext xmlns:c16="http://schemas.microsoft.com/office/drawing/2014/chart" uri="{C3380CC4-5D6E-409C-BE32-E72D297353CC}">
              <c16:uniqueId val="{00000001-5400-418A-97DE-0E051730A09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99.63</c:v>
                </c:pt>
                <c:pt idx="3">
                  <c:v>99.62</c:v>
                </c:pt>
                <c:pt idx="4">
                  <c:v>99.61</c:v>
                </c:pt>
              </c:numCache>
            </c:numRef>
          </c:val>
          <c:extLst>
            <c:ext xmlns:c16="http://schemas.microsoft.com/office/drawing/2014/chart" uri="{C3380CC4-5D6E-409C-BE32-E72D297353CC}">
              <c16:uniqueId val="{00000000-9AF5-4F32-8A82-9D4F9D3A175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65.569999999999993</c:v>
                </c:pt>
                <c:pt idx="3">
                  <c:v>90.63</c:v>
                </c:pt>
                <c:pt idx="4">
                  <c:v>87.8</c:v>
                </c:pt>
              </c:numCache>
            </c:numRef>
          </c:val>
          <c:smooth val="0"/>
          <c:extLst>
            <c:ext xmlns:c16="http://schemas.microsoft.com/office/drawing/2014/chart" uri="{C3380CC4-5D6E-409C-BE32-E72D297353CC}">
              <c16:uniqueId val="{00000001-9AF5-4F32-8A82-9D4F9D3A175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101.47</c:v>
                </c:pt>
                <c:pt idx="3">
                  <c:v>100</c:v>
                </c:pt>
                <c:pt idx="4">
                  <c:v>100</c:v>
                </c:pt>
              </c:numCache>
            </c:numRef>
          </c:val>
          <c:extLst>
            <c:ext xmlns:c16="http://schemas.microsoft.com/office/drawing/2014/chart" uri="{C3380CC4-5D6E-409C-BE32-E72D297353CC}">
              <c16:uniqueId val="{00000000-7AED-484A-AE31-78524D2F152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90.02</c:v>
                </c:pt>
                <c:pt idx="3">
                  <c:v>96.05</c:v>
                </c:pt>
                <c:pt idx="4">
                  <c:v>99.03</c:v>
                </c:pt>
              </c:numCache>
            </c:numRef>
          </c:val>
          <c:smooth val="0"/>
          <c:extLst>
            <c:ext xmlns:c16="http://schemas.microsoft.com/office/drawing/2014/chart" uri="{C3380CC4-5D6E-409C-BE32-E72D297353CC}">
              <c16:uniqueId val="{00000001-7AED-484A-AE31-78524D2F152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39.130000000000003</c:v>
                </c:pt>
                <c:pt idx="3">
                  <c:v>42.37</c:v>
                </c:pt>
                <c:pt idx="4">
                  <c:v>45.61</c:v>
                </c:pt>
              </c:numCache>
            </c:numRef>
          </c:val>
          <c:extLst>
            <c:ext xmlns:c16="http://schemas.microsoft.com/office/drawing/2014/chart" uri="{C3380CC4-5D6E-409C-BE32-E72D297353CC}">
              <c16:uniqueId val="{00000000-66FD-46C6-B31A-85F665B1451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16.41</c:v>
                </c:pt>
                <c:pt idx="3">
                  <c:v>23.76</c:v>
                </c:pt>
                <c:pt idx="4">
                  <c:v>15.74</c:v>
                </c:pt>
              </c:numCache>
            </c:numRef>
          </c:val>
          <c:smooth val="0"/>
          <c:extLst>
            <c:ext xmlns:c16="http://schemas.microsoft.com/office/drawing/2014/chart" uri="{C3380CC4-5D6E-409C-BE32-E72D297353CC}">
              <c16:uniqueId val="{00000001-66FD-46C6-B31A-85F665B1451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B0-4D76-8012-992444ED16D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8B0-4D76-8012-992444ED16D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47F-45D3-A62B-0CDB0CBB5D8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221.28</c:v>
                </c:pt>
                <c:pt idx="3">
                  <c:v>123.82</c:v>
                </c:pt>
                <c:pt idx="4">
                  <c:v>74.239999999999995</c:v>
                </c:pt>
              </c:numCache>
            </c:numRef>
          </c:val>
          <c:smooth val="0"/>
          <c:extLst>
            <c:ext xmlns:c16="http://schemas.microsoft.com/office/drawing/2014/chart" uri="{C3380CC4-5D6E-409C-BE32-E72D297353CC}">
              <c16:uniqueId val="{00000001-347F-45D3-A62B-0CDB0CBB5D8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32.090000000000003</c:v>
                </c:pt>
                <c:pt idx="3">
                  <c:v>45.8</c:v>
                </c:pt>
                <c:pt idx="4">
                  <c:v>39.78</c:v>
                </c:pt>
              </c:numCache>
            </c:numRef>
          </c:val>
          <c:extLst>
            <c:ext xmlns:c16="http://schemas.microsoft.com/office/drawing/2014/chart" uri="{C3380CC4-5D6E-409C-BE32-E72D297353CC}">
              <c16:uniqueId val="{00000000-15AA-44A6-A38E-C64F67031DF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113.42</c:v>
                </c:pt>
                <c:pt idx="3">
                  <c:v>89.72</c:v>
                </c:pt>
                <c:pt idx="4">
                  <c:v>100.47</c:v>
                </c:pt>
              </c:numCache>
            </c:numRef>
          </c:val>
          <c:smooth val="0"/>
          <c:extLst>
            <c:ext xmlns:c16="http://schemas.microsoft.com/office/drawing/2014/chart" uri="{C3380CC4-5D6E-409C-BE32-E72D297353CC}">
              <c16:uniqueId val="{00000001-15AA-44A6-A38E-C64F67031DF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777.17</c:v>
                </c:pt>
                <c:pt idx="3">
                  <c:v>736.11</c:v>
                </c:pt>
                <c:pt idx="4">
                  <c:v>681.26</c:v>
                </c:pt>
              </c:numCache>
            </c:numRef>
          </c:val>
          <c:extLst>
            <c:ext xmlns:c16="http://schemas.microsoft.com/office/drawing/2014/chart" uri="{C3380CC4-5D6E-409C-BE32-E72D297353CC}">
              <c16:uniqueId val="{00000000-4185-412B-9333-4C0AA839AC5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386.46</c:v>
                </c:pt>
                <c:pt idx="3">
                  <c:v>270.57</c:v>
                </c:pt>
                <c:pt idx="4">
                  <c:v>294.27</c:v>
                </c:pt>
              </c:numCache>
            </c:numRef>
          </c:val>
          <c:smooth val="0"/>
          <c:extLst>
            <c:ext xmlns:c16="http://schemas.microsoft.com/office/drawing/2014/chart" uri="{C3380CC4-5D6E-409C-BE32-E72D297353CC}">
              <c16:uniqueId val="{00000001-4185-412B-9333-4C0AA839AC5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24.79</c:v>
                </c:pt>
                <c:pt idx="3">
                  <c:v>30.16</c:v>
                </c:pt>
                <c:pt idx="4">
                  <c:v>32.299999999999997</c:v>
                </c:pt>
              </c:numCache>
            </c:numRef>
          </c:val>
          <c:extLst>
            <c:ext xmlns:c16="http://schemas.microsoft.com/office/drawing/2014/chart" uri="{C3380CC4-5D6E-409C-BE32-E72D297353CC}">
              <c16:uniqueId val="{00000000-61FE-4B81-9BFD-F51E18CB997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55.85</c:v>
                </c:pt>
                <c:pt idx="3">
                  <c:v>62.5</c:v>
                </c:pt>
                <c:pt idx="4">
                  <c:v>60.59</c:v>
                </c:pt>
              </c:numCache>
            </c:numRef>
          </c:val>
          <c:smooth val="0"/>
          <c:extLst>
            <c:ext xmlns:c16="http://schemas.microsoft.com/office/drawing/2014/chart" uri="{C3380CC4-5D6E-409C-BE32-E72D297353CC}">
              <c16:uniqueId val="{00000001-61FE-4B81-9BFD-F51E18CB997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633.05999999999995</c:v>
                </c:pt>
                <c:pt idx="3">
                  <c:v>519.41999999999996</c:v>
                </c:pt>
                <c:pt idx="4">
                  <c:v>486.76</c:v>
                </c:pt>
              </c:numCache>
            </c:numRef>
          </c:val>
          <c:extLst>
            <c:ext xmlns:c16="http://schemas.microsoft.com/office/drawing/2014/chart" uri="{C3380CC4-5D6E-409C-BE32-E72D297353CC}">
              <c16:uniqueId val="{00000000-581C-4030-A455-476CBB8439C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287.91000000000003</c:v>
                </c:pt>
                <c:pt idx="3">
                  <c:v>269.33</c:v>
                </c:pt>
                <c:pt idx="4">
                  <c:v>280.23</c:v>
                </c:pt>
              </c:numCache>
            </c:numRef>
          </c:val>
          <c:smooth val="0"/>
          <c:extLst>
            <c:ext xmlns:c16="http://schemas.microsoft.com/office/drawing/2014/chart" uri="{C3380CC4-5D6E-409C-BE32-E72D297353CC}">
              <c16:uniqueId val="{00000001-581C-4030-A455-476CBB8439C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H1" zoomScale="90" zoomScaleNormal="9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山口県　萩市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45508</v>
      </c>
      <c r="AM8" s="51"/>
      <c r="AN8" s="51"/>
      <c r="AO8" s="51"/>
      <c r="AP8" s="51"/>
      <c r="AQ8" s="51"/>
      <c r="AR8" s="51"/>
      <c r="AS8" s="51"/>
      <c r="AT8" s="46">
        <f>データ!T6</f>
        <v>698.31</v>
      </c>
      <c r="AU8" s="46"/>
      <c r="AV8" s="46"/>
      <c r="AW8" s="46"/>
      <c r="AX8" s="46"/>
      <c r="AY8" s="46"/>
      <c r="AZ8" s="46"/>
      <c r="BA8" s="46"/>
      <c r="BB8" s="46">
        <f>データ!U6</f>
        <v>65.17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68.400000000000006</v>
      </c>
      <c r="J10" s="46"/>
      <c r="K10" s="46"/>
      <c r="L10" s="46"/>
      <c r="M10" s="46"/>
      <c r="N10" s="46"/>
      <c r="O10" s="46"/>
      <c r="P10" s="46">
        <f>データ!P6</f>
        <v>1.1499999999999999</v>
      </c>
      <c r="Q10" s="46"/>
      <c r="R10" s="46"/>
      <c r="S10" s="46"/>
      <c r="T10" s="46"/>
      <c r="U10" s="46"/>
      <c r="V10" s="46"/>
      <c r="W10" s="46">
        <f>データ!Q6</f>
        <v>100</v>
      </c>
      <c r="X10" s="46"/>
      <c r="Y10" s="46"/>
      <c r="Z10" s="46"/>
      <c r="AA10" s="46"/>
      <c r="AB10" s="46"/>
      <c r="AC10" s="46"/>
      <c r="AD10" s="51">
        <f>データ!R6</f>
        <v>2970</v>
      </c>
      <c r="AE10" s="51"/>
      <c r="AF10" s="51"/>
      <c r="AG10" s="51"/>
      <c r="AH10" s="51"/>
      <c r="AI10" s="51"/>
      <c r="AJ10" s="51"/>
      <c r="AK10" s="2"/>
      <c r="AL10" s="51">
        <f>データ!V6</f>
        <v>519</v>
      </c>
      <c r="AM10" s="51"/>
      <c r="AN10" s="51"/>
      <c r="AO10" s="51"/>
      <c r="AP10" s="51"/>
      <c r="AQ10" s="51"/>
      <c r="AR10" s="51"/>
      <c r="AS10" s="51"/>
      <c r="AT10" s="46">
        <f>データ!W6</f>
        <v>0.01</v>
      </c>
      <c r="AU10" s="46"/>
      <c r="AV10" s="46"/>
      <c r="AW10" s="46"/>
      <c r="AX10" s="46"/>
      <c r="AY10" s="46"/>
      <c r="AZ10" s="46"/>
      <c r="BA10" s="46"/>
      <c r="BB10" s="46">
        <f>データ!X6</f>
        <v>51900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【98.17】</v>
      </c>
      <c r="F85" s="26" t="str">
        <f>データ!AT6</f>
        <v>【92.20】</v>
      </c>
      <c r="G85" s="26" t="str">
        <f>データ!BE6</f>
        <v>【106.38】</v>
      </c>
      <c r="H85" s="26" t="str">
        <f>データ!BP6</f>
        <v>【314.13】</v>
      </c>
      <c r="I85" s="26" t="str">
        <f>データ!CA6</f>
        <v>【58.42】</v>
      </c>
      <c r="J85" s="26" t="str">
        <f>データ!CL6</f>
        <v>【282.28】</v>
      </c>
      <c r="K85" s="26" t="str">
        <f>データ!CW6</f>
        <v>【57.83】</v>
      </c>
      <c r="L85" s="26" t="str">
        <f>データ!DH6</f>
        <v>【77.67】</v>
      </c>
      <c r="M85" s="26" t="str">
        <f>データ!DS6</f>
        <v>【15.64】</v>
      </c>
      <c r="N85" s="26" t="str">
        <f>データ!ED6</f>
        <v>【-】</v>
      </c>
      <c r="O85" s="26" t="str">
        <f>データ!EO6</f>
        <v>【-】</v>
      </c>
    </row>
  </sheetData>
  <sheetProtection algorithmName="SHA-512" hashValue="u2SnUC+5aqtUJ29+ONxK8ThRk3I8Y9vHNytPDiqrkNFjfuN8cP1hCH5tJZWsIC+GarOjAYWo89gpiptaZl3H/g==" saltValue="3Uae0PFPDqdaAZ8zWICdg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352047</v>
      </c>
      <c r="D6" s="33">
        <f t="shared" si="3"/>
        <v>46</v>
      </c>
      <c r="E6" s="33">
        <f t="shared" si="3"/>
        <v>18</v>
      </c>
      <c r="F6" s="33">
        <f t="shared" si="3"/>
        <v>0</v>
      </c>
      <c r="G6" s="33">
        <f t="shared" si="3"/>
        <v>0</v>
      </c>
      <c r="H6" s="33" t="str">
        <f t="shared" si="3"/>
        <v>山口県　萩市</v>
      </c>
      <c r="I6" s="33" t="str">
        <f t="shared" si="3"/>
        <v>法適用</v>
      </c>
      <c r="J6" s="33" t="str">
        <f t="shared" si="3"/>
        <v>下水道事業</v>
      </c>
      <c r="K6" s="33" t="str">
        <f t="shared" si="3"/>
        <v>特定地域生活排水処理</v>
      </c>
      <c r="L6" s="33" t="str">
        <f t="shared" si="3"/>
        <v>K2</v>
      </c>
      <c r="M6" s="33" t="str">
        <f t="shared" si="3"/>
        <v>非設置</v>
      </c>
      <c r="N6" s="34" t="str">
        <f t="shared" si="3"/>
        <v>-</v>
      </c>
      <c r="O6" s="34">
        <f t="shared" si="3"/>
        <v>68.400000000000006</v>
      </c>
      <c r="P6" s="34">
        <f t="shared" si="3"/>
        <v>1.1499999999999999</v>
      </c>
      <c r="Q6" s="34">
        <f t="shared" si="3"/>
        <v>100</v>
      </c>
      <c r="R6" s="34">
        <f t="shared" si="3"/>
        <v>2970</v>
      </c>
      <c r="S6" s="34">
        <f t="shared" si="3"/>
        <v>45508</v>
      </c>
      <c r="T6" s="34">
        <f t="shared" si="3"/>
        <v>698.31</v>
      </c>
      <c r="U6" s="34">
        <f t="shared" si="3"/>
        <v>65.17</v>
      </c>
      <c r="V6" s="34">
        <f t="shared" si="3"/>
        <v>519</v>
      </c>
      <c r="W6" s="34">
        <f t="shared" si="3"/>
        <v>0.01</v>
      </c>
      <c r="X6" s="34">
        <f t="shared" si="3"/>
        <v>51900</v>
      </c>
      <c r="Y6" s="35" t="str">
        <f>IF(Y7="",NA(),Y7)</f>
        <v>-</v>
      </c>
      <c r="Z6" s="35" t="str">
        <f t="shared" ref="Z6:AH6" si="4">IF(Z7="",NA(),Z7)</f>
        <v>-</v>
      </c>
      <c r="AA6" s="35">
        <f t="shared" si="4"/>
        <v>101.47</v>
      </c>
      <c r="AB6" s="35">
        <f t="shared" si="4"/>
        <v>100</v>
      </c>
      <c r="AC6" s="35">
        <f t="shared" si="4"/>
        <v>100</v>
      </c>
      <c r="AD6" s="35" t="str">
        <f t="shared" si="4"/>
        <v>-</v>
      </c>
      <c r="AE6" s="35" t="str">
        <f t="shared" si="4"/>
        <v>-</v>
      </c>
      <c r="AF6" s="35">
        <f t="shared" si="4"/>
        <v>90.02</v>
      </c>
      <c r="AG6" s="35">
        <f t="shared" si="4"/>
        <v>96.05</v>
      </c>
      <c r="AH6" s="35">
        <f t="shared" si="4"/>
        <v>99.03</v>
      </c>
      <c r="AI6" s="34" t="str">
        <f>IF(AI7="","",IF(AI7="-","【-】","【"&amp;SUBSTITUTE(TEXT(AI7,"#,##0.00"),"-","△")&amp;"】"))</f>
        <v>【98.17】</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221.28</v>
      </c>
      <c r="AR6" s="35">
        <f t="shared" si="5"/>
        <v>123.82</v>
      </c>
      <c r="AS6" s="35">
        <f t="shared" si="5"/>
        <v>74.239999999999995</v>
      </c>
      <c r="AT6" s="34" t="str">
        <f>IF(AT7="","",IF(AT7="-","【-】","【"&amp;SUBSTITUTE(TEXT(AT7,"#,##0.00"),"-","△")&amp;"】"))</f>
        <v>【92.20】</v>
      </c>
      <c r="AU6" s="35" t="str">
        <f>IF(AU7="",NA(),AU7)</f>
        <v>-</v>
      </c>
      <c r="AV6" s="35" t="str">
        <f t="shared" ref="AV6:BD6" si="6">IF(AV7="",NA(),AV7)</f>
        <v>-</v>
      </c>
      <c r="AW6" s="35">
        <f t="shared" si="6"/>
        <v>32.090000000000003</v>
      </c>
      <c r="AX6" s="35">
        <f t="shared" si="6"/>
        <v>45.8</v>
      </c>
      <c r="AY6" s="35">
        <f t="shared" si="6"/>
        <v>39.78</v>
      </c>
      <c r="AZ6" s="35" t="str">
        <f t="shared" si="6"/>
        <v>-</v>
      </c>
      <c r="BA6" s="35" t="str">
        <f t="shared" si="6"/>
        <v>-</v>
      </c>
      <c r="BB6" s="35">
        <f t="shared" si="6"/>
        <v>113.42</v>
      </c>
      <c r="BC6" s="35">
        <f t="shared" si="6"/>
        <v>89.72</v>
      </c>
      <c r="BD6" s="35">
        <f t="shared" si="6"/>
        <v>100.47</v>
      </c>
      <c r="BE6" s="34" t="str">
        <f>IF(BE7="","",IF(BE7="-","【-】","【"&amp;SUBSTITUTE(TEXT(BE7,"#,##0.00"),"-","△")&amp;"】"))</f>
        <v>【106.38】</v>
      </c>
      <c r="BF6" s="35" t="str">
        <f>IF(BF7="",NA(),BF7)</f>
        <v>-</v>
      </c>
      <c r="BG6" s="35" t="str">
        <f t="shared" ref="BG6:BO6" si="7">IF(BG7="",NA(),BG7)</f>
        <v>-</v>
      </c>
      <c r="BH6" s="35">
        <f t="shared" si="7"/>
        <v>777.17</v>
      </c>
      <c r="BI6" s="35">
        <f t="shared" si="7"/>
        <v>736.11</v>
      </c>
      <c r="BJ6" s="35">
        <f t="shared" si="7"/>
        <v>681.26</v>
      </c>
      <c r="BK6" s="35" t="str">
        <f t="shared" si="7"/>
        <v>-</v>
      </c>
      <c r="BL6" s="35" t="str">
        <f t="shared" si="7"/>
        <v>-</v>
      </c>
      <c r="BM6" s="35">
        <f t="shared" si="7"/>
        <v>386.46</v>
      </c>
      <c r="BN6" s="35">
        <f t="shared" si="7"/>
        <v>270.57</v>
      </c>
      <c r="BO6" s="35">
        <f t="shared" si="7"/>
        <v>294.27</v>
      </c>
      <c r="BP6" s="34" t="str">
        <f>IF(BP7="","",IF(BP7="-","【-】","【"&amp;SUBSTITUTE(TEXT(BP7,"#,##0.00"),"-","△")&amp;"】"))</f>
        <v>【314.13】</v>
      </c>
      <c r="BQ6" s="35" t="str">
        <f>IF(BQ7="",NA(),BQ7)</f>
        <v>-</v>
      </c>
      <c r="BR6" s="35" t="str">
        <f t="shared" ref="BR6:BZ6" si="8">IF(BR7="",NA(),BR7)</f>
        <v>-</v>
      </c>
      <c r="BS6" s="35">
        <f t="shared" si="8"/>
        <v>24.79</v>
      </c>
      <c r="BT6" s="35">
        <f t="shared" si="8"/>
        <v>30.16</v>
      </c>
      <c r="BU6" s="35">
        <f t="shared" si="8"/>
        <v>32.299999999999997</v>
      </c>
      <c r="BV6" s="35" t="str">
        <f t="shared" si="8"/>
        <v>-</v>
      </c>
      <c r="BW6" s="35" t="str">
        <f t="shared" si="8"/>
        <v>-</v>
      </c>
      <c r="BX6" s="35">
        <f t="shared" si="8"/>
        <v>55.85</v>
      </c>
      <c r="BY6" s="35">
        <f t="shared" si="8"/>
        <v>62.5</v>
      </c>
      <c r="BZ6" s="35">
        <f t="shared" si="8"/>
        <v>60.59</v>
      </c>
      <c r="CA6" s="34" t="str">
        <f>IF(CA7="","",IF(CA7="-","【-】","【"&amp;SUBSTITUTE(TEXT(CA7,"#,##0.00"),"-","△")&amp;"】"))</f>
        <v>【58.42】</v>
      </c>
      <c r="CB6" s="35" t="str">
        <f>IF(CB7="",NA(),CB7)</f>
        <v>-</v>
      </c>
      <c r="CC6" s="35" t="str">
        <f t="shared" ref="CC6:CK6" si="9">IF(CC7="",NA(),CC7)</f>
        <v>-</v>
      </c>
      <c r="CD6" s="35">
        <f t="shared" si="9"/>
        <v>633.05999999999995</v>
      </c>
      <c r="CE6" s="35">
        <f t="shared" si="9"/>
        <v>519.41999999999996</v>
      </c>
      <c r="CF6" s="35">
        <f t="shared" si="9"/>
        <v>486.76</v>
      </c>
      <c r="CG6" s="35" t="str">
        <f t="shared" si="9"/>
        <v>-</v>
      </c>
      <c r="CH6" s="35" t="str">
        <f t="shared" si="9"/>
        <v>-</v>
      </c>
      <c r="CI6" s="35">
        <f t="shared" si="9"/>
        <v>287.91000000000003</v>
      </c>
      <c r="CJ6" s="35">
        <f t="shared" si="9"/>
        <v>269.33</v>
      </c>
      <c r="CK6" s="35">
        <f t="shared" si="9"/>
        <v>280.23</v>
      </c>
      <c r="CL6" s="34" t="str">
        <f>IF(CL7="","",IF(CL7="-","【-】","【"&amp;SUBSTITUTE(TEXT(CL7,"#,##0.00"),"-","△")&amp;"】"))</f>
        <v>【282.28】</v>
      </c>
      <c r="CM6" s="35" t="str">
        <f>IF(CM7="",NA(),CM7)</f>
        <v>-</v>
      </c>
      <c r="CN6" s="35" t="str">
        <f t="shared" ref="CN6:CV6" si="10">IF(CN7="",NA(),CN7)</f>
        <v>-</v>
      </c>
      <c r="CO6" s="35">
        <f t="shared" si="10"/>
        <v>35.75</v>
      </c>
      <c r="CP6" s="35">
        <f t="shared" si="10"/>
        <v>34.68</v>
      </c>
      <c r="CQ6" s="35">
        <f t="shared" si="10"/>
        <v>34.68</v>
      </c>
      <c r="CR6" s="35" t="str">
        <f t="shared" si="10"/>
        <v>-</v>
      </c>
      <c r="CS6" s="35" t="str">
        <f t="shared" si="10"/>
        <v>-</v>
      </c>
      <c r="CT6" s="35">
        <f t="shared" si="10"/>
        <v>54.93</v>
      </c>
      <c r="CU6" s="35">
        <f t="shared" si="10"/>
        <v>59.64</v>
      </c>
      <c r="CV6" s="35">
        <f t="shared" si="10"/>
        <v>58.19</v>
      </c>
      <c r="CW6" s="34" t="str">
        <f>IF(CW7="","",IF(CW7="-","【-】","【"&amp;SUBSTITUTE(TEXT(CW7,"#,##0.00"),"-","△")&amp;"】"))</f>
        <v>【57.83】</v>
      </c>
      <c r="CX6" s="35" t="str">
        <f>IF(CX7="",NA(),CX7)</f>
        <v>-</v>
      </c>
      <c r="CY6" s="35" t="str">
        <f t="shared" ref="CY6:DG6" si="11">IF(CY7="",NA(),CY7)</f>
        <v>-</v>
      </c>
      <c r="CZ6" s="35">
        <f t="shared" si="11"/>
        <v>99.63</v>
      </c>
      <c r="DA6" s="35">
        <f t="shared" si="11"/>
        <v>99.62</v>
      </c>
      <c r="DB6" s="35">
        <f t="shared" si="11"/>
        <v>99.61</v>
      </c>
      <c r="DC6" s="35" t="str">
        <f t="shared" si="11"/>
        <v>-</v>
      </c>
      <c r="DD6" s="35" t="str">
        <f t="shared" si="11"/>
        <v>-</v>
      </c>
      <c r="DE6" s="35">
        <f t="shared" si="11"/>
        <v>65.569999999999993</v>
      </c>
      <c r="DF6" s="35">
        <f t="shared" si="11"/>
        <v>90.63</v>
      </c>
      <c r="DG6" s="35">
        <f t="shared" si="11"/>
        <v>87.8</v>
      </c>
      <c r="DH6" s="34" t="str">
        <f>IF(DH7="","",IF(DH7="-","【-】","【"&amp;SUBSTITUTE(TEXT(DH7,"#,##0.00"),"-","△")&amp;"】"))</f>
        <v>【77.67】</v>
      </c>
      <c r="DI6" s="35" t="str">
        <f>IF(DI7="",NA(),DI7)</f>
        <v>-</v>
      </c>
      <c r="DJ6" s="35" t="str">
        <f t="shared" ref="DJ6:DR6" si="12">IF(DJ7="",NA(),DJ7)</f>
        <v>-</v>
      </c>
      <c r="DK6" s="35">
        <f t="shared" si="12"/>
        <v>39.130000000000003</v>
      </c>
      <c r="DL6" s="35">
        <f t="shared" si="12"/>
        <v>42.37</v>
      </c>
      <c r="DM6" s="35">
        <f t="shared" si="12"/>
        <v>45.61</v>
      </c>
      <c r="DN6" s="35" t="str">
        <f t="shared" si="12"/>
        <v>-</v>
      </c>
      <c r="DO6" s="35" t="str">
        <f t="shared" si="12"/>
        <v>-</v>
      </c>
      <c r="DP6" s="35">
        <f t="shared" si="12"/>
        <v>16.41</v>
      </c>
      <c r="DQ6" s="35">
        <f t="shared" si="12"/>
        <v>23.76</v>
      </c>
      <c r="DR6" s="35">
        <f t="shared" si="12"/>
        <v>15.74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352047</v>
      </c>
      <c r="D7" s="37">
        <v>46</v>
      </c>
      <c r="E7" s="37">
        <v>18</v>
      </c>
      <c r="F7" s="37">
        <v>0</v>
      </c>
      <c r="G7" s="37">
        <v>0</v>
      </c>
      <c r="H7" s="37" t="s">
        <v>96</v>
      </c>
      <c r="I7" s="37" t="s">
        <v>97</v>
      </c>
      <c r="J7" s="37" t="s">
        <v>98</v>
      </c>
      <c r="K7" s="37" t="s">
        <v>99</v>
      </c>
      <c r="L7" s="37" t="s">
        <v>100</v>
      </c>
      <c r="M7" s="37" t="s">
        <v>101</v>
      </c>
      <c r="N7" s="38" t="s">
        <v>102</v>
      </c>
      <c r="O7" s="38">
        <v>68.400000000000006</v>
      </c>
      <c r="P7" s="38">
        <v>1.1499999999999999</v>
      </c>
      <c r="Q7" s="38">
        <v>100</v>
      </c>
      <c r="R7" s="38">
        <v>2970</v>
      </c>
      <c r="S7" s="38">
        <v>45508</v>
      </c>
      <c r="T7" s="38">
        <v>698.31</v>
      </c>
      <c r="U7" s="38">
        <v>65.17</v>
      </c>
      <c r="V7" s="38">
        <v>519</v>
      </c>
      <c r="W7" s="38">
        <v>0.01</v>
      </c>
      <c r="X7" s="38">
        <v>51900</v>
      </c>
      <c r="Y7" s="38" t="s">
        <v>102</v>
      </c>
      <c r="Z7" s="38" t="s">
        <v>102</v>
      </c>
      <c r="AA7" s="38">
        <v>101.47</v>
      </c>
      <c r="AB7" s="38">
        <v>100</v>
      </c>
      <c r="AC7" s="38">
        <v>100</v>
      </c>
      <c r="AD7" s="38" t="s">
        <v>102</v>
      </c>
      <c r="AE7" s="38" t="s">
        <v>102</v>
      </c>
      <c r="AF7" s="38">
        <v>90.02</v>
      </c>
      <c r="AG7" s="38">
        <v>96.05</v>
      </c>
      <c r="AH7" s="38">
        <v>99.03</v>
      </c>
      <c r="AI7" s="38">
        <v>98.17</v>
      </c>
      <c r="AJ7" s="38" t="s">
        <v>102</v>
      </c>
      <c r="AK7" s="38" t="s">
        <v>102</v>
      </c>
      <c r="AL7" s="38">
        <v>0</v>
      </c>
      <c r="AM7" s="38">
        <v>0</v>
      </c>
      <c r="AN7" s="38">
        <v>0</v>
      </c>
      <c r="AO7" s="38" t="s">
        <v>102</v>
      </c>
      <c r="AP7" s="38" t="s">
        <v>102</v>
      </c>
      <c r="AQ7" s="38">
        <v>221.28</v>
      </c>
      <c r="AR7" s="38">
        <v>123.82</v>
      </c>
      <c r="AS7" s="38">
        <v>74.239999999999995</v>
      </c>
      <c r="AT7" s="38">
        <v>92.2</v>
      </c>
      <c r="AU7" s="38" t="s">
        <v>102</v>
      </c>
      <c r="AV7" s="38" t="s">
        <v>102</v>
      </c>
      <c r="AW7" s="38">
        <v>32.090000000000003</v>
      </c>
      <c r="AX7" s="38">
        <v>45.8</v>
      </c>
      <c r="AY7" s="38">
        <v>39.78</v>
      </c>
      <c r="AZ7" s="38" t="s">
        <v>102</v>
      </c>
      <c r="BA7" s="38" t="s">
        <v>102</v>
      </c>
      <c r="BB7" s="38">
        <v>113.42</v>
      </c>
      <c r="BC7" s="38">
        <v>89.72</v>
      </c>
      <c r="BD7" s="38">
        <v>100.47</v>
      </c>
      <c r="BE7" s="38">
        <v>106.38</v>
      </c>
      <c r="BF7" s="38" t="s">
        <v>102</v>
      </c>
      <c r="BG7" s="38" t="s">
        <v>102</v>
      </c>
      <c r="BH7" s="38">
        <v>777.17</v>
      </c>
      <c r="BI7" s="38">
        <v>736.11</v>
      </c>
      <c r="BJ7" s="38">
        <v>681.26</v>
      </c>
      <c r="BK7" s="38" t="s">
        <v>102</v>
      </c>
      <c r="BL7" s="38" t="s">
        <v>102</v>
      </c>
      <c r="BM7" s="38">
        <v>386.46</v>
      </c>
      <c r="BN7" s="38">
        <v>270.57</v>
      </c>
      <c r="BO7" s="38">
        <v>294.27</v>
      </c>
      <c r="BP7" s="38">
        <v>314.13</v>
      </c>
      <c r="BQ7" s="38" t="s">
        <v>102</v>
      </c>
      <c r="BR7" s="38" t="s">
        <v>102</v>
      </c>
      <c r="BS7" s="38">
        <v>24.79</v>
      </c>
      <c r="BT7" s="38">
        <v>30.16</v>
      </c>
      <c r="BU7" s="38">
        <v>32.299999999999997</v>
      </c>
      <c r="BV7" s="38" t="s">
        <v>102</v>
      </c>
      <c r="BW7" s="38" t="s">
        <v>102</v>
      </c>
      <c r="BX7" s="38">
        <v>55.85</v>
      </c>
      <c r="BY7" s="38">
        <v>62.5</v>
      </c>
      <c r="BZ7" s="38">
        <v>60.59</v>
      </c>
      <c r="CA7" s="38">
        <v>58.42</v>
      </c>
      <c r="CB7" s="38" t="s">
        <v>102</v>
      </c>
      <c r="CC7" s="38" t="s">
        <v>102</v>
      </c>
      <c r="CD7" s="38">
        <v>633.05999999999995</v>
      </c>
      <c r="CE7" s="38">
        <v>519.41999999999996</v>
      </c>
      <c r="CF7" s="38">
        <v>486.76</v>
      </c>
      <c r="CG7" s="38" t="s">
        <v>102</v>
      </c>
      <c r="CH7" s="38" t="s">
        <v>102</v>
      </c>
      <c r="CI7" s="38">
        <v>287.91000000000003</v>
      </c>
      <c r="CJ7" s="38">
        <v>269.33</v>
      </c>
      <c r="CK7" s="38">
        <v>280.23</v>
      </c>
      <c r="CL7" s="38">
        <v>282.27999999999997</v>
      </c>
      <c r="CM7" s="38" t="s">
        <v>102</v>
      </c>
      <c r="CN7" s="38" t="s">
        <v>102</v>
      </c>
      <c r="CO7" s="38">
        <v>35.75</v>
      </c>
      <c r="CP7" s="38">
        <v>34.68</v>
      </c>
      <c r="CQ7" s="38">
        <v>34.68</v>
      </c>
      <c r="CR7" s="38" t="s">
        <v>102</v>
      </c>
      <c r="CS7" s="38" t="s">
        <v>102</v>
      </c>
      <c r="CT7" s="38">
        <v>54.93</v>
      </c>
      <c r="CU7" s="38">
        <v>59.64</v>
      </c>
      <c r="CV7" s="38">
        <v>58.19</v>
      </c>
      <c r="CW7" s="38">
        <v>57.83</v>
      </c>
      <c r="CX7" s="38" t="s">
        <v>102</v>
      </c>
      <c r="CY7" s="38" t="s">
        <v>102</v>
      </c>
      <c r="CZ7" s="38">
        <v>99.63</v>
      </c>
      <c r="DA7" s="38">
        <v>99.62</v>
      </c>
      <c r="DB7" s="38">
        <v>99.61</v>
      </c>
      <c r="DC7" s="38" t="s">
        <v>102</v>
      </c>
      <c r="DD7" s="38" t="s">
        <v>102</v>
      </c>
      <c r="DE7" s="38">
        <v>65.569999999999993</v>
      </c>
      <c r="DF7" s="38">
        <v>90.63</v>
      </c>
      <c r="DG7" s="38">
        <v>87.8</v>
      </c>
      <c r="DH7" s="38">
        <v>77.67</v>
      </c>
      <c r="DI7" s="38" t="s">
        <v>102</v>
      </c>
      <c r="DJ7" s="38" t="s">
        <v>102</v>
      </c>
      <c r="DK7" s="38">
        <v>39.130000000000003</v>
      </c>
      <c r="DL7" s="38">
        <v>42.37</v>
      </c>
      <c r="DM7" s="38">
        <v>45.61</v>
      </c>
      <c r="DN7" s="38" t="s">
        <v>102</v>
      </c>
      <c r="DO7" s="38" t="s">
        <v>102</v>
      </c>
      <c r="DP7" s="38">
        <v>16.41</v>
      </c>
      <c r="DQ7" s="38">
        <v>23.76</v>
      </c>
      <c r="DR7" s="38">
        <v>15.74</v>
      </c>
      <c r="DS7" s="38">
        <v>15.64</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後藤　利幸</cp:lastModifiedBy>
  <cp:lastPrinted>2022-01-24T08:23:00Z</cp:lastPrinted>
  <dcterms:created xsi:type="dcterms:W3CDTF">2021-12-03T07:39:53Z</dcterms:created>
  <dcterms:modified xsi:type="dcterms:W3CDTF">2022-01-24T08:23:51Z</dcterms:modified>
  <cp:category/>
</cp:coreProperties>
</file>