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75上下水道局\業務課\下水会計関連\経営分析\R2\提出\"/>
    </mc:Choice>
  </mc:AlternateContent>
  <workbookProtection workbookAlgorithmName="SHA-512" workbookHashValue="OVbxOZgHYSLqMd+nGEq9H2XiUqyiQM47+qHFRPMQESh0WIspKyLLo7ikoHbBDB8BYcvjP8eISbFKTwiaJNVbZw==" workbookSaltValue="0FTus0CNsvApXzgp+F6pJg==" workbookSpinCount="100000" lockStructure="1"/>
  <bookViews>
    <workbookView xWindow="0" yWindow="0" windowWidth="11985" windowHeight="81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<sst xmlns="http://schemas.openxmlformats.org/spreadsheetml/2006/main" count="231" uniqueCount="116">
  <si>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</si>
  <si>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</si>
  <si>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</si>
  <si>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</si>
  <si>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</si>
  <si>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</si>
  <si>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</si>
  <si>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</si>
  <si>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</si>
  <si>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</si>
  <si>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</si>
  <si>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</si>
  <si>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</si>
  <si>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</si>
  <si>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</si>
  <si>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</si>
  <si>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</si>
  <si>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</si>
  <si>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</si>
  <si>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</si>
  <si>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</si>
  <si>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</si>
  <si>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</si>
  <si>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</si>
  <si>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</si>
  <si>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</si>
  <si>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</si>
  <si>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</si>
  <si>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</si>
  <si>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</si>
  <si>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</si>
  <si>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</si>
  <si>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</si>
  <si>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</si>
  <si>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</si>
  <si>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</si>
  <si>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</si>
  <si>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</si>
  <si>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</si>
  <si>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</si>
  <si>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</si>
  <si>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</si>
  <si>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</si>
  <si>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</si>
  <si>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</si>
  <si>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</si>
  <si>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</si>
  <si>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</si>
  <si>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</si>
  <si>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</si>
  <si>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</si>
  <si>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</si>
  <si>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</si>
  <si>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</si>
  <si>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</si>
  <si>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</si>
  <si>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</si>
  <si>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</si>
  <si>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</si>
  <si>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</si>
  <si>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</si>
  <si>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</si>
  <si>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</si>
  <si>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</si>
  <si>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</si>
  <si>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</si>
  <si>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</si>
  <si>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</si>
  <si>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</si>
  <si>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</si>
  <si>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</si>
  <si>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</si>
  <si>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</si>
  <si>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</si>
  <si>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</si>
  <si>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</si>
  <si>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</si>
  <si>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</si>
  <si>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</si>
  <si>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</si>
  <si>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</si>
  <si>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</si>
  <si>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</si>
  <si>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</si>
  <si>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</si>
  <si>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</si>
  <si>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</si>
  <si>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</si>
  <si>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</si>
  <si>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</si>
  <si>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</si>
  <si>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</si>
  <si>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</si>
  <si>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</si>
  <si>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</si>
  <si>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</si>
  <si>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</si>
  <si>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</si>
  <si>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</si>
  <si>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</si>
  <si>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</si>
  <si>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</si>
  <si>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</si>
  <si>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</si>
  <si>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</si>
  <si>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</si>
  <si>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</si>
  <si>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</si>
  <si>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</si>
  <si>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</si>
  <si>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</si>
  <si>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</si>
  <si>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</si>
  <si>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①有形固定資産減価償却率については、類似団体と同程度の水準である。
　②管渠老朽化率については、類似団体と比較して高い。下水道事業の着手が早いことが要因であり、令和元年度については、団地造成事業で整備した管路施設が一斉に耐用年数を超えたため大きく変動している。
　③管渠改善率については、類似団体と比較して低い。今後は、令和元年度に策定したストックマネジメント計画による点検調査結果に基づき、計画的に老朽管路の更新を進めていく。</t>
    <rPh sb="186" eb="188">
      <t>テンケン</t>
    </rPh>
    <rPh sb="188" eb="190">
      <t>チョウサ</t>
    </rPh>
    <rPh sb="190" eb="192">
      <t>ケッカ</t>
    </rPh>
    <rPh sb="197" eb="200">
      <t>ケイカクテキ</t>
    </rPh>
    <phoneticPr fontId="4"/>
  </si>
  <si>
    <t>　経営実態は前年度と変わらず、良好な経営状態が維持されているといえる。
　今後老朽化対策及び浸水対策が本格化するとともに、経営への影響が表れてくることが懸念されるが、必要な投資は先送りしてはならない。市民生活や公衆衛生の保持を第一に、計画的な更新、起債発行額の抑制、増収・増益、コスト削減のためのあらゆる努力の積み重ねにより、経営への影響を最小限に抑えることを考えながら、持続可能な経営の確保に向けて取り組んでいく。</t>
    <rPh sb="83" eb="85">
      <t>ヒツヨウ</t>
    </rPh>
    <rPh sb="86" eb="88">
      <t>トウシ</t>
    </rPh>
    <rPh sb="89" eb="91">
      <t>サキオク</t>
    </rPh>
    <rPh sb="100" eb="104">
      <t>シミンセイカツ</t>
    </rPh>
    <rPh sb="105" eb="109">
      <t>コウシュウエイセイ</t>
    </rPh>
    <rPh sb="110" eb="112">
      <t>ホジ</t>
    </rPh>
    <rPh sb="113" eb="115">
      <t>ダイイチ</t>
    </rPh>
    <phoneticPr fontId="4"/>
  </si>
  <si>
    <t>　①経常収支比率は類似団体平均値より低いが100％を超えており、②累積欠損金は発生していない。
　③流動比率については、主に未払金の減少に伴い流動負債が減少したことにより、上昇している。
　④企業債残高対事業規模比率については、類似団体平均値を大幅に下回る比率を保っているものの、上昇傾向にある。今後は、老朽化対策に係る改築更新及び浸水対策に係る雨水整備の増加に伴い、起債発行額の増加が見込まれる。計画的に更新と整備を進め、可能な限り起債額の平準化に努めていく。
　⑤経費回収率については、使用料収入の増加と汚水処理費の減少に伴い上昇している。⑥汚水処理原価については、有収水量の増加と汚水処理費の減少に伴い減少している。⑤及び⑥については、「分流式下水道に要する経費」の算定方法が変更された平成29年度は大きく変動しているが、それ以降は向上している。
　⑦施設利用率及び⑧水洗化率については、類似団体平均値と比較すると高い数値で推移している。</t>
    <rPh sb="384" eb="385">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</si>
</sst>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2323-4006-8064-515C8A306B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2323-4006-8064-515C8A306B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79.260000000000005</c:v>
                </c:pt>
                <c:pt idx="1">
                  <c:v>76.099999999999994</c:v>
                </c:pt>
                <c:pt idx="2">
                  <c:v>76.52</c:v>
                </c:pt>
                <c:pt idx="3">
                  <c:v>75.39</c:v>
                </c:pt>
                <c:pt idx="4">
                  <c:v>77.78</c:v>
                </c:pt>
              </c:numCache>
            </c:numRef>
          </c:val>
          <c:extLst>
            <c:ext xmlns:c16="http://schemas.microsoft.com/office/drawing/2014/chart" uri="{C3380CC4-5D6E-409C-BE32-E72D297353CC}">
              <c16:uniqueId val="{00000000-5B98-4EA0-AB9B-7546D3F93D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5B98-4EA0-AB9B-7546D3F93D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96.9</c:v>
                </c:pt>
                <c:pt idx="1">
                  <c:v>97</c:v>
                </c:pt>
                <c:pt idx="2">
                  <c:v>96.94</c:v>
                </c:pt>
                <c:pt idx="3">
                  <c:v>97.14</c:v>
                </c:pt>
                <c:pt idx="4">
                  <c:v>96.88</c:v>
                </c:pt>
              </c:numCache>
            </c:numRef>
          </c:val>
          <c:extLst>
            <c:ext xmlns:c16="http://schemas.microsoft.com/office/drawing/2014/chart" uri="{C3380CC4-5D6E-409C-BE32-E72D297353CC}">
              <c16:uniqueId val="{00000000-EC15-4B71-A4F7-A397DCCB53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EC15-4B71-A4F7-A397DCCB53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102.6</c:v>
                </c:pt>
                <c:pt idx="1">
                  <c:v>102.7</c:v>
                </c:pt>
                <c:pt idx="2">
                  <c:v>102.13</c:v>
                </c:pt>
                <c:pt idx="3">
                  <c:v>102.25</c:v>
                </c:pt>
                <c:pt idx="4">
                  <c:v>101.34</c:v>
                </c:pt>
              </c:numCache>
            </c:numRef>
          </c:val>
          <c:extLst>
            <c:ext xmlns:c16="http://schemas.microsoft.com/office/drawing/2014/chart" uri="{C3380CC4-5D6E-409C-BE32-E72D297353CC}">
              <c16:uniqueId val="{00000000-0A9D-4554-9DC8-F9F2DCCA0B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0A9D-4554-9DC8-F9F2DCCA0B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11.01</c:v>
                </c:pt>
                <c:pt idx="1">
                  <c:v>14.44</c:v>
                </c:pt>
                <c:pt idx="2">
                  <c:v>17.510000000000002</c:v>
                </c:pt>
                <c:pt idx="3">
                  <c:v>20.61</c:v>
                </c:pt>
                <c:pt idx="4">
                  <c:v>23.6</c:v>
                </c:pt>
              </c:numCache>
            </c:numRef>
          </c:val>
          <c:extLst>
            <c:ext xmlns:c16="http://schemas.microsoft.com/office/drawing/2014/chart" uri="{C3380CC4-5D6E-409C-BE32-E72D297353CC}">
              <c16:uniqueId val="{00000000-E639-4F5C-BDF6-581D91FF18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E639-4F5C-BDF6-581D91FF18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2.46</c:v>
                </c:pt>
                <c:pt idx="1">
                  <c:v>2.94</c:v>
                </c:pt>
                <c:pt idx="2">
                  <c:v>3.22</c:v>
                </c:pt>
                <c:pt idx="3">
                  <c:v>6.94</c:v>
                </c:pt>
                <c:pt idx="4">
                  <c:v>7.35</c:v>
                </c:pt>
              </c:numCache>
            </c:numRef>
          </c:val>
          <c:extLst>
            <c:ext xmlns:c16="http://schemas.microsoft.com/office/drawing/2014/chart" uri="{C3380CC4-5D6E-409C-BE32-E72D297353CC}">
              <c16:uniqueId val="{00000000-A707-4712-8290-0E463A3CBA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A707-4712-8290-0E463A3CBA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A3-4025-8A62-56AEFCC4E7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B7A3-4025-8A62-56AEFCC4E7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97.59</c:v>
                </c:pt>
                <c:pt idx="1">
                  <c:v>117.09</c:v>
                </c:pt>
                <c:pt idx="2">
                  <c:v>117</c:v>
                </c:pt>
                <c:pt idx="3">
                  <c:v>120.79</c:v>
                </c:pt>
                <c:pt idx="4">
                  <c:v>158.51</c:v>
                </c:pt>
              </c:numCache>
            </c:numRef>
          </c:val>
          <c:extLst>
            <c:ext xmlns:c16="http://schemas.microsoft.com/office/drawing/2014/chart" uri="{C3380CC4-5D6E-409C-BE32-E72D297353CC}">
              <c16:uniqueId val="{00000000-2E5F-400A-BA4A-68FBDE9CFE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2E5F-400A-BA4A-68FBDE9CFE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467.42</c:v>
                </c:pt>
                <c:pt idx="1">
                  <c:v>456.46</c:v>
                </c:pt>
                <c:pt idx="2">
                  <c:v>475.29</c:v>
                </c:pt>
                <c:pt idx="3">
                  <c:v>506.04</c:v>
                </c:pt>
                <c:pt idx="4">
                  <c:v>545.12</c:v>
                </c:pt>
              </c:numCache>
            </c:numRef>
          </c:val>
          <c:extLst>
            <c:ext xmlns:c16="http://schemas.microsoft.com/office/drawing/2014/chart" uri="{C3380CC4-5D6E-409C-BE32-E72D297353CC}">
              <c16:uniqueId val="{00000000-53C5-4149-A4C8-8D4F6135C7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53C5-4149-A4C8-8D4F6135C7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105.14</c:v>
                </c:pt>
                <c:pt idx="1">
                  <c:v>92.85</c:v>
                </c:pt>
                <c:pt idx="2">
                  <c:v>93.22</c:v>
                </c:pt>
                <c:pt idx="3">
                  <c:v>96.1</c:v>
                </c:pt>
                <c:pt idx="4">
                  <c:v>98.4</c:v>
                </c:pt>
              </c:numCache>
            </c:numRef>
          </c:val>
          <c:extLst>
            <c:ext xmlns:c16="http://schemas.microsoft.com/office/drawing/2014/chart" uri="{C3380CC4-5D6E-409C-BE32-E72D297353CC}">
              <c16:uniqueId val="{00000000-30BE-4BC1-970A-D5970B11C3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30BE-4BC1-970A-D5970B11C3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113.78</c:v>
                </c:pt>
                <c:pt idx="1">
                  <c:v>128.63999999999999</c:v>
                </c:pt>
                <c:pt idx="2">
                  <c:v>127.88</c:v>
                </c:pt>
                <c:pt idx="3">
                  <c:v>123.86</c:v>
                </c:pt>
                <c:pt idx="4">
                  <c:v>120.11</c:v>
                </c:pt>
              </c:numCache>
            </c:numRef>
          </c:val>
          <c:extLst>
            <c:ext xmlns:c16="http://schemas.microsoft.com/office/drawing/2014/chart" uri="{C3380CC4-5D6E-409C-BE32-E72D297353CC}">
              <c16:uniqueId val="{00000000-DA79-495A-9B72-EA87C79BD7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DA79-495A-9B72-EA87C79BD7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自治体職員</v>
      </c>
      <c r="AE8" s="73"/>
      <c r="AF8" s="73"/>
      <c r="AG8" s="73"/>
      <c r="AH8" s="73"/>
      <c r="AI8" s="73"/>
      <c r="AJ8" s="73"/>
      <c r="AK8" s="3"/>
      <c r="AL8" s="69">
        <f>データ!S6</f>
        <v>57358</v>
      </c>
      <c r="AM8" s="69"/>
      <c r="AN8" s="69"/>
      <c r="AO8" s="69"/>
      <c r="AP8" s="69"/>
      <c r="AQ8" s="69"/>
      <c r="AR8" s="69"/>
      <c r="AS8" s="69"/>
      <c r="AT8" s="68">
        <f>データ!T6</f>
        <v>89.36</v>
      </c>
      <c r="AU8" s="68"/>
      <c r="AV8" s="68"/>
      <c r="AW8" s="68"/>
      <c r="AX8" s="68"/>
      <c r="AY8" s="68"/>
      <c r="AZ8" s="68"/>
      <c r="BA8" s="68"/>
      <c r="BB8" s="68">
        <f>データ!U6</f>
        <v>641.88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65.23</v>
      </c>
      <c r="J10" s="68"/>
      <c r="K10" s="68"/>
      <c r="L10" s="68"/>
      <c r="M10" s="68"/>
      <c r="N10" s="68"/>
      <c r="O10" s="68"/>
      <c r="P10" s="68">
        <f>データ!P6</f>
        <v>89.22</v>
      </c>
      <c r="Q10" s="68"/>
      <c r="R10" s="68"/>
      <c r="S10" s="68"/>
      <c r="T10" s="68"/>
      <c r="U10" s="68"/>
      <c r="V10" s="68"/>
      <c r="W10" s="68">
        <f>データ!Q6</f>
        <v>77.77</v>
      </c>
      <c r="X10" s="68"/>
      <c r="Y10" s="68"/>
      <c r="Z10" s="68"/>
      <c r="AA10" s="68"/>
      <c r="AB10" s="68"/>
      <c r="AC10" s="68"/>
      <c r="AD10" s="69">
        <f>データ!R6</f>
        <v>2200</v>
      </c>
      <c r="AE10" s="69"/>
      <c r="AF10" s="69"/>
      <c r="AG10" s="69"/>
      <c r="AH10" s="69"/>
      <c r="AI10" s="69"/>
      <c r="AJ10" s="69"/>
      <c r="AK10" s="2"/>
      <c r="AL10" s="69">
        <f>データ!V6</f>
        <v>51054</v>
      </c>
      <c r="AM10" s="69"/>
      <c r="AN10" s="69"/>
      <c r="AO10" s="69"/>
      <c r="AP10" s="69"/>
      <c r="AQ10" s="69"/>
      <c r="AR10" s="69"/>
      <c r="AS10" s="69"/>
      <c r="AT10" s="68">
        <f>データ!W6</f>
        <v>11.7</v>
      </c>
      <c r="AU10" s="68"/>
      <c r="AV10" s="68"/>
      <c r="AW10" s="68"/>
      <c r="AX10" s="68"/>
      <c r="AY10" s="68"/>
      <c r="AZ10" s="68"/>
      <c r="BA10" s="68"/>
      <c r="BB10" s="68">
        <f>データ!X6</f>
        <v>4363.59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WrszaU1WfpVHqLzejQal22V3GLyTDRQi7h+QFfgjakOWdAKYIN2swfj85nNbbRNA2cHGZ/MmUC9u6mdwl4Ew==" saltValue="as6iUCb3O3GRLV67sQMx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352071</v>
      </c>
      <c r="D6" s="33">
        <f t="shared" si="3"/>
        <v>46</v>
      </c>
      <c r="E6" s="33">
        <f t="shared" si="3"/>
        <v>17</v>
      </c>
      <c r="F6" s="33">
        <f t="shared" si="3"/>
        <v>1</v>
      </c>
      <c r="G6" s="33">
        <f t="shared" si="3"/>
        <v>0</v>
      </c>
      <c r="H6" s="33" t="str">
        <f t="shared" si="3"/>
        <v>山口県　下松市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65.23</v>
      </c>
      <c r="P6" s="34">
        <f t="shared" si="3"/>
        <v>89.22</v>
      </c>
      <c r="Q6" s="34">
        <f t="shared" si="3"/>
        <v>77.77</v>
      </c>
      <c r="R6" s="34">
        <f t="shared" si="3"/>
        <v>2200</v>
      </c>
      <c r="S6" s="34">
        <f t="shared" si="3"/>
        <v>57358</v>
      </c>
      <c r="T6" s="34">
        <f t="shared" si="3"/>
        <v>89.36</v>
      </c>
      <c r="U6" s="34">
        <f t="shared" si="3"/>
        <v>641.88</v>
      </c>
      <c r="V6" s="34">
        <f t="shared" si="3"/>
        <v>51054</v>
      </c>
      <c r="W6" s="34">
        <f t="shared" si="3"/>
        <v>11.7</v>
      </c>
      <c r="X6" s="34">
        <f t="shared" si="3"/>
        <v>4363.59</v>
      </c>
      <c r="Y6" s="35">
        <f>IF(Y7="",NA(),Y7)</f>
        <v>102.6</v>
      </c>
      <c r="Z6" s="35">
        <f t="shared" ref="Z6:AH6" si="4">IF(Z7="",NA(),Z7)</f>
        <v>102.7</v>
      </c>
      <c r="AA6" s="35">
        <f t="shared" si="4"/>
        <v>102.13</v>
      </c>
      <c r="AB6" s="35">
        <f t="shared" si="4"/>
        <v>102.25</v>
      </c>
      <c r="AC6" s="35">
        <f t="shared" si="4"/>
        <v>101.34</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97.59</v>
      </c>
      <c r="AV6" s="35">
        <f t="shared" ref="AV6:BD6" si="6">IF(AV7="",NA(),AV7)</f>
        <v>117.09</v>
      </c>
      <c r="AW6" s="35">
        <f t="shared" si="6"/>
        <v>117</v>
      </c>
      <c r="AX6" s="35">
        <f t="shared" si="6"/>
        <v>120.79</v>
      </c>
      <c r="AY6" s="35">
        <f t="shared" si="6"/>
        <v>158.51</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467.42</v>
      </c>
      <c r="BG6" s="35">
        <f t="shared" ref="BG6:BO6" si="7">IF(BG7="",NA(),BG7)</f>
        <v>456.46</v>
      </c>
      <c r="BH6" s="35">
        <f t="shared" si="7"/>
        <v>475.29</v>
      </c>
      <c r="BI6" s="35">
        <f t="shared" si="7"/>
        <v>506.04</v>
      </c>
      <c r="BJ6" s="35">
        <f t="shared" si="7"/>
        <v>545.12</v>
      </c>
      <c r="BK6" s="35">
        <f t="shared" si="7"/>
        <v>774.99</v>
      </c>
      <c r="BL6" s="35">
        <f t="shared" si="7"/>
        <v>799.41</v>
      </c>
      <c r="BM6" s="35">
        <f t="shared" si="7"/>
        <v>820.36</v>
      </c>
      <c r="BN6" s="35">
        <f t="shared" si="7"/>
        <v>847.44</v>
      </c>
      <c r="BO6" s="35">
        <f t="shared" si="7"/>
        <v>857.88</v>
      </c>
      <c r="BP6" s="34" t="str">
        <f>IF(BP7="","",IF(BP7="-","【-】","【"&amp;SUBSTITUTE(TEXT(BP7,"#,##0.00"),"-","△")&amp;"】"))</f>
        <v>【705.21】</v>
      </c>
      <c r="BQ6" s="35">
        <f>IF(BQ7="",NA(),BQ7)</f>
        <v>105.14</v>
      </c>
      <c r="BR6" s="35">
        <f t="shared" ref="BR6:BZ6" si="8">IF(BR7="",NA(),BR7)</f>
        <v>92.85</v>
      </c>
      <c r="BS6" s="35">
        <f t="shared" si="8"/>
        <v>93.22</v>
      </c>
      <c r="BT6" s="35">
        <f t="shared" si="8"/>
        <v>96.1</v>
      </c>
      <c r="BU6" s="35">
        <f t="shared" si="8"/>
        <v>98.4</v>
      </c>
      <c r="BV6" s="35">
        <f t="shared" si="8"/>
        <v>96.57</v>
      </c>
      <c r="BW6" s="35">
        <f t="shared" si="8"/>
        <v>96.54</v>
      </c>
      <c r="BX6" s="35">
        <f t="shared" si="8"/>
        <v>95.4</v>
      </c>
      <c r="BY6" s="35">
        <f t="shared" si="8"/>
        <v>94.69</v>
      </c>
      <c r="BZ6" s="35">
        <f t="shared" si="8"/>
        <v>94.97</v>
      </c>
      <c r="CA6" s="34" t="str">
        <f>IF(CA7="","",IF(CA7="-","【-】","【"&amp;SUBSTITUTE(TEXT(CA7,"#,##0.00"),"-","△")&amp;"】"))</f>
        <v>【98.96】</v>
      </c>
      <c r="CB6" s="35">
        <f>IF(CB7="",NA(),CB7)</f>
        <v>113.78</v>
      </c>
      <c r="CC6" s="35">
        <f t="shared" ref="CC6:CK6" si="9">IF(CC7="",NA(),CC7)</f>
        <v>128.63999999999999</v>
      </c>
      <c r="CD6" s="35">
        <f t="shared" si="9"/>
        <v>127.88</v>
      </c>
      <c r="CE6" s="35">
        <f t="shared" si="9"/>
        <v>123.86</v>
      </c>
      <c r="CF6" s="35">
        <f t="shared" si="9"/>
        <v>120.11</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79.260000000000005</v>
      </c>
      <c r="CN6" s="35">
        <f t="shared" ref="CN6:CV6" si="10">IF(CN7="",NA(),CN7)</f>
        <v>76.099999999999994</v>
      </c>
      <c r="CO6" s="35">
        <f t="shared" si="10"/>
        <v>76.52</v>
      </c>
      <c r="CP6" s="35">
        <f t="shared" si="10"/>
        <v>75.39</v>
      </c>
      <c r="CQ6" s="35">
        <f t="shared" si="10"/>
        <v>77.78</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96.9</v>
      </c>
      <c r="CY6" s="35">
        <f t="shared" ref="CY6:DG6" si="11">IF(CY7="",NA(),CY7)</f>
        <v>97</v>
      </c>
      <c r="CZ6" s="35">
        <f t="shared" si="11"/>
        <v>96.94</v>
      </c>
      <c r="DA6" s="35">
        <f t="shared" si="11"/>
        <v>97.14</v>
      </c>
      <c r="DB6" s="35">
        <f t="shared" si="11"/>
        <v>96.88</v>
      </c>
      <c r="DC6" s="35">
        <f t="shared" si="11"/>
        <v>91.76</v>
      </c>
      <c r="DD6" s="35">
        <f t="shared" si="11"/>
        <v>92.3</v>
      </c>
      <c r="DE6" s="35">
        <f t="shared" si="11"/>
        <v>92.55</v>
      </c>
      <c r="DF6" s="35">
        <f t="shared" si="11"/>
        <v>92.62</v>
      </c>
      <c r="DG6" s="35">
        <f t="shared" si="11"/>
        <v>92.72</v>
      </c>
      <c r="DH6" s="34" t="str">
        <f>IF(DH7="","",IF(DH7="-","【-】","【"&amp;SUBSTITUTE(TEXT(DH7,"#,##0.00"),"-","△")&amp;"】"))</f>
        <v>【95.57】</v>
      </c>
      <c r="DI6" s="35">
        <f>IF(DI7="",NA(),DI7)</f>
        <v>11.01</v>
      </c>
      <c r="DJ6" s="35">
        <f t="shared" ref="DJ6:DR6" si="12">IF(DJ7="",NA(),DJ7)</f>
        <v>14.44</v>
      </c>
      <c r="DK6" s="35">
        <f t="shared" si="12"/>
        <v>17.510000000000002</v>
      </c>
      <c r="DL6" s="35">
        <f t="shared" si="12"/>
        <v>20.61</v>
      </c>
      <c r="DM6" s="35">
        <f t="shared" si="12"/>
        <v>23.6</v>
      </c>
      <c r="DN6" s="35">
        <f t="shared" si="12"/>
        <v>26.63</v>
      </c>
      <c r="DO6" s="35">
        <f t="shared" si="12"/>
        <v>25.61</v>
      </c>
      <c r="DP6" s="35">
        <f t="shared" si="12"/>
        <v>26.13</v>
      </c>
      <c r="DQ6" s="35">
        <f t="shared" si="12"/>
        <v>26.36</v>
      </c>
      <c r="DR6" s="35">
        <f t="shared" si="12"/>
        <v>23.79</v>
      </c>
      <c r="DS6" s="34" t="str">
        <f>IF(DS7="","",IF(DS7="-","【-】","【"&amp;SUBSTITUTE(TEXT(DS7,"#,##0.00"),"-","△")&amp;"】"))</f>
        <v>【36.52】</v>
      </c>
      <c r="DT6" s="35">
        <f>IF(DT7="",NA(),DT7)</f>
        <v>2.46</v>
      </c>
      <c r="DU6" s="35">
        <f t="shared" ref="DU6:EC6" si="13">IF(DU7="",NA(),DU7)</f>
        <v>2.94</v>
      </c>
      <c r="DV6" s="35">
        <f t="shared" si="13"/>
        <v>3.22</v>
      </c>
      <c r="DW6" s="35">
        <f t="shared" si="13"/>
        <v>6.94</v>
      </c>
      <c r="DX6" s="35">
        <f t="shared" si="13"/>
        <v>7.35</v>
      </c>
      <c r="DY6" s="35">
        <f t="shared" si="13"/>
        <v>0.95</v>
      </c>
      <c r="DZ6" s="35">
        <f t="shared" si="13"/>
        <v>1.07</v>
      </c>
      <c r="EA6" s="35">
        <f t="shared" si="13"/>
        <v>1.03</v>
      </c>
      <c r="EB6" s="35">
        <f t="shared" si="13"/>
        <v>1.43</v>
      </c>
      <c r="EC6" s="35">
        <f t="shared" si="13"/>
        <v>1.22</v>
      </c>
      <c r="ED6" s="34" t="str">
        <f>IF(ED7="","",IF(ED7="-","【-】","【"&amp;SUBSTITUTE(TEXT(ED7,"#,##0.00"),"-","△")&amp;"】"))</f>
        <v>【5.72】</v>
      </c>
      <c r="EE6" s="35">
        <f>IF(EE7="",NA(),EE7)</f>
        <v>0.03</v>
      </c>
      <c r="EF6" s="34">
        <f t="shared" ref="EF6:EN6" si="14">IF(EF7="",NA(),EF7)</f>
        <v>0</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352071</v>
      </c>
      <c r="D7" s="37">
        <v>46</v>
      </c>
      <c r="E7" s="37">
        <v>17</v>
      </c>
      <c r="F7" s="37">
        <v>1</v>
      </c>
      <c r="G7" s="37">
        <v>0</v>
      </c>
      <c r="H7" s="37" t="s">
        <v>96</v>
      </c>
      <c r="I7" s="37" t="s">
        <v>97</v>
      </c>
      <c r="J7" s="37" t="s">
        <v>98</v>
      </c>
      <c r="K7" s="37" t="s">
        <v>99</v>
      </c>
      <c r="L7" s="37" t="s">
        <v>100</v>
      </c>
      <c r="M7" s="37" t="s">
        <v>101</v>
      </c>
      <c r="N7" s="38" t="s">
        <v>102</v>
      </c>
      <c r="O7" s="38">
        <v>65.23</v>
      </c>
      <c r="P7" s="38">
        <v>89.22</v>
      </c>
      <c r="Q7" s="38">
        <v>77.77</v>
      </c>
      <c r="R7" s="38">
        <v>2200</v>
      </c>
      <c r="S7" s="38">
        <v>57358</v>
      </c>
      <c r="T7" s="38">
        <v>89.36</v>
      </c>
      <c r="U7" s="38">
        <v>641.88</v>
      </c>
      <c r="V7" s="38">
        <v>51054</v>
      </c>
      <c r="W7" s="38">
        <v>11.7</v>
      </c>
      <c r="X7" s="38">
        <v>4363.59</v>
      </c>
      <c r="Y7" s="38">
        <v>102.6</v>
      </c>
      <c r="Z7" s="38">
        <v>102.7</v>
      </c>
      <c r="AA7" s="38">
        <v>102.13</v>
      </c>
      <c r="AB7" s="38">
        <v>102.25</v>
      </c>
      <c r="AC7" s="38">
        <v>101.34</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97.59</v>
      </c>
      <c r="AV7" s="38">
        <v>117.09</v>
      </c>
      <c r="AW7" s="38">
        <v>117</v>
      </c>
      <c r="AX7" s="38">
        <v>120.79</v>
      </c>
      <c r="AY7" s="38">
        <v>158.51</v>
      </c>
      <c r="AZ7" s="38">
        <v>77.94</v>
      </c>
      <c r="BA7" s="38">
        <v>78.45</v>
      </c>
      <c r="BB7" s="38">
        <v>76.31</v>
      </c>
      <c r="BC7" s="38">
        <v>68.180000000000007</v>
      </c>
      <c r="BD7" s="38">
        <v>67.930000000000007</v>
      </c>
      <c r="BE7" s="38">
        <v>67.52</v>
      </c>
      <c r="BF7" s="38">
        <v>467.42</v>
      </c>
      <c r="BG7" s="38">
        <v>456.46</v>
      </c>
      <c r="BH7" s="38">
        <v>475.29</v>
      </c>
      <c r="BI7" s="38">
        <v>506.04</v>
      </c>
      <c r="BJ7" s="38">
        <v>545.12</v>
      </c>
      <c r="BK7" s="38">
        <v>774.99</v>
      </c>
      <c r="BL7" s="38">
        <v>799.41</v>
      </c>
      <c r="BM7" s="38">
        <v>820.36</v>
      </c>
      <c r="BN7" s="38">
        <v>847.44</v>
      </c>
      <c r="BO7" s="38">
        <v>857.88</v>
      </c>
      <c r="BP7" s="38">
        <v>705.21</v>
      </c>
      <c r="BQ7" s="38">
        <v>105.14</v>
      </c>
      <c r="BR7" s="38">
        <v>92.85</v>
      </c>
      <c r="BS7" s="38">
        <v>93.22</v>
      </c>
      <c r="BT7" s="38">
        <v>96.1</v>
      </c>
      <c r="BU7" s="38">
        <v>98.4</v>
      </c>
      <c r="BV7" s="38">
        <v>96.57</v>
      </c>
      <c r="BW7" s="38">
        <v>96.54</v>
      </c>
      <c r="BX7" s="38">
        <v>95.4</v>
      </c>
      <c r="BY7" s="38">
        <v>94.69</v>
      </c>
      <c r="BZ7" s="38">
        <v>94.97</v>
      </c>
      <c r="CA7" s="38">
        <v>98.96</v>
      </c>
      <c r="CB7" s="38">
        <v>113.78</v>
      </c>
      <c r="CC7" s="38">
        <v>128.63999999999999</v>
      </c>
      <c r="CD7" s="38">
        <v>127.88</v>
      </c>
      <c r="CE7" s="38">
        <v>123.86</v>
      </c>
      <c r="CF7" s="38">
        <v>120.11</v>
      </c>
      <c r="CG7" s="38">
        <v>161.54</v>
      </c>
      <c r="CH7" s="38">
        <v>162.81</v>
      </c>
      <c r="CI7" s="38">
        <v>163.19999999999999</v>
      </c>
      <c r="CJ7" s="38">
        <v>159.78</v>
      </c>
      <c r="CK7" s="38">
        <v>159.49</v>
      </c>
      <c r="CL7" s="38">
        <v>134.52000000000001</v>
      </c>
      <c r="CM7" s="38">
        <v>79.260000000000005</v>
      </c>
      <c r="CN7" s="38">
        <v>76.099999999999994</v>
      </c>
      <c r="CO7" s="38">
        <v>76.52</v>
      </c>
      <c r="CP7" s="38">
        <v>75.39</v>
      </c>
      <c r="CQ7" s="38">
        <v>77.78</v>
      </c>
      <c r="CR7" s="38">
        <v>64.67</v>
      </c>
      <c r="CS7" s="38">
        <v>64.959999999999994</v>
      </c>
      <c r="CT7" s="38">
        <v>65.040000000000006</v>
      </c>
      <c r="CU7" s="38">
        <v>68.31</v>
      </c>
      <c r="CV7" s="38">
        <v>65.28</v>
      </c>
      <c r="CW7" s="38">
        <v>59.57</v>
      </c>
      <c r="CX7" s="38">
        <v>96.9</v>
      </c>
      <c r="CY7" s="38">
        <v>97</v>
      </c>
      <c r="CZ7" s="38">
        <v>96.94</v>
      </c>
      <c r="DA7" s="38">
        <v>97.14</v>
      </c>
      <c r="DB7" s="38">
        <v>96.88</v>
      </c>
      <c r="DC7" s="38">
        <v>91.76</v>
      </c>
      <c r="DD7" s="38">
        <v>92.3</v>
      </c>
      <c r="DE7" s="38">
        <v>92.55</v>
      </c>
      <c r="DF7" s="38">
        <v>92.62</v>
      </c>
      <c r="DG7" s="38">
        <v>92.72</v>
      </c>
      <c r="DH7" s="38">
        <v>95.57</v>
      </c>
      <c r="DI7" s="38">
        <v>11.01</v>
      </c>
      <c r="DJ7" s="38">
        <v>14.44</v>
      </c>
      <c r="DK7" s="38">
        <v>17.510000000000002</v>
      </c>
      <c r="DL7" s="38">
        <v>20.61</v>
      </c>
      <c r="DM7" s="38">
        <v>23.6</v>
      </c>
      <c r="DN7" s="38">
        <v>26.63</v>
      </c>
      <c r="DO7" s="38">
        <v>25.61</v>
      </c>
      <c r="DP7" s="38">
        <v>26.13</v>
      </c>
      <c r="DQ7" s="38">
        <v>26.36</v>
      </c>
      <c r="DR7" s="38">
        <v>23.79</v>
      </c>
      <c r="DS7" s="38">
        <v>36.520000000000003</v>
      </c>
      <c r="DT7" s="38">
        <v>2.46</v>
      </c>
      <c r="DU7" s="38">
        <v>2.94</v>
      </c>
      <c r="DV7" s="38">
        <v>3.22</v>
      </c>
      <c r="DW7" s="38">
        <v>6.94</v>
      </c>
      <c r="DX7" s="38">
        <v>7.35</v>
      </c>
      <c r="DY7" s="38">
        <v>0.95</v>
      </c>
      <c r="DZ7" s="38">
        <v>1.07</v>
      </c>
      <c r="EA7" s="38">
        <v>1.03</v>
      </c>
      <c r="EB7" s="38">
        <v>1.43</v>
      </c>
      <c r="EC7" s="38">
        <v>1.22</v>
      </c>
      <c r="ED7" s="38">
        <v>5.72</v>
      </c>
      <c r="EE7" s="38">
        <v>0.03</v>
      </c>
      <c r="EF7" s="38">
        <v>0</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2022-01-28T06:18:01Z</cp:lastPrinted>
  <dcterms:created xsi:type="dcterms:W3CDTF">2021-12-03T07:17:39Z</dcterms:created>
  <dcterms:modified xsi:type="dcterms:W3CDTF">2022-01-31T23:59:34Z</dcterms:modified>
  <cp:category/>
</cp:coreProperties>
</file>