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228"/>
  <workbookPr/>
  <mc:AlternateContent xmlns:mc="http://schemas.openxmlformats.org/markup-compatibility/2006">
    <mc:Choice Requires="x15">
      <x15ac:absPath xmlns:x15ac="http://schemas.microsoft.com/office/spreadsheetml/2010/11/ac" url="C:\Users\6110\Desktop\2.4締切 Fw_ 公営企業に係る「経営比較分析表」（令和２年度決算）の分\※これを作成【経営比較分析表】2020_352152_46_1718\"/>
    </mc:Choice>
  </mc:AlternateContent>
  <xr:revisionPtr revIDLastSave="0" documentId="13_ncr:1_{48AE14BF-2403-4A1F-82F9-B48F1B9F7110}" xr6:coauthVersionLast="45" xr6:coauthVersionMax="45" xr10:uidLastSave="{00000000-0000-0000-0000-000000000000}"/>
  <workbookProtection workbookAlgorithmName="SHA-512" workbookHashValue="rlleAYODmF8HLf7k2olW7VDXNYwCI3b0AFGH9yN0NF5gcgXJVyi7KMmAERX1flRak0gEqrYHnWuBzHmTv66lRg==" workbookSaltValue="bir7vN6/4ixLa04pPGB4DA==" workbookSpinCount="100000" lockStructure="1"/>
  <bookViews>
    <workbookView xWindow="1170" yWindow="600" windowWidth="26640" windowHeight="15600" xr2:uid="{00000000-000D-0000-FFFF-FFFF00000000}"/>
  </bookViews>
  <sheets>
    <sheet name="法適用_下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I10" i="4"/>
  <c r="B10" i="4"/>
  <c r="BB8" i="4"/>
  <c r="AT8" i="4"/>
  <c r="AL8" i="4"/>
  <c r="AD8" i="4"/>
  <c r="W8" i="4"/>
  <c r="P8" i="4"/>
  <c r="B8" i="4"/>
  <c r="B6" i="4"/>
</calcChain>
</file>

<file path=xl/sharedStrings.xml><?xml version="1.0" encoding="utf-8"?>
<sst xmlns="http://schemas.openxmlformats.org/spreadsheetml/2006/main" count="231" uniqueCount="117">
  <si>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</si>
  <si>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</si>
  <si>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</si>
  <si>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</si>
  <si>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</si>
  <si>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</si>
  <si>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</si>
  <si>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</si>
  <si>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</si>
  <si>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</si>
  <si>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</si>
  <si>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</si>
  <si>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</si>
  <si>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</si>
  <si>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</si>
  <si>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</si>
  <si>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</si>
  <si>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</si>
  <si>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</si>
  <si>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</si>
  <si>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</si>
  <si>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</si>
  <si>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</si>
  <si>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</si>
  <si>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</si>
  <si>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</si>
  <si>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</si>
  <si>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</si>
  <si>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</si>
  <si>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</si>
  <si>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</si>
  <si>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</si>
  <si>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</si>
  <si>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</si>
  <si>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</si>
  <si>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</si>
  <si>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</si>
  <si>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</si>
  <si>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</si>
  <si>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</si>
  <si>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</si>
  <si>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</si>
  <si>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</si>
  <si>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</si>
  <si>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</si>
  <si>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</si>
  <si>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</si>
  <si>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</si>
  <si>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</si>
  <si>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</si>
  <si>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</si>
  <si>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</si>
  <si>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</si>
  <si>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</si>
  <si>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</si>
  <si>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</si>
  <si>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</si>
  <si>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</si>
  <si>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</si>
  <si>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</si>
  <si>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</si>
  <si>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</si>
  <si>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</si>
  <si>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</si>
  <si>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</si>
  <si>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</si>
  <si>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</si>
  <si>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</si>
  <si>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</si>
  <si>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</si>
  <si>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</si>
  <si>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</si>
  <si>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</si>
  <si>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</si>
  <si>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</si>
  <si>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</si>
  <si>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</si>
  <si>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</si>
  <si>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</si>
  <si>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</si>
  <si>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</si>
  <si>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</si>
  <si>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</si>
  <si>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</si>
  <si>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</si>
  <si>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</si>
  <si>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</si>
  <si>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</si>
  <si>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</si>
  <si>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</si>
  <si>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</si>
  <si>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</si>
  <si>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</si>
  <si>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</si>
  <si>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</si>
  <si>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周南市</t>
  </si>
  <si>
    <t>法適用</t>
  </si>
  <si>
    <t>下水道事業</t>
  </si>
  <si>
    <t>公共下水道</t>
  </si>
  <si>
    <t>Ad</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</si>
  <si>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</si>
  <si>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</si>
  <si>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</si>
  <si>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</si>
  <si>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</si>
  <si>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</si>
  <si>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</si>
  <si>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</si>
  <si>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</si>
  <si>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</si>
  <si>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</si>
  <si>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</si>
  <si>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</si>
  <si>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</si>
  <si>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現状における経営状態については、経常収支比率は黒字で推移しており、流動比率等の指標についても類似団体と比較して良好な状況である。
　しかしながら、管渠老朽化率にも見られるように、施設の老朽化は進んでおり、ストックマネジメント計画に基づく、施設の長寿命化や耐震化を進める必要がある。
　また、企業債残高についても、発行額の抑制や改築施設の耐用年数に応じた適切な借入年数の設定などにより計画的に削減に努め、経営の安定化を図らなければならない。</t>
    <rPh sb="1" eb="3">
      <t>ゲンジョウ</t>
    </rPh>
    <rPh sb="7" eb="9">
      <t>ケイエイ</t>
    </rPh>
    <rPh sb="9" eb="11">
      <t>ジョウタイ</t>
    </rPh>
    <rPh sb="17" eb="19">
      <t>ケイジョウ</t>
    </rPh>
    <rPh sb="19" eb="21">
      <t>シュウシ</t>
    </rPh>
    <rPh sb="21" eb="23">
      <t>ヒリツ</t>
    </rPh>
    <rPh sb="24" eb="26">
      <t>クロジ</t>
    </rPh>
    <rPh sb="27" eb="29">
      <t>スイイ</t>
    </rPh>
    <rPh sb="34" eb="36">
      <t>リュウドウ</t>
    </rPh>
    <rPh sb="36" eb="38">
      <t>ヒリツ</t>
    </rPh>
    <rPh sb="38" eb="39">
      <t>トウ</t>
    </rPh>
    <rPh sb="40" eb="42">
      <t>シヒョウ</t>
    </rPh>
    <rPh sb="47" eb="49">
      <t>ルイジ</t>
    </rPh>
    <rPh sb="49" eb="51">
      <t>ダンタイ</t>
    </rPh>
    <rPh sb="52" eb="54">
      <t>ヒカク</t>
    </rPh>
    <rPh sb="56" eb="58">
      <t>リョウコウ</t>
    </rPh>
    <rPh sb="59" eb="61">
      <t>ジョウキョウ</t>
    </rPh>
    <rPh sb="74" eb="76">
      <t>カンキョ</t>
    </rPh>
    <rPh sb="76" eb="79">
      <t>ロウキュウカ</t>
    </rPh>
    <rPh sb="79" eb="80">
      <t>リツ</t>
    </rPh>
    <rPh sb="82" eb="83">
      <t>ミ</t>
    </rPh>
    <rPh sb="90" eb="92">
      <t>シセツ</t>
    </rPh>
    <rPh sb="93" eb="96">
      <t>ロウキュウカ</t>
    </rPh>
    <rPh sb="97" eb="98">
      <t>スス</t>
    </rPh>
    <rPh sb="113" eb="115">
      <t>ケイカク</t>
    </rPh>
    <rPh sb="116" eb="117">
      <t>モト</t>
    </rPh>
    <rPh sb="120" eb="122">
      <t>シセツ</t>
    </rPh>
    <rPh sb="123" eb="124">
      <t>チョウ</t>
    </rPh>
    <rPh sb="124" eb="127">
      <t>ジュミョウカ</t>
    </rPh>
    <rPh sb="128" eb="130">
      <t>タイシン</t>
    </rPh>
    <rPh sb="130" eb="131">
      <t>カ</t>
    </rPh>
    <rPh sb="132" eb="133">
      <t>スス</t>
    </rPh>
    <rPh sb="135" eb="137">
      <t>ヒツヨウ</t>
    </rPh>
    <rPh sb="146" eb="148">
      <t>キギョウ</t>
    </rPh>
    <rPh sb="148" eb="149">
      <t>サイ</t>
    </rPh>
    <rPh sb="149" eb="151">
      <t>ザンダカ</t>
    </rPh>
    <rPh sb="157" eb="160">
      <t>ハッコウガク</t>
    </rPh>
    <rPh sb="161" eb="163">
      <t>ヨクセイ</t>
    </rPh>
    <rPh sb="164" eb="166">
      <t>カイチク</t>
    </rPh>
    <rPh sb="166" eb="168">
      <t>シセツ</t>
    </rPh>
    <rPh sb="169" eb="171">
      <t>タイヨウ</t>
    </rPh>
    <rPh sb="171" eb="173">
      <t>ネンスウ</t>
    </rPh>
    <rPh sb="174" eb="175">
      <t>オウ</t>
    </rPh>
    <rPh sb="177" eb="179">
      <t>テキセツ</t>
    </rPh>
    <rPh sb="180" eb="182">
      <t>カリイレ</t>
    </rPh>
    <rPh sb="182" eb="184">
      <t>ネンスウ</t>
    </rPh>
    <rPh sb="185" eb="187">
      <t>セッテイ</t>
    </rPh>
    <rPh sb="192" eb="195">
      <t>ケイカクテキ</t>
    </rPh>
    <rPh sb="196" eb="198">
      <t>サクゲン</t>
    </rPh>
    <rPh sb="199" eb="200">
      <t>ツト</t>
    </rPh>
    <rPh sb="202" eb="204">
      <t>ケイエイ</t>
    </rPh>
    <rPh sb="205" eb="208">
      <t>アンテイカ</t>
    </rPh>
    <rPh sb="209" eb="210">
      <t>ハカ</t>
    </rPh>
    <phoneticPr fontId="2"/>
  </si>
  <si>
    <t>　経常収支比率は、類似団体平均値と比較すると低いが、100％を上回った。
　累積欠損金は、発生していない。
　流動比率は、100％を上回っており、類似団体と比較しても高い。
　企業債残高対事業規模比率は、料金収入に対し、約7倍の企業債残高があるが、類似団体平均値と比較すると低くなっている。
　経費回収率は、100％を上回り、使用料で回収すべき経費は使用料で賄えている。
　汚水処理原価は167.13円で、類似団体平均値と比較すると10円程度高くなっている。
　施設利用率は、類似団体平均値と比較すると高く、74.48％となった。
　水洗化率は、類似団体平均値と同程度の数値である。</t>
    <rPh sb="200" eb="201">
      <t>エン</t>
    </rPh>
    <rPh sb="218" eb="219">
      <t>エン</t>
    </rPh>
    <rPh sb="219" eb="221">
      <t>テイド</t>
    </rPh>
    <phoneticPr fontId="4"/>
  </si>
  <si>
    <t>　有形固定資産減価償却率は、類似団体平均値と比較すると低い。しかしながら、企業会計へ平成23年度に移行した際、減価償却が終わっていない部分のみを固定資産に計上したことによる影響であり、必ずしも類似団体に比較して施設の老朽化が進んでいないということではない。
　管渠老朽化率は、類似団体平均値と比較すると高い。本市では、昭和20年代から下水道事業に取り組んでおり、今後も法定耐用年数を経過した管渠延長が増加することとなる。
　管渠改善率は、類似団体平均値と比較すると低い。ストックマネジメントの調査結果により管渠改善を行っており、マンホールふたの改修なども含め優先順位をつけて実施しているが、管路の総延長も長いため、改善率には反映されにくい。</t>
    <rPh sb="1" eb="3">
      <t>ユウケイ</t>
    </rPh>
    <rPh sb="3" eb="5">
      <t>コテイ</t>
    </rPh>
    <rPh sb="5" eb="7">
      <t>シサン</t>
    </rPh>
    <rPh sb="7" eb="9">
      <t>ゲンカ</t>
    </rPh>
    <rPh sb="9" eb="11">
      <t>ショウキャク</t>
    </rPh>
    <rPh sb="11" eb="12">
      <t>リツ</t>
    </rPh>
    <rPh sb="14" eb="21">
      <t>ルイジダンタイヘイキンチ</t>
    </rPh>
    <rPh sb="22" eb="24">
      <t>ヒカク</t>
    </rPh>
    <rPh sb="27" eb="28">
      <t>ヒク</t>
    </rPh>
    <rPh sb="37" eb="39">
      <t>キギョウ</t>
    </rPh>
    <rPh sb="39" eb="41">
      <t>カイケイ</t>
    </rPh>
    <rPh sb="42" eb="44">
      <t>ヘイセイ</t>
    </rPh>
    <rPh sb="46" eb="48">
      <t>ネンド</t>
    </rPh>
    <rPh sb="49" eb="51">
      <t>イコウ</t>
    </rPh>
    <rPh sb="53" eb="54">
      <t>サイ</t>
    </rPh>
    <rPh sb="55" eb="57">
      <t>ゲンカ</t>
    </rPh>
    <rPh sb="57" eb="59">
      <t>ショウキャク</t>
    </rPh>
    <rPh sb="60" eb="61">
      <t>オ</t>
    </rPh>
    <rPh sb="67" eb="69">
      <t>ブブン</t>
    </rPh>
    <rPh sb="72" eb="74">
      <t>コテイ</t>
    </rPh>
    <rPh sb="74" eb="76">
      <t>シサン</t>
    </rPh>
    <rPh sb="77" eb="79">
      <t>ケイジョウ</t>
    </rPh>
    <rPh sb="86" eb="88">
      <t>エイキョウ</t>
    </rPh>
    <rPh sb="92" eb="93">
      <t>カナラ</t>
    </rPh>
    <rPh sb="96" eb="98">
      <t>ルイジ</t>
    </rPh>
    <rPh sb="98" eb="100">
      <t>ダンタイ</t>
    </rPh>
    <rPh sb="101" eb="103">
      <t>ヒカク</t>
    </rPh>
    <rPh sb="105" eb="107">
      <t>シセツ</t>
    </rPh>
    <rPh sb="108" eb="111">
      <t>ロウキュウカ</t>
    </rPh>
    <rPh sb="112" eb="113">
      <t>スス</t>
    </rPh>
    <rPh sb="130" eb="132">
      <t>カンキョ</t>
    </rPh>
    <rPh sb="132" eb="135">
      <t>ロウキュウカ</t>
    </rPh>
    <rPh sb="135" eb="136">
      <t>リツ</t>
    </rPh>
    <rPh sb="138" eb="145">
      <t>ルイジダンタイヘイキンチ</t>
    </rPh>
    <rPh sb="146" eb="148">
      <t>ヒカク</t>
    </rPh>
    <rPh sb="151" eb="152">
      <t>タカ</t>
    </rPh>
    <rPh sb="154" eb="155">
      <t>ホン</t>
    </rPh>
    <rPh sb="155" eb="156">
      <t>シ</t>
    </rPh>
    <rPh sb="159" eb="161">
      <t>ショウワ</t>
    </rPh>
    <rPh sb="163" eb="165">
      <t>ネンダイ</t>
    </rPh>
    <rPh sb="167" eb="170">
      <t>ゲスイドウ</t>
    </rPh>
    <rPh sb="212" eb="214">
      <t>カンキョ</t>
    </rPh>
    <rPh sb="214" eb="216">
      <t>カイゼン</t>
    </rPh>
    <rPh sb="216" eb="217">
      <t>リツ</t>
    </rPh>
    <rPh sb="219" eb="226">
      <t>ルイジダンタイヘイキンチ</t>
    </rPh>
    <rPh sb="227" eb="229">
      <t>ヒカク</t>
    </rPh>
    <rPh sb="232" eb="233">
      <t>ヒク</t>
    </rPh>
    <rPh sb="246" eb="248">
      <t>チョウサ</t>
    </rPh>
    <rPh sb="248" eb="250">
      <t>ケッカ</t>
    </rPh>
    <rPh sb="253" eb="255">
      <t>カンキョ</t>
    </rPh>
    <rPh sb="255" eb="257">
      <t>カイゼン</t>
    </rPh>
    <rPh sb="258" eb="259">
      <t>オコナ</t>
    </rPh>
    <rPh sb="272" eb="274">
      <t>カイシュウ</t>
    </rPh>
    <rPh sb="277" eb="278">
      <t>フク</t>
    </rPh>
    <rPh sb="279" eb="281">
      <t>ユウセン</t>
    </rPh>
    <rPh sb="281" eb="283">
      <t>ジュンイ</t>
    </rPh>
    <rPh sb="287" eb="289">
      <t>ジッシ</t>
    </rPh>
    <rPh sb="295" eb="297">
      <t>カンロ</t>
    </rPh>
    <rPh sb="298" eb="301">
      <t>ソウエンチョウ</t>
    </rPh>
    <rPh sb="302" eb="303">
      <t>ナガ</t>
    </rPh>
    <rPh sb="307" eb="309">
      <t>カイゼン</t>
    </rPh>
    <rPh sb="309" eb="310">
      <t>リツ</t>
    </rPh>
    <rPh sb="312" eb="314">
      <t>ハンエイ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</si>
</sst>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0.01</c:v>
                </c:pt>
                <c:pt idx="1">
                  <c:v>0.03</c:v>
                </c:pt>
                <c:pt idx="2" formatCode="#,##0.00;&quot;△&quot;#,##0.00">
                  <c:v>0</c:v>
                </c:pt>
                <c:pt idx="3">
                  <c:v>0.05</c:v>
                </c:pt>
                <c:pt idx="4">
                  <c:v>0.03</c:v>
                </c:pt>
              </c:numCache>
            </c:numRef>
          </c:val>
          <c:extLst>
            <c:ext xmlns:c16="http://schemas.microsoft.com/office/drawing/2014/chart" uri="{C3380CC4-5D6E-409C-BE32-E72D297353CC}">
              <c16:uniqueId val="{00000000-6C61-4E04-8245-4E74A29ADF3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0.28000000000000003</c:v>
                </c:pt>
                <c:pt idx="1">
                  <c:v>0.21</c:v>
                </c:pt>
                <c:pt idx="2">
                  <c:v>0.25</c:v>
                </c:pt>
                <c:pt idx="3">
                  <c:v>0.21</c:v>
                </c:pt>
                <c:pt idx="4">
                  <c:v>0.33</c:v>
                </c:pt>
              </c:numCache>
            </c:numRef>
          </c:val>
          <c:smooth val="0"/>
          <c:extLst>
            <c:ext xmlns:c16="http://schemas.microsoft.com/office/drawing/2014/chart" uri="{C3380CC4-5D6E-409C-BE32-E72D297353CC}">
              <c16:uniqueId val="{00000001-6C61-4E04-8245-4E74A29ADF3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72.88</c:v>
                </c:pt>
                <c:pt idx="1">
                  <c:v>73.680000000000007</c:v>
                </c:pt>
                <c:pt idx="2">
                  <c:v>72.48</c:v>
                </c:pt>
                <c:pt idx="3">
                  <c:v>73.599999999999994</c:v>
                </c:pt>
                <c:pt idx="4">
                  <c:v>74.48</c:v>
                </c:pt>
              </c:numCache>
            </c:numRef>
          </c:val>
          <c:extLst>
            <c:ext xmlns:c16="http://schemas.microsoft.com/office/drawing/2014/chart" uri="{C3380CC4-5D6E-409C-BE32-E72D297353CC}">
              <c16:uniqueId val="{00000000-6584-432A-91AC-C93F9787EBD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67.040000000000006</c:v>
                </c:pt>
                <c:pt idx="1">
                  <c:v>66.34</c:v>
                </c:pt>
                <c:pt idx="2">
                  <c:v>67.069999999999993</c:v>
                </c:pt>
                <c:pt idx="3">
                  <c:v>66.78</c:v>
                </c:pt>
                <c:pt idx="4">
                  <c:v>67</c:v>
                </c:pt>
              </c:numCache>
            </c:numRef>
          </c:val>
          <c:smooth val="0"/>
          <c:extLst>
            <c:ext xmlns:c16="http://schemas.microsoft.com/office/drawing/2014/chart" uri="{C3380CC4-5D6E-409C-BE32-E72D297353CC}">
              <c16:uniqueId val="{00000001-6584-432A-91AC-C93F9787EBD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94.4</c:v>
                </c:pt>
                <c:pt idx="1">
                  <c:v>94.47</c:v>
                </c:pt>
                <c:pt idx="2">
                  <c:v>94.54</c:v>
                </c:pt>
                <c:pt idx="3">
                  <c:v>94.6</c:v>
                </c:pt>
                <c:pt idx="4">
                  <c:v>94.65</c:v>
                </c:pt>
              </c:numCache>
            </c:numRef>
          </c:val>
          <c:extLst>
            <c:ext xmlns:c16="http://schemas.microsoft.com/office/drawing/2014/chart" uri="{C3380CC4-5D6E-409C-BE32-E72D297353CC}">
              <c16:uniqueId val="{00000000-8DFC-4B66-92BE-93844EC86EC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93.5</c:v>
                </c:pt>
                <c:pt idx="1">
                  <c:v>93.86</c:v>
                </c:pt>
                <c:pt idx="2">
                  <c:v>93.96</c:v>
                </c:pt>
                <c:pt idx="3">
                  <c:v>94.06</c:v>
                </c:pt>
                <c:pt idx="4">
                  <c:v>94.41</c:v>
                </c:pt>
              </c:numCache>
            </c:numRef>
          </c:val>
          <c:smooth val="0"/>
          <c:extLst>
            <c:ext xmlns:c16="http://schemas.microsoft.com/office/drawing/2014/chart" uri="{C3380CC4-5D6E-409C-BE32-E72D297353CC}">
              <c16:uniqueId val="{00000001-8DFC-4B66-92BE-93844EC86EC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104.82</c:v>
                </c:pt>
                <c:pt idx="1">
                  <c:v>103.23</c:v>
                </c:pt>
                <c:pt idx="2">
                  <c:v>100.35</c:v>
                </c:pt>
                <c:pt idx="3">
                  <c:v>101.81</c:v>
                </c:pt>
                <c:pt idx="4">
                  <c:v>102.11</c:v>
                </c:pt>
              </c:numCache>
            </c:numRef>
          </c:val>
          <c:extLst>
            <c:ext xmlns:c16="http://schemas.microsoft.com/office/drawing/2014/chart" uri="{C3380CC4-5D6E-409C-BE32-E72D297353CC}">
              <c16:uniqueId val="{00000000-C51C-4326-AB33-8C92DA7AFBA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109.12</c:v>
                </c:pt>
                <c:pt idx="1">
                  <c:v>110.22</c:v>
                </c:pt>
                <c:pt idx="2">
                  <c:v>110.01</c:v>
                </c:pt>
                <c:pt idx="3">
                  <c:v>111.12</c:v>
                </c:pt>
                <c:pt idx="4">
                  <c:v>109.58</c:v>
                </c:pt>
              </c:numCache>
            </c:numRef>
          </c:val>
          <c:smooth val="0"/>
          <c:extLst>
            <c:ext xmlns:c16="http://schemas.microsoft.com/office/drawing/2014/chart" uri="{C3380CC4-5D6E-409C-BE32-E72D297353CC}">
              <c16:uniqueId val="{00000001-C51C-4326-AB33-8C92DA7AFBA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20</c:v>
                </c:pt>
                <c:pt idx="1">
                  <c:v>22.88</c:v>
                </c:pt>
                <c:pt idx="2">
                  <c:v>25.81</c:v>
                </c:pt>
                <c:pt idx="3">
                  <c:v>28.66</c:v>
                </c:pt>
                <c:pt idx="4">
                  <c:v>31.53</c:v>
                </c:pt>
              </c:numCache>
            </c:numRef>
          </c:val>
          <c:extLst>
            <c:ext xmlns:c16="http://schemas.microsoft.com/office/drawing/2014/chart" uri="{C3380CC4-5D6E-409C-BE32-E72D297353CC}">
              <c16:uniqueId val="{00000000-584C-4997-BD91-6283CF3A4F3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28.81</c:v>
                </c:pt>
                <c:pt idx="1">
                  <c:v>31.19</c:v>
                </c:pt>
                <c:pt idx="2">
                  <c:v>33.090000000000003</c:v>
                </c:pt>
                <c:pt idx="3">
                  <c:v>34.33</c:v>
                </c:pt>
                <c:pt idx="4">
                  <c:v>34.15</c:v>
                </c:pt>
              </c:numCache>
            </c:numRef>
          </c:val>
          <c:smooth val="0"/>
          <c:extLst>
            <c:ext xmlns:c16="http://schemas.microsoft.com/office/drawing/2014/chart" uri="{C3380CC4-5D6E-409C-BE32-E72D297353CC}">
              <c16:uniqueId val="{00000001-584C-4997-BD91-6283CF3A4F3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10.68</c:v>
                </c:pt>
                <c:pt idx="1">
                  <c:v>12.37</c:v>
                </c:pt>
                <c:pt idx="2">
                  <c:v>13.49</c:v>
                </c:pt>
                <c:pt idx="3">
                  <c:v>15.31</c:v>
                </c:pt>
                <c:pt idx="4">
                  <c:v>16.68</c:v>
                </c:pt>
              </c:numCache>
            </c:numRef>
          </c:val>
          <c:extLst>
            <c:ext xmlns:c16="http://schemas.microsoft.com/office/drawing/2014/chart" uri="{C3380CC4-5D6E-409C-BE32-E72D297353CC}">
              <c16:uniqueId val="{00000000-0A53-43F9-B369-3361FB08EA1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3.84</c:v>
                </c:pt>
                <c:pt idx="1">
                  <c:v>4.3099999999999996</c:v>
                </c:pt>
                <c:pt idx="2">
                  <c:v>5.04</c:v>
                </c:pt>
                <c:pt idx="3">
                  <c:v>5.1100000000000003</c:v>
                </c:pt>
                <c:pt idx="4">
                  <c:v>5.18</c:v>
                </c:pt>
              </c:numCache>
            </c:numRef>
          </c:val>
          <c:smooth val="0"/>
          <c:extLst>
            <c:ext xmlns:c16="http://schemas.microsoft.com/office/drawing/2014/chart" uri="{C3380CC4-5D6E-409C-BE32-E72D297353CC}">
              <c16:uniqueId val="{00000001-0A53-43F9-B369-3361FB08EA1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BCB-4C40-9DBF-7FBC6E37563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3.8</c:v>
                </c:pt>
                <c:pt idx="1">
                  <c:v>3.21</c:v>
                </c:pt>
                <c:pt idx="2">
                  <c:v>2.36</c:v>
                </c:pt>
                <c:pt idx="3">
                  <c:v>2.0699999999999998</c:v>
                </c:pt>
                <c:pt idx="4">
                  <c:v>5.97</c:v>
                </c:pt>
              </c:numCache>
            </c:numRef>
          </c:val>
          <c:smooth val="0"/>
          <c:extLst>
            <c:ext xmlns:c16="http://schemas.microsoft.com/office/drawing/2014/chart" uri="{C3380CC4-5D6E-409C-BE32-E72D297353CC}">
              <c16:uniqueId val="{00000001-8BCB-4C40-9DBF-7FBC6E37563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83.16</c:v>
                </c:pt>
                <c:pt idx="1">
                  <c:v>103.28</c:v>
                </c:pt>
                <c:pt idx="2">
                  <c:v>100.09</c:v>
                </c:pt>
                <c:pt idx="3">
                  <c:v>121.91</c:v>
                </c:pt>
                <c:pt idx="4">
                  <c:v>135.80000000000001</c:v>
                </c:pt>
              </c:numCache>
            </c:numRef>
          </c:val>
          <c:extLst>
            <c:ext xmlns:c16="http://schemas.microsoft.com/office/drawing/2014/chart" uri="{C3380CC4-5D6E-409C-BE32-E72D297353CC}">
              <c16:uniqueId val="{00000000-E13F-4208-8079-2854DEC285C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49.96</c:v>
                </c:pt>
                <c:pt idx="1">
                  <c:v>58.04</c:v>
                </c:pt>
                <c:pt idx="2">
                  <c:v>62.12</c:v>
                </c:pt>
                <c:pt idx="3">
                  <c:v>61.57</c:v>
                </c:pt>
                <c:pt idx="4">
                  <c:v>60.82</c:v>
                </c:pt>
              </c:numCache>
            </c:numRef>
          </c:val>
          <c:smooth val="0"/>
          <c:extLst>
            <c:ext xmlns:c16="http://schemas.microsoft.com/office/drawing/2014/chart" uri="{C3380CC4-5D6E-409C-BE32-E72D297353CC}">
              <c16:uniqueId val="{00000001-E13F-4208-8079-2854DEC285C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833.57</c:v>
                </c:pt>
                <c:pt idx="1">
                  <c:v>805.62</c:v>
                </c:pt>
                <c:pt idx="2">
                  <c:v>781.76</c:v>
                </c:pt>
                <c:pt idx="3">
                  <c:v>760.13</c:v>
                </c:pt>
                <c:pt idx="4">
                  <c:v>715.47</c:v>
                </c:pt>
              </c:numCache>
            </c:numRef>
          </c:val>
          <c:extLst>
            <c:ext xmlns:c16="http://schemas.microsoft.com/office/drawing/2014/chart" uri="{C3380CC4-5D6E-409C-BE32-E72D297353CC}">
              <c16:uniqueId val="{00000000-49BA-4C9A-AF18-0D2F95FB654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970.35</c:v>
                </c:pt>
                <c:pt idx="1">
                  <c:v>917.29</c:v>
                </c:pt>
                <c:pt idx="2">
                  <c:v>875.53</c:v>
                </c:pt>
                <c:pt idx="3">
                  <c:v>867.39</c:v>
                </c:pt>
                <c:pt idx="4">
                  <c:v>920.83</c:v>
                </c:pt>
              </c:numCache>
            </c:numRef>
          </c:val>
          <c:smooth val="0"/>
          <c:extLst>
            <c:ext xmlns:c16="http://schemas.microsoft.com/office/drawing/2014/chart" uri="{C3380CC4-5D6E-409C-BE32-E72D297353CC}">
              <c16:uniqueId val="{00000001-49BA-4C9A-AF18-0D2F95FB654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110.93</c:v>
                </c:pt>
                <c:pt idx="1">
                  <c:v>104.62</c:v>
                </c:pt>
                <c:pt idx="2">
                  <c:v>100.36</c:v>
                </c:pt>
                <c:pt idx="3">
                  <c:v>100.22</c:v>
                </c:pt>
                <c:pt idx="4">
                  <c:v>100.13</c:v>
                </c:pt>
              </c:numCache>
            </c:numRef>
          </c:val>
          <c:extLst>
            <c:ext xmlns:c16="http://schemas.microsoft.com/office/drawing/2014/chart" uri="{C3380CC4-5D6E-409C-BE32-E72D297353CC}">
              <c16:uniqueId val="{00000000-1DAC-4EEF-83D4-3392BDF7428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99.26</c:v>
                </c:pt>
                <c:pt idx="1">
                  <c:v>99.67</c:v>
                </c:pt>
                <c:pt idx="2">
                  <c:v>99.83</c:v>
                </c:pt>
                <c:pt idx="3">
                  <c:v>100.91</c:v>
                </c:pt>
                <c:pt idx="4">
                  <c:v>99.82</c:v>
                </c:pt>
              </c:numCache>
            </c:numRef>
          </c:val>
          <c:smooth val="0"/>
          <c:extLst>
            <c:ext xmlns:c16="http://schemas.microsoft.com/office/drawing/2014/chart" uri="{C3380CC4-5D6E-409C-BE32-E72D297353CC}">
              <c16:uniqueId val="{00000001-1DAC-4EEF-83D4-3392BDF7428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149.61000000000001</c:v>
                </c:pt>
                <c:pt idx="1">
                  <c:v>158.44999999999999</c:v>
                </c:pt>
                <c:pt idx="2">
                  <c:v>167.49</c:v>
                </c:pt>
                <c:pt idx="3">
                  <c:v>167.87</c:v>
                </c:pt>
                <c:pt idx="4">
                  <c:v>167.13</c:v>
                </c:pt>
              </c:numCache>
            </c:numRef>
          </c:val>
          <c:extLst>
            <c:ext xmlns:c16="http://schemas.microsoft.com/office/drawing/2014/chart" uri="{C3380CC4-5D6E-409C-BE32-E72D297353CC}">
              <c16:uniqueId val="{00000000-3CFF-4E76-9BED-ED9CB55AF78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159.53</c:v>
                </c:pt>
                <c:pt idx="1">
                  <c:v>159.6</c:v>
                </c:pt>
                <c:pt idx="2">
                  <c:v>158.94</c:v>
                </c:pt>
                <c:pt idx="3">
                  <c:v>158.04</c:v>
                </c:pt>
                <c:pt idx="4">
                  <c:v>156.77000000000001</c:v>
                </c:pt>
              </c:numCache>
            </c:numRef>
          </c:val>
          <c:smooth val="0"/>
          <c:extLst>
            <c:ext xmlns:c16="http://schemas.microsoft.com/office/drawing/2014/chart" uri="{C3380CC4-5D6E-409C-BE32-E72D297353CC}">
              <c16:uniqueId val="{00000001-3CFF-4E76-9BED-ED9CB55AF78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S40"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山口県　周南市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Ad</v>
      </c>
      <c r="X8" s="72"/>
      <c r="Y8" s="72"/>
      <c r="Z8" s="72"/>
      <c r="AA8" s="72"/>
      <c r="AB8" s="72"/>
      <c r="AC8" s="72"/>
      <c r="AD8" s="73" t="str">
        <f>データ!$M$6</f>
        <v>自治体職員</v>
      </c>
      <c r="AE8" s="73"/>
      <c r="AF8" s="73"/>
      <c r="AG8" s="73"/>
      <c r="AH8" s="73"/>
      <c r="AI8" s="73"/>
      <c r="AJ8" s="73"/>
      <c r="AK8" s="3"/>
      <c r="AL8" s="69">
        <f>データ!S6</f>
        <v>140998</v>
      </c>
      <c r="AM8" s="69"/>
      <c r="AN8" s="69"/>
      <c r="AO8" s="69"/>
      <c r="AP8" s="69"/>
      <c r="AQ8" s="69"/>
      <c r="AR8" s="69"/>
      <c r="AS8" s="69"/>
      <c r="AT8" s="68">
        <f>データ!T6</f>
        <v>656.29</v>
      </c>
      <c r="AU8" s="68"/>
      <c r="AV8" s="68"/>
      <c r="AW8" s="68"/>
      <c r="AX8" s="68"/>
      <c r="AY8" s="68"/>
      <c r="AZ8" s="68"/>
      <c r="BA8" s="68"/>
      <c r="BB8" s="68">
        <f>データ!U6</f>
        <v>214.84</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73.67</v>
      </c>
      <c r="J10" s="68"/>
      <c r="K10" s="68"/>
      <c r="L10" s="68"/>
      <c r="M10" s="68"/>
      <c r="N10" s="68"/>
      <c r="O10" s="68"/>
      <c r="P10" s="68">
        <f>データ!P6</f>
        <v>84.8</v>
      </c>
      <c r="Q10" s="68"/>
      <c r="R10" s="68"/>
      <c r="S10" s="68"/>
      <c r="T10" s="68"/>
      <c r="U10" s="68"/>
      <c r="V10" s="68"/>
      <c r="W10" s="68">
        <f>データ!Q6</f>
        <v>60.34</v>
      </c>
      <c r="X10" s="68"/>
      <c r="Y10" s="68"/>
      <c r="Z10" s="68"/>
      <c r="AA10" s="68"/>
      <c r="AB10" s="68"/>
      <c r="AC10" s="68"/>
      <c r="AD10" s="69">
        <f>データ!R6</f>
        <v>3275</v>
      </c>
      <c r="AE10" s="69"/>
      <c r="AF10" s="69"/>
      <c r="AG10" s="69"/>
      <c r="AH10" s="69"/>
      <c r="AI10" s="69"/>
      <c r="AJ10" s="69"/>
      <c r="AK10" s="2"/>
      <c r="AL10" s="69">
        <f>データ!V6</f>
        <v>119051</v>
      </c>
      <c r="AM10" s="69"/>
      <c r="AN10" s="69"/>
      <c r="AO10" s="69"/>
      <c r="AP10" s="69"/>
      <c r="AQ10" s="69"/>
      <c r="AR10" s="69"/>
      <c r="AS10" s="69"/>
      <c r="AT10" s="68">
        <f>データ!W6</f>
        <v>28.99</v>
      </c>
      <c r="AU10" s="68"/>
      <c r="AV10" s="68"/>
      <c r="AW10" s="68"/>
      <c r="AX10" s="68"/>
      <c r="AY10" s="68"/>
      <c r="AZ10" s="68"/>
      <c r="BA10" s="68"/>
      <c r="BB10" s="68">
        <f>データ!X6</f>
        <v>4106.62</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115</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116</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114</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smikltQ6lh6oeFdEtOgiygl5xLr1dd0zXNHM8fEbfAw9ENnU58F7pN9vWrskcNX3nfe3i2btsPs0eJjbmr+WMw==" saltValue="t4moQgT/k5/a5bMZAJax1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54</v>
      </c>
      <c r="B4" s="30"/>
      <c r="C4" s="30"/>
      <c r="D4" s="30"/>
      <c r="E4" s="30"/>
      <c r="F4" s="30"/>
      <c r="G4" s="30"/>
      <c r="H4" s="80"/>
      <c r="I4" s="81"/>
      <c r="J4" s="81"/>
      <c r="K4" s="81"/>
      <c r="L4" s="81"/>
      <c r="M4" s="81"/>
      <c r="N4" s="81"/>
      <c r="O4" s="81"/>
      <c r="P4" s="81"/>
      <c r="Q4" s="81"/>
      <c r="R4" s="81"/>
      <c r="S4" s="81"/>
      <c r="T4" s="81"/>
      <c r="U4" s="81"/>
      <c r="V4" s="81"/>
      <c r="W4" s="81"/>
      <c r="X4" s="82"/>
      <c r="Y4" s="76" t="s">
        <v>55</v>
      </c>
      <c r="Z4" s="76"/>
      <c r="AA4" s="76"/>
      <c r="AB4" s="76"/>
      <c r="AC4" s="76"/>
      <c r="AD4" s="76"/>
      <c r="AE4" s="76"/>
      <c r="AF4" s="76"/>
      <c r="AG4" s="76"/>
      <c r="AH4" s="76"/>
      <c r="AI4" s="76"/>
      <c r="AJ4" s="76" t="s">
        <v>56</v>
      </c>
      <c r="AK4" s="76"/>
      <c r="AL4" s="76"/>
      <c r="AM4" s="76"/>
      <c r="AN4" s="76"/>
      <c r="AO4" s="76"/>
      <c r="AP4" s="76"/>
      <c r="AQ4" s="76"/>
      <c r="AR4" s="76"/>
      <c r="AS4" s="76"/>
      <c r="AT4" s="76"/>
      <c r="AU4" s="76" t="s">
        <v>57</v>
      </c>
      <c r="AV4" s="76"/>
      <c r="AW4" s="76"/>
      <c r="AX4" s="76"/>
      <c r="AY4" s="76"/>
      <c r="AZ4" s="76"/>
      <c r="BA4" s="76"/>
      <c r="BB4" s="76"/>
      <c r="BC4" s="76"/>
      <c r="BD4" s="76"/>
      <c r="BE4" s="76"/>
      <c r="BF4" s="76" t="s">
        <v>58</v>
      </c>
      <c r="BG4" s="76"/>
      <c r="BH4" s="76"/>
      <c r="BI4" s="76"/>
      <c r="BJ4" s="76"/>
      <c r="BK4" s="76"/>
      <c r="BL4" s="76"/>
      <c r="BM4" s="76"/>
      <c r="BN4" s="76"/>
      <c r="BO4" s="76"/>
      <c r="BP4" s="76"/>
      <c r="BQ4" s="76" t="s">
        <v>59</v>
      </c>
      <c r="BR4" s="76"/>
      <c r="BS4" s="76"/>
      <c r="BT4" s="76"/>
      <c r="BU4" s="76"/>
      <c r="BV4" s="76"/>
      <c r="BW4" s="76"/>
      <c r="BX4" s="76"/>
      <c r="BY4" s="76"/>
      <c r="BZ4" s="76"/>
      <c r="CA4" s="76"/>
      <c r="CB4" s="76" t="s">
        <v>60</v>
      </c>
      <c r="CC4" s="76"/>
      <c r="CD4" s="76"/>
      <c r="CE4" s="76"/>
      <c r="CF4" s="76"/>
      <c r="CG4" s="76"/>
      <c r="CH4" s="76"/>
      <c r="CI4" s="76"/>
      <c r="CJ4" s="76"/>
      <c r="CK4" s="76"/>
      <c r="CL4" s="76"/>
      <c r="CM4" s="76" t="s">
        <v>61</v>
      </c>
      <c r="CN4" s="76"/>
      <c r="CO4" s="76"/>
      <c r="CP4" s="76"/>
      <c r="CQ4" s="76"/>
      <c r="CR4" s="76"/>
      <c r="CS4" s="76"/>
      <c r="CT4" s="76"/>
      <c r="CU4" s="76"/>
      <c r="CV4" s="76"/>
      <c r="CW4" s="76"/>
      <c r="CX4" s="76" t="s">
        <v>62</v>
      </c>
      <c r="CY4" s="76"/>
      <c r="CZ4" s="76"/>
      <c r="DA4" s="76"/>
      <c r="DB4" s="76"/>
      <c r="DC4" s="76"/>
      <c r="DD4" s="76"/>
      <c r="DE4" s="76"/>
      <c r="DF4" s="76"/>
      <c r="DG4" s="76"/>
      <c r="DH4" s="76"/>
      <c r="DI4" s="76" t="s">
        <v>63</v>
      </c>
      <c r="DJ4" s="76"/>
      <c r="DK4" s="76"/>
      <c r="DL4" s="76"/>
      <c r="DM4" s="76"/>
      <c r="DN4" s="76"/>
      <c r="DO4" s="76"/>
      <c r="DP4" s="76"/>
      <c r="DQ4" s="76"/>
      <c r="DR4" s="76"/>
      <c r="DS4" s="76"/>
      <c r="DT4" s="76" t="s">
        <v>64</v>
      </c>
      <c r="DU4" s="76"/>
      <c r="DV4" s="76"/>
      <c r="DW4" s="76"/>
      <c r="DX4" s="76"/>
      <c r="DY4" s="76"/>
      <c r="DZ4" s="76"/>
      <c r="EA4" s="76"/>
      <c r="EB4" s="76"/>
      <c r="EC4" s="76"/>
      <c r="ED4" s="76"/>
      <c r="EE4" s="76" t="s">
        <v>65</v>
      </c>
      <c r="EF4" s="76"/>
      <c r="EG4" s="76"/>
      <c r="EH4" s="76"/>
      <c r="EI4" s="76"/>
      <c r="EJ4" s="76"/>
      <c r="EK4" s="76"/>
      <c r="EL4" s="76"/>
      <c r="EM4" s="76"/>
      <c r="EN4" s="76"/>
      <c r="EO4" s="76"/>
    </row>
    <row r="5" spans="1:148" x14ac:dyDescent="0.15">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15">
      <c r="A6" s="28" t="s">
        <v>94</v>
      </c>
      <c r="B6" s="33">
        <f>B7</f>
        <v>2020</v>
      </c>
      <c r="C6" s="33">
        <f t="shared" ref="C6:X6" si="3">C7</f>
        <v>352152</v>
      </c>
      <c r="D6" s="33">
        <f t="shared" si="3"/>
        <v>46</v>
      </c>
      <c r="E6" s="33">
        <f t="shared" si="3"/>
        <v>17</v>
      </c>
      <c r="F6" s="33">
        <f t="shared" si="3"/>
        <v>1</v>
      </c>
      <c r="G6" s="33">
        <f t="shared" si="3"/>
        <v>0</v>
      </c>
      <c r="H6" s="33" t="str">
        <f t="shared" si="3"/>
        <v>山口県　周南市</v>
      </c>
      <c r="I6" s="33" t="str">
        <f t="shared" si="3"/>
        <v>法適用</v>
      </c>
      <c r="J6" s="33" t="str">
        <f t="shared" si="3"/>
        <v>下水道事業</v>
      </c>
      <c r="K6" s="33" t="str">
        <f t="shared" si="3"/>
        <v>公共下水道</v>
      </c>
      <c r="L6" s="33" t="str">
        <f t="shared" si="3"/>
        <v>Ad</v>
      </c>
      <c r="M6" s="33" t="str">
        <f t="shared" si="3"/>
        <v>自治体職員</v>
      </c>
      <c r="N6" s="34" t="str">
        <f t="shared" si="3"/>
        <v>-</v>
      </c>
      <c r="O6" s="34">
        <f t="shared" si="3"/>
        <v>73.67</v>
      </c>
      <c r="P6" s="34">
        <f t="shared" si="3"/>
        <v>84.8</v>
      </c>
      <c r="Q6" s="34">
        <f t="shared" si="3"/>
        <v>60.34</v>
      </c>
      <c r="R6" s="34">
        <f t="shared" si="3"/>
        <v>3275</v>
      </c>
      <c r="S6" s="34">
        <f t="shared" si="3"/>
        <v>140998</v>
      </c>
      <c r="T6" s="34">
        <f t="shared" si="3"/>
        <v>656.29</v>
      </c>
      <c r="U6" s="34">
        <f t="shared" si="3"/>
        <v>214.84</v>
      </c>
      <c r="V6" s="34">
        <f t="shared" si="3"/>
        <v>119051</v>
      </c>
      <c r="W6" s="34">
        <f t="shared" si="3"/>
        <v>28.99</v>
      </c>
      <c r="X6" s="34">
        <f t="shared" si="3"/>
        <v>4106.62</v>
      </c>
      <c r="Y6" s="35">
        <f>IF(Y7="",NA(),Y7)</f>
        <v>104.82</v>
      </c>
      <c r="Z6" s="35">
        <f t="shared" ref="Z6:AH6" si="4">IF(Z7="",NA(),Z7)</f>
        <v>103.23</v>
      </c>
      <c r="AA6" s="35">
        <f t="shared" si="4"/>
        <v>100.35</v>
      </c>
      <c r="AB6" s="35">
        <f t="shared" si="4"/>
        <v>101.81</v>
      </c>
      <c r="AC6" s="35">
        <f t="shared" si="4"/>
        <v>102.11</v>
      </c>
      <c r="AD6" s="35">
        <f t="shared" si="4"/>
        <v>109.12</v>
      </c>
      <c r="AE6" s="35">
        <f t="shared" si="4"/>
        <v>110.22</v>
      </c>
      <c r="AF6" s="35">
        <f t="shared" si="4"/>
        <v>110.01</v>
      </c>
      <c r="AG6" s="35">
        <f t="shared" si="4"/>
        <v>111.12</v>
      </c>
      <c r="AH6" s="35">
        <f t="shared" si="4"/>
        <v>109.58</v>
      </c>
      <c r="AI6" s="34" t="str">
        <f>IF(AI7="","",IF(AI7="-","【-】","【"&amp;SUBSTITUTE(TEXT(AI7,"#,##0.00"),"-","△")&amp;"】"))</f>
        <v>【106.67】</v>
      </c>
      <c r="AJ6" s="34">
        <f>IF(AJ7="",NA(),AJ7)</f>
        <v>0</v>
      </c>
      <c r="AK6" s="34">
        <f t="shared" ref="AK6:AS6" si="5">IF(AK7="",NA(),AK7)</f>
        <v>0</v>
      </c>
      <c r="AL6" s="34">
        <f t="shared" si="5"/>
        <v>0</v>
      </c>
      <c r="AM6" s="34">
        <f t="shared" si="5"/>
        <v>0</v>
      </c>
      <c r="AN6" s="34">
        <f t="shared" si="5"/>
        <v>0</v>
      </c>
      <c r="AO6" s="35">
        <f t="shared" si="5"/>
        <v>3.8</v>
      </c>
      <c r="AP6" s="35">
        <f t="shared" si="5"/>
        <v>3.21</v>
      </c>
      <c r="AQ6" s="35">
        <f t="shared" si="5"/>
        <v>2.36</v>
      </c>
      <c r="AR6" s="35">
        <f t="shared" si="5"/>
        <v>2.0699999999999998</v>
      </c>
      <c r="AS6" s="35">
        <f t="shared" si="5"/>
        <v>5.97</v>
      </c>
      <c r="AT6" s="34" t="str">
        <f>IF(AT7="","",IF(AT7="-","【-】","【"&amp;SUBSTITUTE(TEXT(AT7,"#,##0.00"),"-","△")&amp;"】"))</f>
        <v>【3.64】</v>
      </c>
      <c r="AU6" s="35">
        <f>IF(AU7="",NA(),AU7)</f>
        <v>83.16</v>
      </c>
      <c r="AV6" s="35">
        <f t="shared" ref="AV6:BD6" si="6">IF(AV7="",NA(),AV7)</f>
        <v>103.28</v>
      </c>
      <c r="AW6" s="35">
        <f t="shared" si="6"/>
        <v>100.09</v>
      </c>
      <c r="AX6" s="35">
        <f t="shared" si="6"/>
        <v>121.91</v>
      </c>
      <c r="AY6" s="35">
        <f t="shared" si="6"/>
        <v>135.80000000000001</v>
      </c>
      <c r="AZ6" s="35">
        <f t="shared" si="6"/>
        <v>49.96</v>
      </c>
      <c r="BA6" s="35">
        <f t="shared" si="6"/>
        <v>58.04</v>
      </c>
      <c r="BB6" s="35">
        <f t="shared" si="6"/>
        <v>62.12</v>
      </c>
      <c r="BC6" s="35">
        <f t="shared" si="6"/>
        <v>61.57</v>
      </c>
      <c r="BD6" s="35">
        <f t="shared" si="6"/>
        <v>60.82</v>
      </c>
      <c r="BE6" s="34" t="str">
        <f>IF(BE7="","",IF(BE7="-","【-】","【"&amp;SUBSTITUTE(TEXT(BE7,"#,##0.00"),"-","△")&amp;"】"))</f>
        <v>【67.52】</v>
      </c>
      <c r="BF6" s="35">
        <f>IF(BF7="",NA(),BF7)</f>
        <v>833.57</v>
      </c>
      <c r="BG6" s="35">
        <f t="shared" ref="BG6:BO6" si="7">IF(BG7="",NA(),BG7)</f>
        <v>805.62</v>
      </c>
      <c r="BH6" s="35">
        <f t="shared" si="7"/>
        <v>781.76</v>
      </c>
      <c r="BI6" s="35">
        <f t="shared" si="7"/>
        <v>760.13</v>
      </c>
      <c r="BJ6" s="35">
        <f t="shared" si="7"/>
        <v>715.47</v>
      </c>
      <c r="BK6" s="35">
        <f t="shared" si="7"/>
        <v>970.35</v>
      </c>
      <c r="BL6" s="35">
        <f t="shared" si="7"/>
        <v>917.29</v>
      </c>
      <c r="BM6" s="35">
        <f t="shared" si="7"/>
        <v>875.53</v>
      </c>
      <c r="BN6" s="35">
        <f t="shared" si="7"/>
        <v>867.39</v>
      </c>
      <c r="BO6" s="35">
        <f t="shared" si="7"/>
        <v>920.83</v>
      </c>
      <c r="BP6" s="34" t="str">
        <f>IF(BP7="","",IF(BP7="-","【-】","【"&amp;SUBSTITUTE(TEXT(BP7,"#,##0.00"),"-","△")&amp;"】"))</f>
        <v>【705.21】</v>
      </c>
      <c r="BQ6" s="35">
        <f>IF(BQ7="",NA(),BQ7)</f>
        <v>110.93</v>
      </c>
      <c r="BR6" s="35">
        <f t="shared" ref="BR6:BZ6" si="8">IF(BR7="",NA(),BR7)</f>
        <v>104.62</v>
      </c>
      <c r="BS6" s="35">
        <f t="shared" si="8"/>
        <v>100.36</v>
      </c>
      <c r="BT6" s="35">
        <f t="shared" si="8"/>
        <v>100.22</v>
      </c>
      <c r="BU6" s="35">
        <f t="shared" si="8"/>
        <v>100.13</v>
      </c>
      <c r="BV6" s="35">
        <f t="shared" si="8"/>
        <v>99.26</v>
      </c>
      <c r="BW6" s="35">
        <f t="shared" si="8"/>
        <v>99.67</v>
      </c>
      <c r="BX6" s="35">
        <f t="shared" si="8"/>
        <v>99.83</v>
      </c>
      <c r="BY6" s="35">
        <f t="shared" si="8"/>
        <v>100.91</v>
      </c>
      <c r="BZ6" s="35">
        <f t="shared" si="8"/>
        <v>99.82</v>
      </c>
      <c r="CA6" s="34" t="str">
        <f>IF(CA7="","",IF(CA7="-","【-】","【"&amp;SUBSTITUTE(TEXT(CA7,"#,##0.00"),"-","△")&amp;"】"))</f>
        <v>【98.96】</v>
      </c>
      <c r="CB6" s="35">
        <f>IF(CB7="",NA(),CB7)</f>
        <v>149.61000000000001</v>
      </c>
      <c r="CC6" s="35">
        <f t="shared" ref="CC6:CK6" si="9">IF(CC7="",NA(),CC7)</f>
        <v>158.44999999999999</v>
      </c>
      <c r="CD6" s="35">
        <f t="shared" si="9"/>
        <v>167.49</v>
      </c>
      <c r="CE6" s="35">
        <f t="shared" si="9"/>
        <v>167.87</v>
      </c>
      <c r="CF6" s="35">
        <f t="shared" si="9"/>
        <v>167.13</v>
      </c>
      <c r="CG6" s="35">
        <f t="shared" si="9"/>
        <v>159.53</v>
      </c>
      <c r="CH6" s="35">
        <f t="shared" si="9"/>
        <v>159.6</v>
      </c>
      <c r="CI6" s="35">
        <f t="shared" si="9"/>
        <v>158.94</v>
      </c>
      <c r="CJ6" s="35">
        <f t="shared" si="9"/>
        <v>158.04</v>
      </c>
      <c r="CK6" s="35">
        <f t="shared" si="9"/>
        <v>156.77000000000001</v>
      </c>
      <c r="CL6" s="34" t="str">
        <f>IF(CL7="","",IF(CL7="-","【-】","【"&amp;SUBSTITUTE(TEXT(CL7,"#,##0.00"),"-","△")&amp;"】"))</f>
        <v>【134.52】</v>
      </c>
      <c r="CM6" s="35">
        <f>IF(CM7="",NA(),CM7)</f>
        <v>72.88</v>
      </c>
      <c r="CN6" s="35">
        <f t="shared" ref="CN6:CV6" si="10">IF(CN7="",NA(),CN7)</f>
        <v>73.680000000000007</v>
      </c>
      <c r="CO6" s="35">
        <f t="shared" si="10"/>
        <v>72.48</v>
      </c>
      <c r="CP6" s="35">
        <f t="shared" si="10"/>
        <v>73.599999999999994</v>
      </c>
      <c r="CQ6" s="35">
        <f t="shared" si="10"/>
        <v>74.48</v>
      </c>
      <c r="CR6" s="35">
        <f t="shared" si="10"/>
        <v>67.040000000000006</v>
      </c>
      <c r="CS6" s="35">
        <f t="shared" si="10"/>
        <v>66.34</v>
      </c>
      <c r="CT6" s="35">
        <f t="shared" si="10"/>
        <v>67.069999999999993</v>
      </c>
      <c r="CU6" s="35">
        <f t="shared" si="10"/>
        <v>66.78</v>
      </c>
      <c r="CV6" s="35">
        <f t="shared" si="10"/>
        <v>67</v>
      </c>
      <c r="CW6" s="34" t="str">
        <f>IF(CW7="","",IF(CW7="-","【-】","【"&amp;SUBSTITUTE(TEXT(CW7,"#,##0.00"),"-","△")&amp;"】"))</f>
        <v>【59.57】</v>
      </c>
      <c r="CX6" s="35">
        <f>IF(CX7="",NA(),CX7)</f>
        <v>94.4</v>
      </c>
      <c r="CY6" s="35">
        <f t="shared" ref="CY6:DG6" si="11">IF(CY7="",NA(),CY7)</f>
        <v>94.47</v>
      </c>
      <c r="CZ6" s="35">
        <f t="shared" si="11"/>
        <v>94.54</v>
      </c>
      <c r="DA6" s="35">
        <f t="shared" si="11"/>
        <v>94.6</v>
      </c>
      <c r="DB6" s="35">
        <f t="shared" si="11"/>
        <v>94.65</v>
      </c>
      <c r="DC6" s="35">
        <f t="shared" si="11"/>
        <v>93.5</v>
      </c>
      <c r="DD6" s="35">
        <f t="shared" si="11"/>
        <v>93.86</v>
      </c>
      <c r="DE6" s="35">
        <f t="shared" si="11"/>
        <v>93.96</v>
      </c>
      <c r="DF6" s="35">
        <f t="shared" si="11"/>
        <v>94.06</v>
      </c>
      <c r="DG6" s="35">
        <f t="shared" si="11"/>
        <v>94.41</v>
      </c>
      <c r="DH6" s="34" t="str">
        <f>IF(DH7="","",IF(DH7="-","【-】","【"&amp;SUBSTITUTE(TEXT(DH7,"#,##0.00"),"-","△")&amp;"】"))</f>
        <v>【95.57】</v>
      </c>
      <c r="DI6" s="35">
        <f>IF(DI7="",NA(),DI7)</f>
        <v>20</v>
      </c>
      <c r="DJ6" s="35">
        <f t="shared" ref="DJ6:DR6" si="12">IF(DJ7="",NA(),DJ7)</f>
        <v>22.88</v>
      </c>
      <c r="DK6" s="35">
        <f t="shared" si="12"/>
        <v>25.81</v>
      </c>
      <c r="DL6" s="35">
        <f t="shared" si="12"/>
        <v>28.66</v>
      </c>
      <c r="DM6" s="35">
        <f t="shared" si="12"/>
        <v>31.53</v>
      </c>
      <c r="DN6" s="35">
        <f t="shared" si="12"/>
        <v>28.81</v>
      </c>
      <c r="DO6" s="35">
        <f t="shared" si="12"/>
        <v>31.19</v>
      </c>
      <c r="DP6" s="35">
        <f t="shared" si="12"/>
        <v>33.090000000000003</v>
      </c>
      <c r="DQ6" s="35">
        <f t="shared" si="12"/>
        <v>34.33</v>
      </c>
      <c r="DR6" s="35">
        <f t="shared" si="12"/>
        <v>34.15</v>
      </c>
      <c r="DS6" s="34" t="str">
        <f>IF(DS7="","",IF(DS7="-","【-】","【"&amp;SUBSTITUTE(TEXT(DS7,"#,##0.00"),"-","△")&amp;"】"))</f>
        <v>【36.52】</v>
      </c>
      <c r="DT6" s="35">
        <f>IF(DT7="",NA(),DT7)</f>
        <v>10.68</v>
      </c>
      <c r="DU6" s="35">
        <f t="shared" ref="DU6:EC6" si="13">IF(DU7="",NA(),DU7)</f>
        <v>12.37</v>
      </c>
      <c r="DV6" s="35">
        <f t="shared" si="13"/>
        <v>13.49</v>
      </c>
      <c r="DW6" s="35">
        <f t="shared" si="13"/>
        <v>15.31</v>
      </c>
      <c r="DX6" s="35">
        <f t="shared" si="13"/>
        <v>16.68</v>
      </c>
      <c r="DY6" s="35">
        <f t="shared" si="13"/>
        <v>3.84</v>
      </c>
      <c r="DZ6" s="35">
        <f t="shared" si="13"/>
        <v>4.3099999999999996</v>
      </c>
      <c r="EA6" s="35">
        <f t="shared" si="13"/>
        <v>5.04</v>
      </c>
      <c r="EB6" s="35">
        <f t="shared" si="13"/>
        <v>5.1100000000000003</v>
      </c>
      <c r="EC6" s="35">
        <f t="shared" si="13"/>
        <v>5.18</v>
      </c>
      <c r="ED6" s="34" t="str">
        <f>IF(ED7="","",IF(ED7="-","【-】","【"&amp;SUBSTITUTE(TEXT(ED7,"#,##0.00"),"-","△")&amp;"】"))</f>
        <v>【5.72】</v>
      </c>
      <c r="EE6" s="35">
        <f>IF(EE7="",NA(),EE7)</f>
        <v>0.01</v>
      </c>
      <c r="EF6" s="35">
        <f t="shared" ref="EF6:EN6" si="14">IF(EF7="",NA(),EF7)</f>
        <v>0.03</v>
      </c>
      <c r="EG6" s="34">
        <f t="shared" si="14"/>
        <v>0</v>
      </c>
      <c r="EH6" s="35">
        <f t="shared" si="14"/>
        <v>0.05</v>
      </c>
      <c r="EI6" s="35">
        <f t="shared" si="14"/>
        <v>0.03</v>
      </c>
      <c r="EJ6" s="35">
        <f t="shared" si="14"/>
        <v>0.28000000000000003</v>
      </c>
      <c r="EK6" s="35">
        <f t="shared" si="14"/>
        <v>0.21</v>
      </c>
      <c r="EL6" s="35">
        <f t="shared" si="14"/>
        <v>0.25</v>
      </c>
      <c r="EM6" s="35">
        <f t="shared" si="14"/>
        <v>0.21</v>
      </c>
      <c r="EN6" s="35">
        <f t="shared" si="14"/>
        <v>0.33</v>
      </c>
      <c r="EO6" s="34" t="str">
        <f>IF(EO7="","",IF(EO7="-","【-】","【"&amp;SUBSTITUTE(TEXT(EO7,"#,##0.00"),"-","△")&amp;"】"))</f>
        <v>【0.30】</v>
      </c>
    </row>
    <row r="7" spans="1:148" s="36" customFormat="1" x14ac:dyDescent="0.15">
      <c r="A7" s="28"/>
      <c r="B7" s="37">
        <v>2020</v>
      </c>
      <c r="C7" s="37">
        <v>352152</v>
      </c>
      <c r="D7" s="37">
        <v>46</v>
      </c>
      <c r="E7" s="37">
        <v>17</v>
      </c>
      <c r="F7" s="37">
        <v>1</v>
      </c>
      <c r="G7" s="37">
        <v>0</v>
      </c>
      <c r="H7" s="37" t="s">
        <v>95</v>
      </c>
      <c r="I7" s="37" t="s">
        <v>96</v>
      </c>
      <c r="J7" s="37" t="s">
        <v>97</v>
      </c>
      <c r="K7" s="37" t="s">
        <v>98</v>
      </c>
      <c r="L7" s="37" t="s">
        <v>99</v>
      </c>
      <c r="M7" s="37" t="s">
        <v>100</v>
      </c>
      <c r="N7" s="38" t="s">
        <v>101</v>
      </c>
      <c r="O7" s="38">
        <v>73.67</v>
      </c>
      <c r="P7" s="38">
        <v>84.8</v>
      </c>
      <c r="Q7" s="38">
        <v>60.34</v>
      </c>
      <c r="R7" s="38">
        <v>3275</v>
      </c>
      <c r="S7" s="38">
        <v>140998</v>
      </c>
      <c r="T7" s="38">
        <v>656.29</v>
      </c>
      <c r="U7" s="38">
        <v>214.84</v>
      </c>
      <c r="V7" s="38">
        <v>119051</v>
      </c>
      <c r="W7" s="38">
        <v>28.99</v>
      </c>
      <c r="X7" s="38">
        <v>4106.62</v>
      </c>
      <c r="Y7" s="38">
        <v>104.82</v>
      </c>
      <c r="Z7" s="38">
        <v>103.23</v>
      </c>
      <c r="AA7" s="38">
        <v>100.35</v>
      </c>
      <c r="AB7" s="38">
        <v>101.81</v>
      </c>
      <c r="AC7" s="38">
        <v>102.11</v>
      </c>
      <c r="AD7" s="38">
        <v>109.12</v>
      </c>
      <c r="AE7" s="38">
        <v>110.22</v>
      </c>
      <c r="AF7" s="38">
        <v>110.01</v>
      </c>
      <c r="AG7" s="38">
        <v>111.12</v>
      </c>
      <c r="AH7" s="38">
        <v>109.58</v>
      </c>
      <c r="AI7" s="38">
        <v>106.67</v>
      </c>
      <c r="AJ7" s="38">
        <v>0</v>
      </c>
      <c r="AK7" s="38">
        <v>0</v>
      </c>
      <c r="AL7" s="38">
        <v>0</v>
      </c>
      <c r="AM7" s="38">
        <v>0</v>
      </c>
      <c r="AN7" s="38">
        <v>0</v>
      </c>
      <c r="AO7" s="38">
        <v>3.8</v>
      </c>
      <c r="AP7" s="38">
        <v>3.21</v>
      </c>
      <c r="AQ7" s="38">
        <v>2.36</v>
      </c>
      <c r="AR7" s="38">
        <v>2.0699999999999998</v>
      </c>
      <c r="AS7" s="38">
        <v>5.97</v>
      </c>
      <c r="AT7" s="38">
        <v>3.64</v>
      </c>
      <c r="AU7" s="38">
        <v>83.16</v>
      </c>
      <c r="AV7" s="38">
        <v>103.28</v>
      </c>
      <c r="AW7" s="38">
        <v>100.09</v>
      </c>
      <c r="AX7" s="38">
        <v>121.91</v>
      </c>
      <c r="AY7" s="38">
        <v>135.80000000000001</v>
      </c>
      <c r="AZ7" s="38">
        <v>49.96</v>
      </c>
      <c r="BA7" s="38">
        <v>58.04</v>
      </c>
      <c r="BB7" s="38">
        <v>62.12</v>
      </c>
      <c r="BC7" s="38">
        <v>61.57</v>
      </c>
      <c r="BD7" s="38">
        <v>60.82</v>
      </c>
      <c r="BE7" s="38">
        <v>67.52</v>
      </c>
      <c r="BF7" s="38">
        <v>833.57</v>
      </c>
      <c r="BG7" s="38">
        <v>805.62</v>
      </c>
      <c r="BH7" s="38">
        <v>781.76</v>
      </c>
      <c r="BI7" s="38">
        <v>760.13</v>
      </c>
      <c r="BJ7" s="38">
        <v>715.47</v>
      </c>
      <c r="BK7" s="38">
        <v>970.35</v>
      </c>
      <c r="BL7" s="38">
        <v>917.29</v>
      </c>
      <c r="BM7" s="38">
        <v>875.53</v>
      </c>
      <c r="BN7" s="38">
        <v>867.39</v>
      </c>
      <c r="BO7" s="38">
        <v>920.83</v>
      </c>
      <c r="BP7" s="38">
        <v>705.21</v>
      </c>
      <c r="BQ7" s="38">
        <v>110.93</v>
      </c>
      <c r="BR7" s="38">
        <v>104.62</v>
      </c>
      <c r="BS7" s="38">
        <v>100.36</v>
      </c>
      <c r="BT7" s="38">
        <v>100.22</v>
      </c>
      <c r="BU7" s="38">
        <v>100.13</v>
      </c>
      <c r="BV7" s="38">
        <v>99.26</v>
      </c>
      <c r="BW7" s="38">
        <v>99.67</v>
      </c>
      <c r="BX7" s="38">
        <v>99.83</v>
      </c>
      <c r="BY7" s="38">
        <v>100.91</v>
      </c>
      <c r="BZ7" s="38">
        <v>99.82</v>
      </c>
      <c r="CA7" s="38">
        <v>98.96</v>
      </c>
      <c r="CB7" s="38">
        <v>149.61000000000001</v>
      </c>
      <c r="CC7" s="38">
        <v>158.44999999999999</v>
      </c>
      <c r="CD7" s="38">
        <v>167.49</v>
      </c>
      <c r="CE7" s="38">
        <v>167.87</v>
      </c>
      <c r="CF7" s="38">
        <v>167.13</v>
      </c>
      <c r="CG7" s="38">
        <v>159.53</v>
      </c>
      <c r="CH7" s="38">
        <v>159.6</v>
      </c>
      <c r="CI7" s="38">
        <v>158.94</v>
      </c>
      <c r="CJ7" s="38">
        <v>158.04</v>
      </c>
      <c r="CK7" s="38">
        <v>156.77000000000001</v>
      </c>
      <c r="CL7" s="38">
        <v>134.52000000000001</v>
      </c>
      <c r="CM7" s="38">
        <v>72.88</v>
      </c>
      <c r="CN7" s="38">
        <v>73.680000000000007</v>
      </c>
      <c r="CO7" s="38">
        <v>72.48</v>
      </c>
      <c r="CP7" s="38">
        <v>73.599999999999994</v>
      </c>
      <c r="CQ7" s="38">
        <v>74.48</v>
      </c>
      <c r="CR7" s="38">
        <v>67.040000000000006</v>
      </c>
      <c r="CS7" s="38">
        <v>66.34</v>
      </c>
      <c r="CT7" s="38">
        <v>67.069999999999993</v>
      </c>
      <c r="CU7" s="38">
        <v>66.78</v>
      </c>
      <c r="CV7" s="38">
        <v>67</v>
      </c>
      <c r="CW7" s="38">
        <v>59.57</v>
      </c>
      <c r="CX7" s="38">
        <v>94.4</v>
      </c>
      <c r="CY7" s="38">
        <v>94.47</v>
      </c>
      <c r="CZ7" s="38">
        <v>94.54</v>
      </c>
      <c r="DA7" s="38">
        <v>94.6</v>
      </c>
      <c r="DB7" s="38">
        <v>94.65</v>
      </c>
      <c r="DC7" s="38">
        <v>93.5</v>
      </c>
      <c r="DD7" s="38">
        <v>93.86</v>
      </c>
      <c r="DE7" s="38">
        <v>93.96</v>
      </c>
      <c r="DF7" s="38">
        <v>94.06</v>
      </c>
      <c r="DG7" s="38">
        <v>94.41</v>
      </c>
      <c r="DH7" s="38">
        <v>95.57</v>
      </c>
      <c r="DI7" s="38">
        <v>20</v>
      </c>
      <c r="DJ7" s="38">
        <v>22.88</v>
      </c>
      <c r="DK7" s="38">
        <v>25.81</v>
      </c>
      <c r="DL7" s="38">
        <v>28.66</v>
      </c>
      <c r="DM7" s="38">
        <v>31.53</v>
      </c>
      <c r="DN7" s="38">
        <v>28.81</v>
      </c>
      <c r="DO7" s="38">
        <v>31.19</v>
      </c>
      <c r="DP7" s="38">
        <v>33.090000000000003</v>
      </c>
      <c r="DQ7" s="38">
        <v>34.33</v>
      </c>
      <c r="DR7" s="38">
        <v>34.15</v>
      </c>
      <c r="DS7" s="38">
        <v>36.520000000000003</v>
      </c>
      <c r="DT7" s="38">
        <v>10.68</v>
      </c>
      <c r="DU7" s="38">
        <v>12.37</v>
      </c>
      <c r="DV7" s="38">
        <v>13.49</v>
      </c>
      <c r="DW7" s="38">
        <v>15.31</v>
      </c>
      <c r="DX7" s="38">
        <v>16.68</v>
      </c>
      <c r="DY7" s="38">
        <v>3.84</v>
      </c>
      <c r="DZ7" s="38">
        <v>4.3099999999999996</v>
      </c>
      <c r="EA7" s="38">
        <v>5.04</v>
      </c>
      <c r="EB7" s="38">
        <v>5.1100000000000003</v>
      </c>
      <c r="EC7" s="38">
        <v>5.18</v>
      </c>
      <c r="ED7" s="38">
        <v>5.72</v>
      </c>
      <c r="EE7" s="38">
        <v>0.01</v>
      </c>
      <c r="EF7" s="38">
        <v>0.03</v>
      </c>
      <c r="EG7" s="38">
        <v>0</v>
      </c>
      <c r="EH7" s="38">
        <v>0.05</v>
      </c>
      <c r="EI7" s="38">
        <v>0.03</v>
      </c>
      <c r="EJ7" s="38">
        <v>0.28000000000000003</v>
      </c>
      <c r="EK7" s="38">
        <v>0.21</v>
      </c>
      <c r="EL7" s="38">
        <v>0.25</v>
      </c>
      <c r="EM7" s="38">
        <v>0.21</v>
      </c>
      <c r="EN7" s="38">
        <v>0.33</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107</v>
      </c>
    </row>
    <row r="12" spans="1:148" x14ac:dyDescent="0.15">
      <c r="B12">
        <v>1</v>
      </c>
      <c r="C12">
        <v>1</v>
      </c>
      <c r="D12">
        <v>1</v>
      </c>
      <c r="E12">
        <v>1</v>
      </c>
      <c r="F12">
        <v>2</v>
      </c>
      <c r="G12" t="s">
        <v>108</v>
      </c>
    </row>
    <row r="13" spans="1:148" x14ac:dyDescent="0.15">
      <c r="B13" t="s">
        <v>109</v>
      </c>
      <c r="C13" t="s">
        <v>110</v>
      </c>
      <c r="D13" t="s">
        <v>110</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6110</cp:lastModifiedBy>
  <cp:lastPrinted>2022-01-24T04:34:22Z</cp:lastPrinted>
  <dcterms:created xsi:type="dcterms:W3CDTF">2021-12-03T07:17:45Z</dcterms:created>
  <dcterms:modified xsi:type="dcterms:W3CDTF">2022-01-24T04:44:45Z</dcterms:modified>
  <cp:category/>
</cp:coreProperties>
</file>