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6110\Desktop\2.4締切 Fw_ 公営企業に係る「経営比較分析表」（令和２年度決算）の分\※これを作成【経営比較分析表】2020_352152_46_1718\"/>
    </mc:Choice>
  </mc:AlternateContent>
  <xr:revisionPtr revIDLastSave="0" documentId="13_ncr:1_{46AA85B3-B34E-44B2-B9C4-535E8ED21810}" xr6:coauthVersionLast="45" xr6:coauthVersionMax="45" xr10:uidLastSave="{00000000-0000-0000-0000-000000000000}"/>
  <workbookProtection workbookAlgorithmName="SHA-512" workbookHashValue="mqmTu5unXYNrU/rdSb56aLNnQROkLMsHFRiiWmKSLB/YBPdkOBYHHNn4jij1HAVyEifgAGJh5APnRpUaUTBMNA==" workbookSaltValue="Iirin1K+TMV4jOCrAX+eZA==" workbookSpinCount="100000" lockStructure="1"/>
  <bookViews>
    <workbookView xWindow="2190" yWindow="0" windowWidth="2664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<sst xmlns="http://schemas.openxmlformats.org/spreadsheetml/2006/main" count="231" uniqueCount="117">
  <si>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</si>
  <si>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</si>
  <si>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</si>
  <si>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</si>
  <si>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</si>
  <si>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</si>
  <si>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</si>
  <si>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</si>
  <si>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</si>
  <si>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</si>
  <si>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</si>
  <si>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</si>
  <si>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</si>
  <si>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</si>
  <si>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</si>
  <si>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</si>
  <si>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</si>
  <si>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</si>
  <si>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</si>
  <si>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</si>
  <si>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</si>
  <si>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</si>
  <si>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</si>
  <si>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</si>
  <si>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</si>
  <si>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</si>
  <si>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</si>
  <si>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</si>
  <si>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</si>
  <si>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</si>
  <si>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</si>
  <si>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</si>
  <si>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</si>
  <si>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</si>
  <si>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</si>
  <si>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</si>
  <si>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</si>
  <si>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</si>
  <si>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</si>
  <si>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</si>
  <si>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</si>
  <si>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</si>
  <si>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</si>
  <si>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</si>
  <si>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</si>
  <si>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</si>
  <si>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</si>
  <si>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</si>
  <si>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</si>
  <si>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</si>
  <si>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</si>
  <si>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</si>
  <si>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</si>
  <si>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</si>
  <si>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</si>
  <si>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</si>
  <si>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</si>
  <si>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</si>
  <si>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</si>
  <si>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</si>
  <si>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</si>
  <si>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</si>
  <si>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</si>
  <si>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</si>
  <si>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</si>
  <si>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</si>
  <si>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</si>
  <si>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</si>
  <si>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</si>
  <si>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</si>
  <si>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</si>
  <si>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</si>
  <si>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</si>
  <si>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</si>
  <si>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</si>
  <si>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</si>
  <si>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</si>
  <si>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</si>
  <si>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</si>
  <si>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</si>
  <si>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</si>
  <si>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</si>
  <si>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</si>
  <si>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</si>
  <si>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</si>
  <si>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</si>
  <si>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</si>
  <si>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</si>
  <si>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</si>
  <si>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</si>
  <si>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</si>
  <si>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</si>
  <si>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</si>
  <si>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</si>
  <si>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</si>
  <si>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</si>
  <si>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</si>
  <si>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</si>
  <si>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</si>
  <si>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</si>
  <si>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</si>
  <si>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</si>
  <si>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</si>
  <si>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</si>
  <si>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</si>
  <si>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</si>
  <si>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</si>
  <si>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</si>
  <si>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</si>
  <si>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</si>
  <si>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</si>
  <si>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</si>
  <si>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</si>
  <si>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</si>
  <si>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公共下水道事業に比べると供用開始からの年数が短い施設が多いが、今後は、ストックマネジメント計画に基づき、計画的に施設・設備の更新を進め、経営の安定化を図っていく必要がある。</t>
    <rPh sb="1" eb="3">
      <t>トクテイ</t>
    </rPh>
    <rPh sb="3" eb="5">
      <t>カンキョウ</t>
    </rPh>
    <rPh sb="5" eb="7">
      <t>ホゼン</t>
    </rPh>
    <rPh sb="7" eb="9">
      <t>コウキョウ</t>
    </rPh>
    <rPh sb="9" eb="12">
      <t>ゲスイドウ</t>
    </rPh>
    <rPh sb="12" eb="14">
      <t>ジギョウ</t>
    </rPh>
    <rPh sb="16" eb="18">
      <t>ジギョウ</t>
    </rPh>
    <rPh sb="18" eb="20">
      <t>キボ</t>
    </rPh>
    <rPh sb="21" eb="22">
      <t>チイ</t>
    </rPh>
    <rPh sb="24" eb="26">
      <t>ケイエイ</t>
    </rPh>
    <rPh sb="26" eb="28">
      <t>コウリツ</t>
    </rPh>
    <rPh sb="29" eb="30">
      <t>ワル</t>
    </rPh>
    <rPh sb="34" eb="37">
      <t>シュウエキテキ</t>
    </rPh>
    <rPh sb="37" eb="39">
      <t>シュウシ</t>
    </rPh>
    <rPh sb="41" eb="43">
      <t>クロジ</t>
    </rPh>
    <rPh sb="43" eb="44">
      <t>カ</t>
    </rPh>
    <rPh sb="45" eb="47">
      <t>コンナン</t>
    </rPh>
    <rPh sb="53" eb="55">
      <t>ゲンジョウ</t>
    </rPh>
    <rPh sb="58" eb="60">
      <t>イッパン</t>
    </rPh>
    <rPh sb="60" eb="62">
      <t>カイケイ</t>
    </rPh>
    <rPh sb="65" eb="67">
      <t>クリイレ</t>
    </rPh>
    <rPh sb="67" eb="68">
      <t>キン</t>
    </rPh>
    <rPh sb="71" eb="73">
      <t>シュウシ</t>
    </rPh>
    <rPh sb="74" eb="76">
      <t>キンコウ</t>
    </rPh>
    <rPh sb="82" eb="85">
      <t>ゲスイドウ</t>
    </rPh>
    <rPh sb="85" eb="88">
      <t>シヨウリョウ</t>
    </rPh>
    <rPh sb="89" eb="91">
      <t>セッテイ</t>
    </rPh>
    <rPh sb="94" eb="96">
      <t>コウキョウ</t>
    </rPh>
    <rPh sb="96" eb="99">
      <t>ゲスイドウ</t>
    </rPh>
    <rPh sb="99" eb="101">
      <t>ジギョウ</t>
    </rPh>
    <rPh sb="102" eb="104">
      <t>ケイヒ</t>
    </rPh>
    <rPh sb="104" eb="106">
      <t>カイシュウ</t>
    </rPh>
    <rPh sb="106" eb="107">
      <t>リツ</t>
    </rPh>
    <rPh sb="107" eb="108">
      <t>トウ</t>
    </rPh>
    <rPh sb="109" eb="111">
      <t>カンアン</t>
    </rPh>
    <rPh sb="116" eb="118">
      <t>ケイエイ</t>
    </rPh>
    <rPh sb="124" eb="126">
      <t>コウキョウ</t>
    </rPh>
    <rPh sb="126" eb="129">
      <t>ゲスイドウ</t>
    </rPh>
    <rPh sb="129" eb="131">
      <t>ジギョウ</t>
    </rPh>
    <rPh sb="132" eb="133">
      <t>クラ</t>
    </rPh>
    <rPh sb="136" eb="138">
      <t>キョウヨウ</t>
    </rPh>
    <rPh sb="138" eb="140">
      <t>カイシ</t>
    </rPh>
    <rPh sb="143" eb="145">
      <t>ネンスウ</t>
    </rPh>
    <rPh sb="146" eb="147">
      <t>ミジカ</t>
    </rPh>
    <rPh sb="148" eb="150">
      <t>シセツ</t>
    </rPh>
    <rPh sb="151" eb="152">
      <t>オオ</t>
    </rPh>
    <rPh sb="155" eb="157">
      <t>コンゴ</t>
    </rPh>
    <rPh sb="169" eb="171">
      <t>ケイカク</t>
    </rPh>
    <rPh sb="172" eb="173">
      <t>モト</t>
    </rPh>
    <rPh sb="176" eb="179">
      <t>ケイカクテキ</t>
    </rPh>
    <rPh sb="180" eb="182">
      <t>シセツ</t>
    </rPh>
    <rPh sb="183" eb="185">
      <t>セツビ</t>
    </rPh>
    <rPh sb="186" eb="188">
      <t>コウシン</t>
    </rPh>
    <rPh sb="189" eb="190">
      <t>スス</t>
    </rPh>
    <rPh sb="192" eb="194">
      <t>ケイエイ</t>
    </rPh>
    <rPh sb="195" eb="198">
      <t>アンテイカ</t>
    </rPh>
    <rPh sb="199" eb="200">
      <t>ハカ</t>
    </rPh>
    <rPh sb="204" eb="206">
      <t>ヒツヨウ</t>
    </rPh>
    <phoneticPr fontId="2"/>
  </si>
  <si>
    <t>　経常収支比率は、一般会計からの繰入金により、収益的収支を均衡させているため、100％となった。
　累積欠損金は発生していない。
　流動比率は、類似団体平均値と比較すると低いが、短期的な債務に対する支払能力としては、翌年度の使用料収入や一般会計からの繰入金等が原資として予定されており、問題ない。
　企業債残高対事業規模比率は、使用料収入に対し約15倍の企業債残高があり、類似団体平均値と比較すると高い。
　経費回収率は、類似団体平均値と比較すると高いが、100％を下回り、使用料で回収すべき経費の全額は使用料で賄われ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汚水処理原価は、類似団体平均値と比較すると低く抑えられている。公共下水道事業と維持管理費等を一括運営していることなどが影響している。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t>
    <rPh sb="1" eb="3">
      <t>ケイジョウ</t>
    </rPh>
    <rPh sb="3" eb="5">
      <t>シュウシ</t>
    </rPh>
    <rPh sb="5" eb="7">
      <t>ヒリツ</t>
    </rPh>
    <rPh sb="9" eb="11">
      <t>イッパン</t>
    </rPh>
    <rPh sb="11" eb="13">
      <t>カイケイ</t>
    </rPh>
    <rPh sb="16" eb="18">
      <t>クリイレ</t>
    </rPh>
    <rPh sb="18" eb="19">
      <t>キン</t>
    </rPh>
    <rPh sb="23" eb="26">
      <t>シュウエキテキ</t>
    </rPh>
    <rPh sb="26" eb="28">
      <t>シュウシ</t>
    </rPh>
    <rPh sb="29" eb="31">
      <t>キンコウ</t>
    </rPh>
    <rPh sb="50" eb="52">
      <t>ルイセキ</t>
    </rPh>
    <rPh sb="52" eb="55">
      <t>ケッソンキン</t>
    </rPh>
    <rPh sb="56" eb="58">
      <t>ハッセイ</t>
    </rPh>
    <rPh sb="66" eb="68">
      <t>リュウドウ</t>
    </rPh>
    <rPh sb="68" eb="70">
      <t>ヒリツ</t>
    </rPh>
    <rPh sb="72" eb="74">
      <t>ルイジ</t>
    </rPh>
    <rPh sb="74" eb="76">
      <t>ダンタイ</t>
    </rPh>
    <rPh sb="76" eb="79">
      <t>ヘイキンチ</t>
    </rPh>
    <rPh sb="80" eb="82">
      <t>ヒカク</t>
    </rPh>
    <rPh sb="85" eb="86">
      <t>ヒク</t>
    </rPh>
    <rPh sb="89" eb="92">
      <t>タンキテキ</t>
    </rPh>
    <rPh sb="93" eb="95">
      <t>サイム</t>
    </rPh>
    <rPh sb="96" eb="97">
      <t>タイ</t>
    </rPh>
    <rPh sb="99" eb="101">
      <t>シハライ</t>
    </rPh>
    <rPh sb="101" eb="103">
      <t>ノウリョク</t>
    </rPh>
    <rPh sb="108" eb="111">
      <t>ヨクネンド</t>
    </rPh>
    <rPh sb="112" eb="115">
      <t>シヨウリョウ</t>
    </rPh>
    <rPh sb="115" eb="117">
      <t>シュウニュウ</t>
    </rPh>
    <rPh sb="118" eb="120">
      <t>イッパン</t>
    </rPh>
    <rPh sb="120" eb="122">
      <t>カイケイ</t>
    </rPh>
    <rPh sb="125" eb="127">
      <t>クリイレ</t>
    </rPh>
    <rPh sb="127" eb="128">
      <t>キン</t>
    </rPh>
    <rPh sb="128" eb="129">
      <t>トウ</t>
    </rPh>
    <rPh sb="130" eb="132">
      <t>ゲンシ</t>
    </rPh>
    <rPh sb="135" eb="137">
      <t>ヨテイ</t>
    </rPh>
    <rPh sb="143" eb="145">
      <t>モンダイ</t>
    </rPh>
    <rPh sb="150" eb="152">
      <t>キギョウ</t>
    </rPh>
    <rPh sb="152" eb="153">
      <t>サイ</t>
    </rPh>
    <rPh sb="153" eb="155">
      <t>ザンダカ</t>
    </rPh>
    <rPh sb="155" eb="156">
      <t>タイ</t>
    </rPh>
    <rPh sb="156" eb="158">
      <t>ジギョウ</t>
    </rPh>
    <rPh sb="158" eb="160">
      <t>キボ</t>
    </rPh>
    <rPh sb="160" eb="162">
      <t>ヒリツ</t>
    </rPh>
    <rPh sb="186" eb="188">
      <t>ルイジ</t>
    </rPh>
    <rPh sb="188" eb="190">
      <t>ダンタイ</t>
    </rPh>
    <rPh sb="190" eb="193">
      <t>ヘイキンチ</t>
    </rPh>
    <rPh sb="194" eb="196">
      <t>ヒカク</t>
    </rPh>
    <rPh sb="199" eb="200">
      <t>タカ</t>
    </rPh>
    <rPh sb="204" eb="206">
      <t>ケイヒ</t>
    </rPh>
    <rPh sb="206" eb="208">
      <t>カイシュウ</t>
    </rPh>
    <rPh sb="208" eb="209">
      <t>リツ</t>
    </rPh>
    <rPh sb="211" eb="213">
      <t>ルイジ</t>
    </rPh>
    <rPh sb="213" eb="215">
      <t>ダンタイ</t>
    </rPh>
    <rPh sb="215" eb="218">
      <t>ヘイキンチ</t>
    </rPh>
    <rPh sb="219" eb="221">
      <t>ヒカク</t>
    </rPh>
    <rPh sb="224" eb="225">
      <t>タカ</t>
    </rPh>
    <rPh sb="233" eb="235">
      <t>シタマワ</t>
    </rPh>
    <rPh sb="237" eb="240">
      <t>シヨウリョウ</t>
    </rPh>
    <rPh sb="241" eb="243">
      <t>カイシュウ</t>
    </rPh>
    <rPh sb="246" eb="248">
      <t>ケイヒ</t>
    </rPh>
    <rPh sb="249" eb="251">
      <t>ゼンガク</t>
    </rPh>
    <rPh sb="252" eb="255">
      <t>シヨウリョウ</t>
    </rPh>
    <rPh sb="256" eb="257">
      <t>マカナ</t>
    </rPh>
    <rPh sb="268" eb="270">
      <t>ジギョウ</t>
    </rPh>
    <rPh sb="270" eb="272">
      <t>キボ</t>
    </rPh>
    <rPh sb="273" eb="274">
      <t>チイ</t>
    </rPh>
    <rPh sb="276" eb="278">
      <t>ケイエイ</t>
    </rPh>
    <rPh sb="278" eb="280">
      <t>コウリツ</t>
    </rPh>
    <rPh sb="281" eb="282">
      <t>ワル</t>
    </rPh>
    <rPh sb="283" eb="285">
      <t>ジギョウ</t>
    </rPh>
    <rPh sb="286" eb="289">
      <t>セイサクテキ</t>
    </rPh>
    <rPh sb="290" eb="292">
      <t>コウキョウ</t>
    </rPh>
    <rPh sb="292" eb="295">
      <t>ゲスイドウ</t>
    </rPh>
    <rPh sb="295" eb="297">
      <t>ジギョウ</t>
    </rPh>
    <rPh sb="298" eb="299">
      <t>ドウ</t>
    </rPh>
    <rPh sb="299" eb="301">
      <t>リョウキン</t>
    </rPh>
    <rPh sb="302" eb="304">
      <t>セッテイ</t>
    </rPh>
    <rPh sb="317" eb="319">
      <t>オスイ</t>
    </rPh>
    <rPh sb="319" eb="321">
      <t>ショリ</t>
    </rPh>
    <rPh sb="321" eb="323">
      <t>ゲンカ</t>
    </rPh>
    <rPh sb="325" eb="327">
      <t>ルイジ</t>
    </rPh>
    <rPh sb="327" eb="329">
      <t>ダンタイ</t>
    </rPh>
    <rPh sb="329" eb="332">
      <t>ヘイキンチ</t>
    </rPh>
    <rPh sb="333" eb="335">
      <t>ヒカク</t>
    </rPh>
    <rPh sb="338" eb="339">
      <t>ヒク</t>
    </rPh>
    <rPh sb="340" eb="341">
      <t>オサ</t>
    </rPh>
    <rPh sb="348" eb="350">
      <t>コウキョウ</t>
    </rPh>
    <rPh sb="350" eb="353">
      <t>ゲスイドウ</t>
    </rPh>
    <rPh sb="353" eb="355">
      <t>ジギョウ</t>
    </rPh>
    <rPh sb="356" eb="358">
      <t>イジ</t>
    </rPh>
    <rPh sb="358" eb="361">
      <t>カンリヒ</t>
    </rPh>
    <rPh sb="361" eb="362">
      <t>トウ</t>
    </rPh>
    <rPh sb="363" eb="365">
      <t>イッカツ</t>
    </rPh>
    <rPh sb="365" eb="367">
      <t>ウンエイ</t>
    </rPh>
    <rPh sb="376" eb="378">
      <t>エイキョウ</t>
    </rPh>
    <rPh sb="385" eb="387">
      <t>シセツ</t>
    </rPh>
    <rPh sb="387" eb="390">
      <t>リヨウリツ</t>
    </rPh>
    <rPh sb="392" eb="394">
      <t>ルイジ</t>
    </rPh>
    <rPh sb="394" eb="396">
      <t>ダンタイ</t>
    </rPh>
    <rPh sb="396" eb="399">
      <t>ヘイキンチ</t>
    </rPh>
    <rPh sb="400" eb="402">
      <t>ヒカク</t>
    </rPh>
    <rPh sb="405" eb="406">
      <t>ヒク</t>
    </rPh>
    <rPh sb="408" eb="411">
      <t>ショリジョウ</t>
    </rPh>
    <rPh sb="411" eb="413">
      <t>セイビ</t>
    </rPh>
    <rPh sb="413" eb="414">
      <t>ジ</t>
    </rPh>
    <rPh sb="415" eb="417">
      <t>ショリ</t>
    </rPh>
    <rPh sb="417" eb="419">
      <t>ジンコウ</t>
    </rPh>
    <rPh sb="420" eb="422">
      <t>ミコ</t>
    </rPh>
    <rPh sb="424" eb="425">
      <t>タイ</t>
    </rPh>
    <rPh sb="431" eb="432">
      <t>トウ</t>
    </rPh>
    <rPh sb="442" eb="445">
      <t>スイセンカ</t>
    </rPh>
    <rPh sb="445" eb="446">
      <t>リツ</t>
    </rPh>
    <rPh sb="448" eb="450">
      <t>ルイジ</t>
    </rPh>
    <rPh sb="450" eb="452">
      <t>ダンタイ</t>
    </rPh>
    <rPh sb="452" eb="455">
      <t>ヘイキンチ</t>
    </rPh>
    <rPh sb="456" eb="458">
      <t>ヒカク</t>
    </rPh>
    <rPh sb="461" eb="462">
      <t>タカ</t>
    </rPh>
    <phoneticPr fontId="2"/>
  </si>
  <si>
    <t>　有形固定資産減価償却率は、類似団体平均値と比較すると高い数値となった。事業はほぼ完了しており、今後、償却率は上昇していく。
　管渠老朽化率と管渠改善率は、供用開始から26年目の事業であり、法定耐用年数を経過した管渠は無いため0％である。</t>
    <rPh sb="36" eb="38">
      <t>ジギョウ</t>
    </rPh>
    <rPh sb="41" eb="43">
      <t>カンリョウ</t>
    </rPh>
    <rPh sb="48" eb="50">
      <t>コンゴ</t>
    </rPh>
    <rPh sb="51" eb="53">
      <t>ショウキャク</t>
    </rPh>
    <rPh sb="53" eb="54">
      <t>リツ</t>
    </rPh>
    <rPh sb="55" eb="5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</si>
</sst>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2D-4166-884F-BC937886A7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02D-4166-884F-BC937886A7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36.71</c:v>
                </c:pt>
                <c:pt idx="1">
                  <c:v>33.020000000000003</c:v>
                </c:pt>
                <c:pt idx="2">
                  <c:v>31.68</c:v>
                </c:pt>
                <c:pt idx="3">
                  <c:v>32.86</c:v>
                </c:pt>
                <c:pt idx="4">
                  <c:v>36.35</c:v>
                </c:pt>
              </c:numCache>
            </c:numRef>
          </c:val>
          <c:extLst>
            <c:ext xmlns:c16="http://schemas.microsoft.com/office/drawing/2014/chart" uri="{C3380CC4-5D6E-409C-BE32-E72D297353CC}">
              <c16:uniqueId val="{00000000-3907-49B4-9AFA-7237011712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907-49B4-9AFA-7237011712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c:v>
                </c:pt>
                <c:pt idx="1">
                  <c:v>87.85</c:v>
                </c:pt>
                <c:pt idx="2">
                  <c:v>88.03</c:v>
                </c:pt>
                <c:pt idx="3">
                  <c:v>88.34</c:v>
                </c:pt>
                <c:pt idx="4">
                  <c:v>88.16</c:v>
                </c:pt>
              </c:numCache>
            </c:numRef>
          </c:val>
          <c:extLst>
            <c:ext xmlns:c16="http://schemas.microsoft.com/office/drawing/2014/chart" uri="{C3380CC4-5D6E-409C-BE32-E72D297353CC}">
              <c16:uniqueId val="{00000000-864F-4566-874B-F0C81A470E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64F-4566-874B-F0C81A470E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99.98</c:v>
                </c:pt>
                <c:pt idx="1">
                  <c:v>99.95</c:v>
                </c:pt>
                <c:pt idx="2">
                  <c:v>99.98</c:v>
                </c:pt>
                <c:pt idx="3">
                  <c:v>99.98</c:v>
                </c:pt>
                <c:pt idx="4">
                  <c:v>100</c:v>
                </c:pt>
              </c:numCache>
            </c:numRef>
          </c:val>
          <c:extLst>
            <c:ext xmlns:c16="http://schemas.microsoft.com/office/drawing/2014/chart" uri="{C3380CC4-5D6E-409C-BE32-E72D297353CC}">
              <c16:uniqueId val="{00000000-C1C5-4C5D-B07B-A70881FA50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C1C5-4C5D-B07B-A70881FA50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21.45</c:v>
                </c:pt>
                <c:pt idx="1">
                  <c:v>24.54</c:v>
                </c:pt>
                <c:pt idx="2">
                  <c:v>27.45</c:v>
                </c:pt>
                <c:pt idx="3">
                  <c:v>30.11</c:v>
                </c:pt>
                <c:pt idx="4">
                  <c:v>32.619999999999997</c:v>
                </c:pt>
              </c:numCache>
            </c:numRef>
          </c:val>
          <c:extLst>
            <c:ext xmlns:c16="http://schemas.microsoft.com/office/drawing/2014/chart" uri="{C3380CC4-5D6E-409C-BE32-E72D297353CC}">
              <c16:uniqueId val="{00000000-79EF-4D01-BC50-19E3FEE4DE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79EF-4D01-BC50-19E3FEE4DE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B-4966-8427-746F60A3CF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C36B-4966-8427-746F60A3CF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E9-48F2-A190-5AC1C291F5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7CE9-48F2-A190-5AC1C291F5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42.76</c:v>
                </c:pt>
                <c:pt idx="1">
                  <c:v>34.01</c:v>
                </c:pt>
                <c:pt idx="2">
                  <c:v>37.58</c:v>
                </c:pt>
                <c:pt idx="3">
                  <c:v>38.99</c:v>
                </c:pt>
                <c:pt idx="4">
                  <c:v>36.770000000000003</c:v>
                </c:pt>
              </c:numCache>
            </c:numRef>
          </c:val>
          <c:extLst>
            <c:ext xmlns:c16="http://schemas.microsoft.com/office/drawing/2014/chart" uri="{C3380CC4-5D6E-409C-BE32-E72D297353CC}">
              <c16:uniqueId val="{00000000-7944-42C4-AF58-C33049D358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7944-42C4-AF58-C33049D358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2047.27</c:v>
                </c:pt>
                <c:pt idx="1">
                  <c:v>1873.98</c:v>
                </c:pt>
                <c:pt idx="2">
                  <c:v>1775.29</c:v>
                </c:pt>
                <c:pt idx="3">
                  <c:v>1674.44</c:v>
                </c:pt>
                <c:pt idx="4">
                  <c:v>1520.63</c:v>
                </c:pt>
              </c:numCache>
            </c:numRef>
          </c:val>
          <c:extLst>
            <c:ext xmlns:c16="http://schemas.microsoft.com/office/drawing/2014/chart" uri="{C3380CC4-5D6E-409C-BE32-E72D297353CC}">
              <c16:uniqueId val="{00000000-1D5F-4D46-B23C-1D2BE0BD94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D5F-4D46-B23C-1D2BE0BD94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81.900000000000006</c:v>
                </c:pt>
                <c:pt idx="1">
                  <c:v>84.68</c:v>
                </c:pt>
                <c:pt idx="2">
                  <c:v>80.89</c:v>
                </c:pt>
                <c:pt idx="3">
                  <c:v>87.43</c:v>
                </c:pt>
                <c:pt idx="4">
                  <c:v>91.69</c:v>
                </c:pt>
              </c:numCache>
            </c:numRef>
          </c:val>
          <c:extLst>
            <c:ext xmlns:c16="http://schemas.microsoft.com/office/drawing/2014/chart" uri="{C3380CC4-5D6E-409C-BE32-E72D297353CC}">
              <c16:uniqueId val="{00000000-5FB0-413E-9C02-F7D7BB9C30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FB0-413E-9C02-F7D7BB9C30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211.12</c:v>
                </c:pt>
                <c:pt idx="1">
                  <c:v>203.9</c:v>
                </c:pt>
                <c:pt idx="2">
                  <c:v>213.92</c:v>
                </c:pt>
                <c:pt idx="3">
                  <c:v>196.81</c:v>
                </c:pt>
                <c:pt idx="4">
                  <c:v>188.27</c:v>
                </c:pt>
              </c:numCache>
            </c:numRef>
          </c:val>
          <c:extLst>
            <c:ext xmlns:c16="http://schemas.microsoft.com/office/drawing/2014/chart" uri="{C3380CC4-5D6E-409C-BE32-E72D297353CC}">
              <c16:uniqueId val="{00000000-6314-41E3-91A9-FD58EC00D3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6314-41E3-91A9-FD58EC00D3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140998</v>
      </c>
      <c r="AM8" s="51"/>
      <c r="AN8" s="51"/>
      <c r="AO8" s="51"/>
      <c r="AP8" s="51"/>
      <c r="AQ8" s="51"/>
      <c r="AR8" s="51"/>
      <c r="AS8" s="51"/>
      <c r="AT8" s="46">
        <f>データ!T6</f>
        <v>656.29</v>
      </c>
      <c r="AU8" s="46"/>
      <c r="AV8" s="46"/>
      <c r="AW8" s="46"/>
      <c r="AX8" s="46"/>
      <c r="AY8" s="46"/>
      <c r="AZ8" s="46"/>
      <c r="BA8" s="46"/>
      <c r="BB8" s="46">
        <f>データ!U6</f>
        <v>214.84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70.64</v>
      </c>
      <c r="J10" s="46"/>
      <c r="K10" s="46"/>
      <c r="L10" s="46"/>
      <c r="M10" s="46"/>
      <c r="N10" s="46"/>
      <c r="O10" s="46"/>
      <c r="P10" s="46">
        <f>データ!P6</f>
        <v>2.2999999999999998</v>
      </c>
      <c r="Q10" s="46"/>
      <c r="R10" s="46"/>
      <c r="S10" s="46"/>
      <c r="T10" s="46"/>
      <c r="U10" s="46"/>
      <c r="V10" s="46"/>
      <c r="W10" s="46">
        <f>データ!Q6</f>
        <v>82.75</v>
      </c>
      <c r="X10" s="46"/>
      <c r="Y10" s="46"/>
      <c r="Z10" s="46"/>
      <c r="AA10" s="46"/>
      <c r="AB10" s="46"/>
      <c r="AC10" s="46"/>
      <c r="AD10" s="51">
        <f>データ!R6</f>
        <v>3275</v>
      </c>
      <c r="AE10" s="51"/>
      <c r="AF10" s="51"/>
      <c r="AG10" s="51"/>
      <c r="AH10" s="51"/>
      <c r="AI10" s="51"/>
      <c r="AJ10" s="51"/>
      <c r="AK10" s="2"/>
      <c r="AL10" s="51">
        <f>データ!V6</f>
        <v>3225</v>
      </c>
      <c r="AM10" s="51"/>
      <c r="AN10" s="51"/>
      <c r="AO10" s="51"/>
      <c r="AP10" s="51"/>
      <c r="AQ10" s="51"/>
      <c r="AR10" s="51"/>
      <c r="AS10" s="51"/>
      <c r="AT10" s="46">
        <f>データ!W6</f>
        <v>1.57</v>
      </c>
      <c r="AU10" s="46"/>
      <c r="AV10" s="46"/>
      <c r="AW10" s="46"/>
      <c r="AX10" s="46"/>
      <c r="AY10" s="46"/>
      <c r="AZ10" s="46"/>
      <c r="BA10" s="46"/>
      <c r="BB10" s="46">
        <f>データ!X6</f>
        <v>2054.14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w4Z3a+1wjJPy2MC6XThrDNlEV/5ZjOHO7RkqWMtVm8VoDAQ8nZq1E30neNoocDTGAfjjHU6dSVpgoO/x95PwQ==" saltValue="GMMpvlTmhNtPdIGLaEXJ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352152</v>
      </c>
      <c r="D6" s="33">
        <f t="shared" si="3"/>
        <v>46</v>
      </c>
      <c r="E6" s="33">
        <f t="shared" si="3"/>
        <v>17</v>
      </c>
      <c r="F6" s="33">
        <f t="shared" si="3"/>
        <v>4</v>
      </c>
      <c r="G6" s="33">
        <f t="shared" si="3"/>
        <v>0</v>
      </c>
      <c r="H6" s="33" t="str">
        <f t="shared" si="3"/>
        <v>山口県　周南市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70.64</v>
      </c>
      <c r="P6" s="34">
        <f t="shared" si="3"/>
        <v>2.2999999999999998</v>
      </c>
      <c r="Q6" s="34">
        <f t="shared" si="3"/>
        <v>82.75</v>
      </c>
      <c r="R6" s="34">
        <f t="shared" si="3"/>
        <v>3275</v>
      </c>
      <c r="S6" s="34">
        <f t="shared" si="3"/>
        <v>140998</v>
      </c>
      <c r="T6" s="34">
        <f t="shared" si="3"/>
        <v>656.29</v>
      </c>
      <c r="U6" s="34">
        <f t="shared" si="3"/>
        <v>214.84</v>
      </c>
      <c r="V6" s="34">
        <f t="shared" si="3"/>
        <v>3225</v>
      </c>
      <c r="W6" s="34">
        <f t="shared" si="3"/>
        <v>1.57</v>
      </c>
      <c r="X6" s="34">
        <f t="shared" si="3"/>
        <v>2054.14</v>
      </c>
      <c r="Y6" s="35">
        <f>IF(Y7="",NA(),Y7)</f>
        <v>99.98</v>
      </c>
      <c r="Z6" s="35">
        <f t="shared" ref="Z6:AH6" si="4">IF(Z7="",NA(),Z7)</f>
        <v>99.95</v>
      </c>
      <c r="AA6" s="35">
        <f t="shared" si="4"/>
        <v>99.98</v>
      </c>
      <c r="AB6" s="35">
        <f t="shared" si="4"/>
        <v>99.98</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42.76</v>
      </c>
      <c r="AV6" s="35">
        <f t="shared" ref="AV6:BD6" si="6">IF(AV7="",NA(),AV7)</f>
        <v>34.01</v>
      </c>
      <c r="AW6" s="35">
        <f t="shared" si="6"/>
        <v>37.58</v>
      </c>
      <c r="AX6" s="35">
        <f t="shared" si="6"/>
        <v>38.99</v>
      </c>
      <c r="AY6" s="35">
        <f t="shared" si="6"/>
        <v>36.770000000000003</v>
      </c>
      <c r="AZ6" s="35">
        <f t="shared" si="6"/>
        <v>46.78</v>
      </c>
      <c r="BA6" s="35">
        <f t="shared" si="6"/>
        <v>47.44</v>
      </c>
      <c r="BB6" s="35">
        <f t="shared" si="6"/>
        <v>49.18</v>
      </c>
      <c r="BC6" s="35">
        <f t="shared" si="6"/>
        <v>47.72</v>
      </c>
      <c r="BD6" s="35">
        <f t="shared" si="6"/>
        <v>44.24</v>
      </c>
      <c r="BE6" s="34" t="str">
        <f>IF(BE7="","",IF(BE7="-","【-】","【"&amp;SUBSTITUTE(TEXT(BE7,"#,##0.00"),"-","△")&amp;"】"))</f>
        <v>【45.34】</v>
      </c>
      <c r="BF6" s="35">
        <f>IF(BF7="",NA(),BF7)</f>
        <v>2047.27</v>
      </c>
      <c r="BG6" s="35">
        <f t="shared" ref="BG6:BO6" si="7">IF(BG7="",NA(),BG7)</f>
        <v>1873.98</v>
      </c>
      <c r="BH6" s="35">
        <f t="shared" si="7"/>
        <v>1775.29</v>
      </c>
      <c r="BI6" s="35">
        <f t="shared" si="7"/>
        <v>1674.44</v>
      </c>
      <c r="BJ6" s="35">
        <f t="shared" si="7"/>
        <v>1520.63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81.900000000000006</v>
      </c>
      <c r="BR6" s="35">
        <f t="shared" ref="BR6:BZ6" si="8">IF(BR7="",NA(),BR7)</f>
        <v>84.68</v>
      </c>
      <c r="BS6" s="35">
        <f t="shared" si="8"/>
        <v>80.89</v>
      </c>
      <c r="BT6" s="35">
        <f t="shared" si="8"/>
        <v>87.43</v>
      </c>
      <c r="BU6" s="35">
        <f t="shared" si="8"/>
        <v>91.69</v>
      </c>
      <c r="BV6" s="35">
        <f t="shared" si="8"/>
        <v>69.87</v>
      </c>
      <c r="BW6" s="35">
        <f t="shared" si="8"/>
        <v>74.3</v>
      </c>
      <c r="BX6" s="35">
        <f t="shared" si="8"/>
        <v>72.260000000000005</v>
      </c>
      <c r="BY6" s="35">
        <f t="shared" si="8"/>
        <v>71.84</v>
      </c>
      <c r="BZ6" s="35">
        <f t="shared" si="8"/>
        <v>73.36</v>
      </c>
      <c r="CA6" s="34" t="str">
        <f>IF(CA7="","",IF(CA7="-","【-】","【"&amp;SUBSTITUTE(TEXT(CA7,"#,##0.00"),"-","△")&amp;"】"))</f>
        <v>【75.29】</v>
      </c>
      <c r="CB6" s="35">
        <f>IF(CB7="",NA(),CB7)</f>
        <v>211.12</v>
      </c>
      <c r="CC6" s="35">
        <f t="shared" ref="CC6:CK6" si="9">IF(CC7="",NA(),CC7)</f>
        <v>203.9</v>
      </c>
      <c r="CD6" s="35">
        <f t="shared" si="9"/>
        <v>213.92</v>
      </c>
      <c r="CE6" s="35">
        <f t="shared" si="9"/>
        <v>196.81</v>
      </c>
      <c r="CF6" s="35">
        <f t="shared" si="9"/>
        <v>188.27</v>
      </c>
      <c r="CG6" s="35">
        <f t="shared" si="9"/>
        <v>234.96</v>
      </c>
      <c r="CH6" s="35">
        <f t="shared" si="9"/>
        <v>221.81</v>
      </c>
      <c r="CI6" s="35">
        <f t="shared" si="9"/>
        <v>230.02</v>
      </c>
      <c r="CJ6" s="35">
        <f t="shared" si="9"/>
        <v>228.47</v>
      </c>
      <c r="CK6" s="35">
        <f t="shared" si="9"/>
        <v>224.88</v>
      </c>
      <c r="CL6" s="34" t="str">
        <f>IF(CL7="","",IF(CL7="-","【-】","【"&amp;SUBSTITUTE(TEXT(CL7,"#,##0.00"),"-","△")&amp;"】"))</f>
        <v>【215.41】</v>
      </c>
      <c r="CM6" s="35">
        <f>IF(CM7="",NA(),CM7)</f>
        <v>36.71</v>
      </c>
      <c r="CN6" s="35">
        <f t="shared" ref="CN6:CV6" si="10">IF(CN7="",NA(),CN7)</f>
        <v>33.020000000000003</v>
      </c>
      <c r="CO6" s="35">
        <f t="shared" si="10"/>
        <v>31.68</v>
      </c>
      <c r="CP6" s="35">
        <f t="shared" si="10"/>
        <v>32.86</v>
      </c>
      <c r="CQ6" s="35">
        <f t="shared" si="10"/>
        <v>36.35</v>
      </c>
      <c r="CR6" s="35">
        <f t="shared" si="10"/>
        <v>42.9</v>
      </c>
      <c r="CS6" s="35">
        <f t="shared" si="10"/>
        <v>43.36</v>
      </c>
      <c r="CT6" s="35">
        <f t="shared" si="10"/>
        <v>42.56</v>
      </c>
      <c r="CU6" s="35">
        <f t="shared" si="10"/>
        <v>42.47</v>
      </c>
      <c r="CV6" s="35">
        <f t="shared" si="10"/>
        <v>42.4</v>
      </c>
      <c r="CW6" s="34" t="str">
        <f>IF(CW7="","",IF(CW7="-","【-】","【"&amp;SUBSTITUTE(TEXT(CW7,"#,##0.00"),"-","△")&amp;"】"))</f>
        <v>【42.90】</v>
      </c>
      <c r="CX6" s="35">
        <f>IF(CX7="",NA(),CX7)</f>
        <v>87.2</v>
      </c>
      <c r="CY6" s="35">
        <f t="shared" ref="CY6:DG6" si="11">IF(CY7="",NA(),CY7)</f>
        <v>87.85</v>
      </c>
      <c r="CZ6" s="35">
        <f t="shared" si="11"/>
        <v>88.03</v>
      </c>
      <c r="DA6" s="35">
        <f t="shared" si="11"/>
        <v>88.34</v>
      </c>
      <c r="DB6" s="35">
        <f t="shared" si="11"/>
        <v>88.16</v>
      </c>
      <c r="DC6" s="35">
        <f t="shared" si="11"/>
        <v>83.5</v>
      </c>
      <c r="DD6" s="35">
        <f t="shared" si="11"/>
        <v>83.06</v>
      </c>
      <c r="DE6" s="35">
        <f t="shared" si="11"/>
        <v>83.32</v>
      </c>
      <c r="DF6" s="35">
        <f t="shared" si="11"/>
        <v>83.75</v>
      </c>
      <c r="DG6" s="35">
        <f t="shared" si="11"/>
        <v>84.19</v>
      </c>
      <c r="DH6" s="34" t="str">
        <f>IF(DH7="","",IF(DH7="-","【-】","【"&amp;SUBSTITUTE(TEXT(DH7,"#,##0.00"),"-","△")&amp;"】"))</f>
        <v>【84.75】</v>
      </c>
      <c r="DI6" s="35">
        <f>IF(DI7="",NA(),DI7)</f>
        <v>21.45</v>
      </c>
      <c r="DJ6" s="35">
        <f t="shared" ref="DJ6:DR6" si="12">IF(DJ7="",NA(),DJ7)</f>
        <v>24.54</v>
      </c>
      <c r="DK6" s="35">
        <f t="shared" si="12"/>
        <v>27.45</v>
      </c>
      <c r="DL6" s="35">
        <f t="shared" si="12"/>
        <v>30.11</v>
      </c>
      <c r="DM6" s="35">
        <f t="shared" si="12"/>
        <v>32.619999999999997</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352152</v>
      </c>
      <c r="D7" s="37">
        <v>46</v>
      </c>
      <c r="E7" s="37">
        <v>17</v>
      </c>
      <c r="F7" s="37">
        <v>4</v>
      </c>
      <c r="G7" s="37">
        <v>0</v>
      </c>
      <c r="H7" s="37" t="s">
        <v>96</v>
      </c>
      <c r="I7" s="37" t="s">
        <v>97</v>
      </c>
      <c r="J7" s="37" t="s">
        <v>98</v>
      </c>
      <c r="K7" s="37" t="s">
        <v>99</v>
      </c>
      <c r="L7" s="37" t="s">
        <v>100</v>
      </c>
      <c r="M7" s="37" t="s">
        <v>101</v>
      </c>
      <c r="N7" s="38" t="s">
        <v>102</v>
      </c>
      <c r="O7" s="38">
        <v>70.64</v>
      </c>
      <c r="P7" s="38">
        <v>2.2999999999999998</v>
      </c>
      <c r="Q7" s="38">
        <v>82.75</v>
      </c>
      <c r="R7" s="38">
        <v>3275</v>
      </c>
      <c r="S7" s="38">
        <v>140998</v>
      </c>
      <c r="T7" s="38">
        <v>656.29</v>
      </c>
      <c r="U7" s="38">
        <v>214.84</v>
      </c>
      <c r="V7" s="38">
        <v>3225</v>
      </c>
      <c r="W7" s="38">
        <v>1.57</v>
      </c>
      <c r="X7" s="38">
        <v>2054.14</v>
      </c>
      <c r="Y7" s="38">
        <v>99.98</v>
      </c>
      <c r="Z7" s="38">
        <v>99.95</v>
      </c>
      <c r="AA7" s="38">
        <v>99.98</v>
      </c>
      <c r="AB7" s="38">
        <v>99.98</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42.76</v>
      </c>
      <c r="AV7" s="38">
        <v>34.01</v>
      </c>
      <c r="AW7" s="38">
        <v>37.58</v>
      </c>
      <c r="AX7" s="38">
        <v>38.99</v>
      </c>
      <c r="AY7" s="38">
        <v>36.770000000000003</v>
      </c>
      <c r="AZ7" s="38">
        <v>46.78</v>
      </c>
      <c r="BA7" s="38">
        <v>47.44</v>
      </c>
      <c r="BB7" s="38">
        <v>49.18</v>
      </c>
      <c r="BC7" s="38">
        <v>47.72</v>
      </c>
      <c r="BD7" s="38">
        <v>44.24</v>
      </c>
      <c r="BE7" s="38">
        <v>45.34</v>
      </c>
      <c r="BF7" s="38">
        <v>2047.27</v>
      </c>
      <c r="BG7" s="38">
        <v>1873.98</v>
      </c>
      <c r="BH7" s="38">
        <v>1775.29</v>
      </c>
      <c r="BI7" s="38">
        <v>1674.44</v>
      </c>
      <c r="BJ7" s="38">
        <v>1520.63</v>
      </c>
      <c r="BK7" s="38">
        <v>1298.9100000000001</v>
      </c>
      <c r="BL7" s="38">
        <v>1243.71</v>
      </c>
      <c r="BM7" s="38">
        <v>1194.1500000000001</v>
      </c>
      <c r="BN7" s="38">
        <v>1206.79</v>
      </c>
      <c r="BO7" s="38">
        <v>1258.43</v>
      </c>
      <c r="BP7" s="38">
        <v>1260.21</v>
      </c>
      <c r="BQ7" s="38">
        <v>81.900000000000006</v>
      </c>
      <c r="BR7" s="38">
        <v>84.68</v>
      </c>
      <c r="BS7" s="38">
        <v>80.89</v>
      </c>
      <c r="BT7" s="38">
        <v>87.43</v>
      </c>
      <c r="BU7" s="38">
        <v>91.69</v>
      </c>
      <c r="BV7" s="38">
        <v>69.87</v>
      </c>
      <c r="BW7" s="38">
        <v>74.3</v>
      </c>
      <c r="BX7" s="38">
        <v>72.260000000000005</v>
      </c>
      <c r="BY7" s="38">
        <v>71.84</v>
      </c>
      <c r="BZ7" s="38">
        <v>73.36</v>
      </c>
      <c r="CA7" s="38">
        <v>75.290000000000006</v>
      </c>
      <c r="CB7" s="38">
        <v>211.12</v>
      </c>
      <c r="CC7" s="38">
        <v>203.9</v>
      </c>
      <c r="CD7" s="38">
        <v>213.92</v>
      </c>
      <c r="CE7" s="38">
        <v>196.81</v>
      </c>
      <c r="CF7" s="38">
        <v>188.27</v>
      </c>
      <c r="CG7" s="38">
        <v>234.96</v>
      </c>
      <c r="CH7" s="38">
        <v>221.81</v>
      </c>
      <c r="CI7" s="38">
        <v>230.02</v>
      </c>
      <c r="CJ7" s="38">
        <v>228.47</v>
      </c>
      <c r="CK7" s="38">
        <v>224.88</v>
      </c>
      <c r="CL7" s="38">
        <v>215.41</v>
      </c>
      <c r="CM7" s="38">
        <v>36.71</v>
      </c>
      <c r="CN7" s="38">
        <v>33.020000000000003</v>
      </c>
      <c r="CO7" s="38">
        <v>31.68</v>
      </c>
      <c r="CP7" s="38">
        <v>32.86</v>
      </c>
      <c r="CQ7" s="38">
        <v>36.35</v>
      </c>
      <c r="CR7" s="38">
        <v>42.9</v>
      </c>
      <c r="CS7" s="38">
        <v>43.36</v>
      </c>
      <c r="CT7" s="38">
        <v>42.56</v>
      </c>
      <c r="CU7" s="38">
        <v>42.47</v>
      </c>
      <c r="CV7" s="38">
        <v>42.4</v>
      </c>
      <c r="CW7" s="38">
        <v>42.9</v>
      </c>
      <c r="CX7" s="38">
        <v>87.2</v>
      </c>
      <c r="CY7" s="38">
        <v>87.85</v>
      </c>
      <c r="CZ7" s="38">
        <v>88.03</v>
      </c>
      <c r="DA7" s="38">
        <v>88.34</v>
      </c>
      <c r="DB7" s="38">
        <v>88.16</v>
      </c>
      <c r="DC7" s="38">
        <v>83.5</v>
      </c>
      <c r="DD7" s="38">
        <v>83.06</v>
      </c>
      <c r="DE7" s="38">
        <v>83.32</v>
      </c>
      <c r="DF7" s="38">
        <v>83.75</v>
      </c>
      <c r="DG7" s="38">
        <v>84.19</v>
      </c>
      <c r="DH7" s="38">
        <v>84.75</v>
      </c>
      <c r="DI7" s="38">
        <v>21.45</v>
      </c>
      <c r="DJ7" s="38">
        <v>24.54</v>
      </c>
      <c r="DK7" s="38">
        <v>27.45</v>
      </c>
      <c r="DL7" s="38">
        <v>30.11</v>
      </c>
      <c r="DM7" s="38">
        <v>32.619999999999997</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6110</cp:lastModifiedBy>
  <cp:lastPrinted>2022-01-21T06:04:59Z</cp:lastPrinted>
  <dcterms:created xsi:type="dcterms:W3CDTF">2021-12-03T07:27:30Z</dcterms:created>
  <dcterms:modified xsi:type="dcterms:W3CDTF">2022-01-21T06:05:02Z</dcterms:modified>
  <cp:category/>
</cp:coreProperties>
</file>