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6110\Desktop\2.4締切 Fw_ 公営企業に係る「経営比較分析表」（令和２年度決算）の分\※これを作成【経営比較分析表】2020_352152_46_1718\"/>
    </mc:Choice>
  </mc:AlternateContent>
  <xr:revisionPtr revIDLastSave="0" documentId="13_ncr:1_{5A81A5FE-4F3A-4039-A1C2-FDB02E0020E5}" xr6:coauthVersionLast="45" xr6:coauthVersionMax="45" xr10:uidLastSave="{00000000-0000-0000-0000-000000000000}"/>
  <workbookProtection workbookAlgorithmName="SHA-512" workbookHashValue="X5C5A7cr/dM42KIzAtwGHHkmR8EQxEKQ/WtAP2j1OPJ7nMRMOZ4CPWMw7dzVPxQc7TriU4RIE5vHSgbJQ8dxWw==" workbookSaltValue="gdcXHXzrpL/gDg8mrKMF3g==" workbookSpinCount="100000" lockStructure="1"/>
  <bookViews>
    <workbookView xWindow="810" yWindow="135" windowWidth="26640" windowHeight="1560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G85" i="4"/>
  <c r="F85" i="4"/>
  <c r="AL10" i="4"/>
  <c r="W10" i="4"/>
  <c r="BB8" i="4"/>
  <c r="AL8" i="4"/>
  <c r="AD8" i="4"/>
  <c r="B8"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<sst xmlns="http://schemas.openxmlformats.org/spreadsheetml/2006/main" count="236" uniqueCount="116">
  <si>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</si>
  <si>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</si>
  <si>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</si>
  <si>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</si>
  <si>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</si>
  <si>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</si>
  <si>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</si>
  <si>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</si>
  <si>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</si>
  <si>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</si>
  <si>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</si>
  <si>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</si>
  <si>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</si>
  <si>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</si>
  <si>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</si>
  <si>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</si>
  <si>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</si>
  <si>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</si>
  <si>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</si>
  <si>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</si>
  <si>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</si>
  <si>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</si>
  <si>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</si>
  <si>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</si>
  <si>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</si>
  <si>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</si>
  <si>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</si>
  <si>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</si>
  <si>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</si>
  <si>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</si>
  <si>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</si>
  <si>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</si>
  <si>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</si>
  <si>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</si>
  <si>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</si>
  <si>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</si>
  <si>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</si>
  <si>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</si>
  <si>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</si>
  <si>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</si>
  <si>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</si>
  <si>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</si>
  <si>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</si>
  <si>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</si>
  <si>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</si>
  <si>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</si>
  <si>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</si>
  <si>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</si>
  <si>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</si>
  <si>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</si>
  <si>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</si>
  <si>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</si>
  <si>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</si>
  <si>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</si>
  <si>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</si>
  <si>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</si>
  <si>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</si>
  <si>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</si>
  <si>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</si>
  <si>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</si>
  <si>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</si>
  <si>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</si>
  <si>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</si>
  <si>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</si>
  <si>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</si>
  <si>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</si>
  <si>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</si>
  <si>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</si>
  <si>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</si>
  <si>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</si>
  <si>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</si>
  <si>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</si>
  <si>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</si>
  <si>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</si>
  <si>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</si>
  <si>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</si>
  <si>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</si>
  <si>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</si>
  <si>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</si>
  <si>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</si>
  <si>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</si>
  <si>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</si>
  <si>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</si>
  <si>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</si>
  <si>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</si>
  <si>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</si>
  <si>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</si>
  <si>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</si>
  <si>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</si>
  <si>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</si>
  <si>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</si>
  <si>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</si>
  <si>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</si>
  <si>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</si>
  <si>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</si>
  <si>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</si>
  <si>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</si>
  <si>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</si>
  <si>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</si>
  <si>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</si>
  <si>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</si>
  <si>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</si>
  <si>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</si>
  <si>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</si>
  <si>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</si>
  <si>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</si>
  <si>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</si>
  <si>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</si>
  <si>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</si>
  <si>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</si>
  <si>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</si>
  <si>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</si>
  <si>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</si>
  <si>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事業は、事業規模が小さく経営効率も悪いため、収益的収支の黒字化は困難である。使用料で経費をほぼ賄うことができている状況だが、元々の処理区域内人口が少ない上に、人口減少が進んでおり、一般会計からの繰入金が欠かせない状況にある。
　下水道使用料の設定など、公共下水道事業の経費回収率等を勘案しながらの経営となる。
　今後、更新・修繕が見込まれる施設について、計画的な事業の実施を図り、公共下水道事業との一括経営により、一層の経費の節減に努めなければならない。</t>
    <rPh sb="1" eb="2">
      <t>ホン</t>
    </rPh>
    <rPh sb="2" eb="4">
      <t>ジギョウ</t>
    </rPh>
    <rPh sb="6" eb="8">
      <t>ジギョウ</t>
    </rPh>
    <rPh sb="8" eb="10">
      <t>キボ</t>
    </rPh>
    <rPh sb="11" eb="12">
      <t>チイ</t>
    </rPh>
    <rPh sb="14" eb="16">
      <t>ケイエイ</t>
    </rPh>
    <rPh sb="16" eb="18">
      <t>コウリツ</t>
    </rPh>
    <rPh sb="19" eb="20">
      <t>ワル</t>
    </rPh>
    <rPh sb="24" eb="27">
      <t>シュウエキテキ</t>
    </rPh>
    <rPh sb="27" eb="29">
      <t>シュウシ</t>
    </rPh>
    <rPh sb="30" eb="32">
      <t>クロジ</t>
    </rPh>
    <rPh sb="32" eb="33">
      <t>カ</t>
    </rPh>
    <rPh sb="34" eb="36">
      <t>コンナン</t>
    </rPh>
    <rPh sb="40" eb="43">
      <t>シヨウリョウ</t>
    </rPh>
    <rPh sb="44" eb="46">
      <t>ケイヒ</t>
    </rPh>
    <rPh sb="49" eb="50">
      <t>マカナ</t>
    </rPh>
    <rPh sb="59" eb="61">
      <t>ジョウキョウ</t>
    </rPh>
    <rPh sb="64" eb="66">
      <t>モトモト</t>
    </rPh>
    <rPh sb="67" eb="69">
      <t>ショリ</t>
    </rPh>
    <rPh sb="69" eb="72">
      <t>クイキナイ</t>
    </rPh>
    <rPh sb="72" eb="74">
      <t>ジンコウ</t>
    </rPh>
    <rPh sb="75" eb="76">
      <t>スク</t>
    </rPh>
    <rPh sb="78" eb="79">
      <t>ウエ</t>
    </rPh>
    <rPh sb="81" eb="83">
      <t>ジンコウ</t>
    </rPh>
    <rPh sb="83" eb="85">
      <t>ゲンショウ</t>
    </rPh>
    <rPh sb="86" eb="87">
      <t>スス</t>
    </rPh>
    <rPh sb="92" eb="94">
      <t>イッパン</t>
    </rPh>
    <rPh sb="94" eb="96">
      <t>カイケイ</t>
    </rPh>
    <rPh sb="99" eb="101">
      <t>クリイレ</t>
    </rPh>
    <rPh sb="101" eb="102">
      <t>キン</t>
    </rPh>
    <rPh sb="103" eb="104">
      <t>カ</t>
    </rPh>
    <rPh sb="108" eb="110">
      <t>ジョウキョウ</t>
    </rPh>
    <rPh sb="116" eb="119">
      <t>ゲスイドウ</t>
    </rPh>
    <rPh sb="119" eb="122">
      <t>シヨウリョウ</t>
    </rPh>
    <rPh sb="123" eb="125">
      <t>セッテイ</t>
    </rPh>
    <rPh sb="128" eb="130">
      <t>コウキョウ</t>
    </rPh>
    <rPh sb="130" eb="133">
      <t>ゲスイドウ</t>
    </rPh>
    <rPh sb="133" eb="135">
      <t>ジギョウ</t>
    </rPh>
    <rPh sb="136" eb="138">
      <t>ケイヒ</t>
    </rPh>
    <rPh sb="138" eb="140">
      <t>カイシュウ</t>
    </rPh>
    <rPh sb="140" eb="141">
      <t>リツ</t>
    </rPh>
    <rPh sb="141" eb="142">
      <t>トウ</t>
    </rPh>
    <rPh sb="143" eb="145">
      <t>カンアン</t>
    </rPh>
    <rPh sb="150" eb="152">
      <t>ケイエイ</t>
    </rPh>
    <rPh sb="158" eb="160">
      <t>コンゴ</t>
    </rPh>
    <rPh sb="161" eb="163">
      <t>コウシン</t>
    </rPh>
    <rPh sb="164" eb="166">
      <t>シュウゼン</t>
    </rPh>
    <rPh sb="167" eb="169">
      <t>ミコ</t>
    </rPh>
    <rPh sb="172" eb="174">
      <t>シセツ</t>
    </rPh>
    <rPh sb="179" eb="182">
      <t>ケイカクテキ</t>
    </rPh>
    <rPh sb="183" eb="185">
      <t>ジギョウ</t>
    </rPh>
    <rPh sb="186" eb="188">
      <t>ジッシ</t>
    </rPh>
    <rPh sb="189" eb="190">
      <t>ハカ</t>
    </rPh>
    <rPh sb="192" eb="194">
      <t>コウキョウ</t>
    </rPh>
    <rPh sb="194" eb="197">
      <t>ゲスイドウ</t>
    </rPh>
    <rPh sb="197" eb="199">
      <t>ジギョウ</t>
    </rPh>
    <rPh sb="201" eb="203">
      <t>イッカツ</t>
    </rPh>
    <rPh sb="203" eb="205">
      <t>ケイエイ</t>
    </rPh>
    <rPh sb="209" eb="211">
      <t>イッソウ</t>
    </rPh>
    <rPh sb="212" eb="214">
      <t>ケイヒ</t>
    </rPh>
    <rPh sb="215" eb="217">
      <t>セツゲン</t>
    </rPh>
    <rPh sb="218" eb="219">
      <t>ツト</t>
    </rPh>
    <phoneticPr fontId="2"/>
  </si>
  <si>
    <t>　有形固定資産減価償却率は、類似団体平均値と比較すると高い。今後、更新時期となるまで徐々に高くなる見込みである。
　管渠老朽化率と管渠改善率は、供用開始から24年目の事業であり、法定耐用年数を経過した管渠は無いため、0％である。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タカ</t>
    </rPh>
    <rPh sb="30" eb="32">
      <t>コンゴ</t>
    </rPh>
    <rPh sb="33" eb="35">
      <t>コウシン</t>
    </rPh>
    <rPh sb="35" eb="37">
      <t>ジキ</t>
    </rPh>
    <rPh sb="42" eb="44">
      <t>ジョジョ</t>
    </rPh>
    <rPh sb="45" eb="46">
      <t>タカ</t>
    </rPh>
    <rPh sb="49" eb="51">
      <t>ミコ</t>
    </rPh>
    <rPh sb="58" eb="60">
      <t>カンキョ</t>
    </rPh>
    <rPh sb="60" eb="63">
      <t>ロウキュウカ</t>
    </rPh>
    <rPh sb="63" eb="64">
      <t>リツ</t>
    </rPh>
    <rPh sb="65" eb="67">
      <t>カンキョ</t>
    </rPh>
    <rPh sb="67" eb="69">
      <t>カイゼン</t>
    </rPh>
    <rPh sb="69" eb="70">
      <t>リツ</t>
    </rPh>
    <rPh sb="72" eb="74">
      <t>キョウヨウ</t>
    </rPh>
    <rPh sb="74" eb="76">
      <t>カイシ</t>
    </rPh>
    <rPh sb="80" eb="82">
      <t>ネンメ</t>
    </rPh>
    <rPh sb="83" eb="85">
      <t>ジギョウ</t>
    </rPh>
    <rPh sb="89" eb="91">
      <t>ホウテイ</t>
    </rPh>
    <rPh sb="91" eb="93">
      <t>タイヨウ</t>
    </rPh>
    <rPh sb="93" eb="95">
      <t>ネンスウ</t>
    </rPh>
    <rPh sb="96" eb="98">
      <t>ケイカ</t>
    </rPh>
    <rPh sb="100" eb="102">
      <t>カンキョ</t>
    </rPh>
    <rPh sb="103" eb="104">
      <t>ナ</t>
    </rPh>
    <phoneticPr fontId="2"/>
  </si>
  <si>
    <t>　経常収支比率は、一般会計からの繰入金により、収益的収支を均衡させており、100％となった。
　累積欠損金は、発生していない。
　流動比率は、類似団体平均値と比較すると低い数値である。短期的な債務に対する支払能力という意味では、翌年度の使用料収入や一般会計からの繰入金等が原資として予定されており、問題ない。
　企業債残高対事業規模比率は、使用料収入に対し約12倍の企業債残高となり、類似団体平均値と比較して高い。
　経費回収率は99.03％で、類似団体平均値と比較して高く、使用料で回収すべき経費は使用料でほぼ賄えている。
　汚水処理原価は、類似団体平均値と比較すると低い。これは、本事業では独自の処理場を建設せず、公共下水道の処理場に接続していることによるものである。
　施設利用率は、公共下水道の処理場に接続しているため算出されない。
　水洗化率は、類似団体平均値と比較すると低い。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</si>
</sst>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AB-4906-B90C-B537C58B9D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99AB-4906-B90C-B537C58B9D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E6-4CC4-80AD-2C978A62AA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20E6-4CC4-80AD-2C978A62AA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76.06</c:v>
                </c:pt>
                <c:pt idx="1">
                  <c:v>76.03</c:v>
                </c:pt>
                <c:pt idx="2">
                  <c:v>75.900000000000006</c:v>
                </c:pt>
                <c:pt idx="3">
                  <c:v>75</c:v>
                </c:pt>
                <c:pt idx="4">
                  <c:v>72.849999999999994</c:v>
                </c:pt>
              </c:numCache>
            </c:numRef>
          </c:val>
          <c:extLst>
            <c:ext xmlns:c16="http://schemas.microsoft.com/office/drawing/2014/chart" uri="{C3380CC4-5D6E-409C-BE32-E72D297353CC}">
              <c16:uniqueId val="{00000000-1CDF-4181-B752-3E8F0F50CC3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1CDF-4181-B752-3E8F0F50CC3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1D9-45B2-8943-837D6BEB82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98.49</c:v>
                </c:pt>
                <c:pt idx="1">
                  <c:v>99.09</c:v>
                </c:pt>
                <c:pt idx="2">
                  <c:v>101.36</c:v>
                </c:pt>
                <c:pt idx="3">
                  <c:v>99.33</c:v>
                </c:pt>
                <c:pt idx="4">
                  <c:v>101.18</c:v>
                </c:pt>
              </c:numCache>
            </c:numRef>
          </c:val>
          <c:smooth val="0"/>
          <c:extLst>
            <c:ext xmlns:c16="http://schemas.microsoft.com/office/drawing/2014/chart" uri="{C3380CC4-5D6E-409C-BE32-E72D297353CC}">
              <c16:uniqueId val="{00000001-D1D9-45B2-8943-837D6BEB82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18.559999999999999</c:v>
                </c:pt>
                <c:pt idx="1">
                  <c:v>21.33</c:v>
                </c:pt>
                <c:pt idx="2">
                  <c:v>24.02</c:v>
                </c:pt>
                <c:pt idx="3">
                  <c:v>26.59</c:v>
                </c:pt>
                <c:pt idx="4">
                  <c:v>29.06</c:v>
                </c:pt>
              </c:numCache>
            </c:numRef>
          </c:val>
          <c:extLst>
            <c:ext xmlns:c16="http://schemas.microsoft.com/office/drawing/2014/chart" uri="{C3380CC4-5D6E-409C-BE32-E72D297353CC}">
              <c16:uniqueId val="{00000000-55C1-433E-9E64-9387DD19E31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30.22</c:v>
                </c:pt>
                <c:pt idx="1">
                  <c:v>33.380000000000003</c:v>
                </c:pt>
                <c:pt idx="2">
                  <c:v>30.26</c:v>
                </c:pt>
                <c:pt idx="3">
                  <c:v>28.97</c:v>
                </c:pt>
                <c:pt idx="4">
                  <c:v>20.14</c:v>
                </c:pt>
              </c:numCache>
            </c:numRef>
          </c:val>
          <c:smooth val="0"/>
          <c:extLst>
            <c:ext xmlns:c16="http://schemas.microsoft.com/office/drawing/2014/chart" uri="{C3380CC4-5D6E-409C-BE32-E72D297353CC}">
              <c16:uniqueId val="{00000001-55C1-433E-9E64-9387DD19E31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EE-4F72-BE16-938539A4F5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EEE-4F72-BE16-938539A4F5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C5-445E-B26F-43F551B0D8A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294.57</c:v>
                </c:pt>
                <c:pt idx="1">
                  <c:v>295.20999999999998</c:v>
                </c:pt>
                <c:pt idx="2">
                  <c:v>221.05</c:v>
                </c:pt>
                <c:pt idx="3">
                  <c:v>210</c:v>
                </c:pt>
                <c:pt idx="4">
                  <c:v>140.63</c:v>
                </c:pt>
              </c:numCache>
            </c:numRef>
          </c:val>
          <c:smooth val="0"/>
          <c:extLst>
            <c:ext xmlns:c16="http://schemas.microsoft.com/office/drawing/2014/chart" uri="{C3380CC4-5D6E-409C-BE32-E72D297353CC}">
              <c16:uniqueId val="{00000001-C9C5-445E-B26F-43F551B0D8A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23.3</c:v>
                </c:pt>
                <c:pt idx="1">
                  <c:v>5.2</c:v>
                </c:pt>
                <c:pt idx="2">
                  <c:v>6.51</c:v>
                </c:pt>
                <c:pt idx="3">
                  <c:v>4.46</c:v>
                </c:pt>
                <c:pt idx="4">
                  <c:v>6.23</c:v>
                </c:pt>
              </c:numCache>
            </c:numRef>
          </c:val>
          <c:extLst>
            <c:ext xmlns:c16="http://schemas.microsoft.com/office/drawing/2014/chart" uri="{C3380CC4-5D6E-409C-BE32-E72D297353CC}">
              <c16:uniqueId val="{00000000-7047-4B52-A5C0-A0DA411D36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94.41</c:v>
                </c:pt>
                <c:pt idx="1">
                  <c:v>90.89</c:v>
                </c:pt>
                <c:pt idx="2">
                  <c:v>80.95</c:v>
                </c:pt>
                <c:pt idx="3">
                  <c:v>62.55</c:v>
                </c:pt>
                <c:pt idx="4">
                  <c:v>56.53</c:v>
                </c:pt>
              </c:numCache>
            </c:numRef>
          </c:val>
          <c:smooth val="0"/>
          <c:extLst>
            <c:ext xmlns:c16="http://schemas.microsoft.com/office/drawing/2014/chart" uri="{C3380CC4-5D6E-409C-BE32-E72D297353CC}">
              <c16:uniqueId val="{00000001-7047-4B52-A5C0-A0DA411D36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1611.4</c:v>
                </c:pt>
                <c:pt idx="1">
                  <c:v>1386.42</c:v>
                </c:pt>
                <c:pt idx="2">
                  <c:v>1347.92</c:v>
                </c:pt>
                <c:pt idx="3">
                  <c:v>1102.1400000000001</c:v>
                </c:pt>
                <c:pt idx="4">
                  <c:v>1204.3900000000001</c:v>
                </c:pt>
              </c:numCache>
            </c:numRef>
          </c:val>
          <c:extLst>
            <c:ext xmlns:c16="http://schemas.microsoft.com/office/drawing/2014/chart" uri="{C3380CC4-5D6E-409C-BE32-E72D297353CC}">
              <c16:uniqueId val="{00000000-3257-41E0-AE1D-8467E8C824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3257-41E0-AE1D-8467E8C824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78.290000000000006</c:v>
                </c:pt>
                <c:pt idx="1">
                  <c:v>100</c:v>
                </c:pt>
                <c:pt idx="2">
                  <c:v>100</c:v>
                </c:pt>
                <c:pt idx="3">
                  <c:v>100</c:v>
                </c:pt>
                <c:pt idx="4">
                  <c:v>99.03</c:v>
                </c:pt>
              </c:numCache>
            </c:numRef>
          </c:val>
          <c:extLst>
            <c:ext xmlns:c16="http://schemas.microsoft.com/office/drawing/2014/chart" uri="{C3380CC4-5D6E-409C-BE32-E72D297353CC}">
              <c16:uniqueId val="{00000000-C0F1-481E-B3FB-FFDFCF08D6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C0F1-481E-B3FB-FFDFCF08D6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223.92</c:v>
                </c:pt>
                <c:pt idx="1">
                  <c:v>176.55</c:v>
                </c:pt>
                <c:pt idx="2">
                  <c:v>177.84</c:v>
                </c:pt>
                <c:pt idx="3">
                  <c:v>180.2</c:v>
                </c:pt>
                <c:pt idx="4">
                  <c:v>174.92</c:v>
                </c:pt>
              </c:numCache>
            </c:numRef>
          </c:val>
          <c:extLst>
            <c:ext xmlns:c16="http://schemas.microsoft.com/office/drawing/2014/chart" uri="{C3380CC4-5D6E-409C-BE32-E72D297353CC}">
              <c16:uniqueId val="{00000000-C59F-4257-85F7-104CF36B1D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C59F-4257-85F7-104CF36B1D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周南市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自治体職員</v>
      </c>
      <c r="AE8" s="50"/>
      <c r="AF8" s="50"/>
      <c r="AG8" s="50"/>
      <c r="AH8" s="50"/>
      <c r="AI8" s="50"/>
      <c r="AJ8" s="50"/>
      <c r="AK8" s="3"/>
      <c r="AL8" s="51">
        <f>データ!S6</f>
        <v>140998</v>
      </c>
      <c r="AM8" s="51"/>
      <c r="AN8" s="51"/>
      <c r="AO8" s="51"/>
      <c r="AP8" s="51"/>
      <c r="AQ8" s="51"/>
      <c r="AR8" s="51"/>
      <c r="AS8" s="51"/>
      <c r="AT8" s="46">
        <f>データ!T6</f>
        <v>656.29</v>
      </c>
      <c r="AU8" s="46"/>
      <c r="AV8" s="46"/>
      <c r="AW8" s="46"/>
      <c r="AX8" s="46"/>
      <c r="AY8" s="46"/>
      <c r="AZ8" s="46"/>
      <c r="BA8" s="46"/>
      <c r="BB8" s="46">
        <f>データ!U6</f>
        <v>214.84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83.6</v>
      </c>
      <c r="J10" s="46"/>
      <c r="K10" s="46"/>
      <c r="L10" s="46"/>
      <c r="M10" s="46"/>
      <c r="N10" s="46"/>
      <c r="O10" s="46"/>
      <c r="P10" s="46">
        <f>データ!P6</f>
        <v>0.22</v>
      </c>
      <c r="Q10" s="46"/>
      <c r="R10" s="46"/>
      <c r="S10" s="46"/>
      <c r="T10" s="46"/>
      <c r="U10" s="46"/>
      <c r="V10" s="46"/>
      <c r="W10" s="46">
        <f>データ!Q6</f>
        <v>100</v>
      </c>
      <c r="X10" s="46"/>
      <c r="Y10" s="46"/>
      <c r="Z10" s="46"/>
      <c r="AA10" s="46"/>
      <c r="AB10" s="46"/>
      <c r="AC10" s="46"/>
      <c r="AD10" s="51">
        <f>データ!R6</f>
        <v>3275</v>
      </c>
      <c r="AE10" s="51"/>
      <c r="AF10" s="51"/>
      <c r="AG10" s="51"/>
      <c r="AH10" s="51"/>
      <c r="AI10" s="51"/>
      <c r="AJ10" s="51"/>
      <c r="AK10" s="2"/>
      <c r="AL10" s="51">
        <f>データ!V6</f>
        <v>302</v>
      </c>
      <c r="AM10" s="51"/>
      <c r="AN10" s="51"/>
      <c r="AO10" s="51"/>
      <c r="AP10" s="51"/>
      <c r="AQ10" s="51"/>
      <c r="AR10" s="51"/>
      <c r="AS10" s="51"/>
      <c r="AT10" s="46">
        <f>データ!W6</f>
        <v>0.13</v>
      </c>
      <c r="AU10" s="46"/>
      <c r="AV10" s="46"/>
      <c r="AW10" s="46"/>
      <c r="AX10" s="46"/>
      <c r="AY10" s="46"/>
      <c r="AZ10" s="46"/>
      <c r="BA10" s="46"/>
      <c r="BB10" s="46">
        <f>データ!X6</f>
        <v>2323.08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205CTD8XIHPxg1XhPW1ePWL7NAGwT4Placx/bgegjH9sWS9UcFkRszqVuz7KrVUbFWFw5A+bbZ7YipVCMOC3RQ==" saltValue="hdXVPguA5cw8I1gJxpFE5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352152</v>
      </c>
      <c r="D6" s="33">
        <f t="shared" si="3"/>
        <v>46</v>
      </c>
      <c r="E6" s="33">
        <f t="shared" si="3"/>
        <v>17</v>
      </c>
      <c r="F6" s="33">
        <f t="shared" si="3"/>
        <v>6</v>
      </c>
      <c r="G6" s="33">
        <f t="shared" si="3"/>
        <v>0</v>
      </c>
      <c r="H6" s="33" t="str">
        <f t="shared" si="3"/>
        <v>山口県　周南市</v>
      </c>
      <c r="I6" s="33" t="str">
        <f t="shared" si="3"/>
        <v>法適用</v>
      </c>
      <c r="J6" s="33" t="str">
        <f t="shared" si="3"/>
        <v>下水道事業</v>
      </c>
      <c r="K6" s="33" t="str">
        <f t="shared" si="3"/>
        <v>漁業集落排水</v>
      </c>
      <c r="L6" s="33" t="str">
        <f t="shared" si="3"/>
        <v>H2</v>
      </c>
      <c r="M6" s="33" t="str">
        <f t="shared" si="3"/>
        <v>自治体職員</v>
      </c>
      <c r="N6" s="34" t="str">
        <f t="shared" si="3"/>
        <v>-</v>
      </c>
      <c r="O6" s="34">
        <f t="shared" si="3"/>
        <v>83.6</v>
      </c>
      <c r="P6" s="34">
        <f t="shared" si="3"/>
        <v>0.22</v>
      </c>
      <c r="Q6" s="34">
        <f t="shared" si="3"/>
        <v>100</v>
      </c>
      <c r="R6" s="34">
        <f t="shared" si="3"/>
        <v>3275</v>
      </c>
      <c r="S6" s="34">
        <f t="shared" si="3"/>
        <v>140998</v>
      </c>
      <c r="T6" s="34">
        <f t="shared" si="3"/>
        <v>656.29</v>
      </c>
      <c r="U6" s="34">
        <f t="shared" si="3"/>
        <v>214.84</v>
      </c>
      <c r="V6" s="34">
        <f t="shared" si="3"/>
        <v>302</v>
      </c>
      <c r="W6" s="34">
        <f t="shared" si="3"/>
        <v>0.13</v>
      </c>
      <c r="X6" s="34">
        <f t="shared" si="3"/>
        <v>2323.08</v>
      </c>
      <c r="Y6" s="35">
        <f>IF(Y7="",NA(),Y7)</f>
        <v>100</v>
      </c>
      <c r="Z6" s="35">
        <f t="shared" ref="Z6:AH6" si="4">IF(Z7="",NA(),Z7)</f>
        <v>100</v>
      </c>
      <c r="AA6" s="35">
        <f t="shared" si="4"/>
        <v>100</v>
      </c>
      <c r="AB6" s="35">
        <f t="shared" si="4"/>
        <v>100</v>
      </c>
      <c r="AC6" s="35">
        <f t="shared" si="4"/>
        <v>100</v>
      </c>
      <c r="AD6" s="35">
        <f t="shared" si="4"/>
        <v>98.49</v>
      </c>
      <c r="AE6" s="35">
        <f t="shared" si="4"/>
        <v>99.09</v>
      </c>
      <c r="AF6" s="35">
        <f t="shared" si="4"/>
        <v>101.36</v>
      </c>
      <c r="AG6" s="35">
        <f t="shared" si="4"/>
        <v>99.33</v>
      </c>
      <c r="AH6" s="35">
        <f t="shared" si="4"/>
        <v>101.18</v>
      </c>
      <c r="AI6" s="34" t="str">
        <f>IF(AI7="","",IF(AI7="-","【-】","【"&amp;SUBSTITUTE(TEXT(AI7,"#,##0.00"),"-","△")&amp;"】"))</f>
        <v>【99.28】</v>
      </c>
      <c r="AJ6" s="34">
        <f>IF(AJ7="",NA(),AJ7)</f>
        <v>0</v>
      </c>
      <c r="AK6" s="34">
        <f t="shared" ref="AK6:AS6" si="5">IF(AK7="",NA(),AK7)</f>
        <v>0</v>
      </c>
      <c r="AL6" s="34">
        <f t="shared" si="5"/>
        <v>0</v>
      </c>
      <c r="AM6" s="34">
        <f t="shared" si="5"/>
        <v>0</v>
      </c>
      <c r="AN6" s="34">
        <f t="shared" si="5"/>
        <v>0</v>
      </c>
      <c r="AO6" s="35">
        <f t="shared" si="5"/>
        <v>294.57</v>
      </c>
      <c r="AP6" s="35">
        <f t="shared" si="5"/>
        <v>295.20999999999998</v>
      </c>
      <c r="AQ6" s="35">
        <f t="shared" si="5"/>
        <v>221.05</v>
      </c>
      <c r="AR6" s="35">
        <f t="shared" si="5"/>
        <v>210</v>
      </c>
      <c r="AS6" s="35">
        <f t="shared" si="5"/>
        <v>140.63</v>
      </c>
      <c r="AT6" s="34" t="str">
        <f>IF(AT7="","",IF(AT7="-","【-】","【"&amp;SUBSTITUTE(TEXT(AT7,"#,##0.00"),"-","△")&amp;"】"))</f>
        <v>【86.39】</v>
      </c>
      <c r="AU6" s="35">
        <f>IF(AU7="",NA(),AU7)</f>
        <v>23.3</v>
      </c>
      <c r="AV6" s="35">
        <f t="shared" ref="AV6:BD6" si="6">IF(AV7="",NA(),AV7)</f>
        <v>5.2</v>
      </c>
      <c r="AW6" s="35">
        <f t="shared" si="6"/>
        <v>6.51</v>
      </c>
      <c r="AX6" s="35">
        <f t="shared" si="6"/>
        <v>4.46</v>
      </c>
      <c r="AY6" s="35">
        <f t="shared" si="6"/>
        <v>6.23</v>
      </c>
      <c r="AZ6" s="35">
        <f t="shared" si="6"/>
        <v>94.41</v>
      </c>
      <c r="BA6" s="35">
        <f t="shared" si="6"/>
        <v>90.89</v>
      </c>
      <c r="BB6" s="35">
        <f t="shared" si="6"/>
        <v>80.95</v>
      </c>
      <c r="BC6" s="35">
        <f t="shared" si="6"/>
        <v>62.55</v>
      </c>
      <c r="BD6" s="35">
        <f t="shared" si="6"/>
        <v>56.53</v>
      </c>
      <c r="BE6" s="34" t="str">
        <f>IF(BE7="","",IF(BE7="-","【-】","【"&amp;SUBSTITUTE(TEXT(BE7,"#,##0.00"),"-","△")&amp;"】"))</f>
        <v>【58.47】</v>
      </c>
      <c r="BF6" s="35">
        <f>IF(BF7="",NA(),BF7)</f>
        <v>1611.4</v>
      </c>
      <c r="BG6" s="35">
        <f t="shared" ref="BG6:BO6" si="7">IF(BG7="",NA(),BG7)</f>
        <v>1386.42</v>
      </c>
      <c r="BH6" s="35">
        <f t="shared" si="7"/>
        <v>1347.92</v>
      </c>
      <c r="BI6" s="35">
        <f t="shared" si="7"/>
        <v>1102.1400000000001</v>
      </c>
      <c r="BJ6" s="35">
        <f t="shared" si="7"/>
        <v>1204.3900000000001</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78.290000000000006</v>
      </c>
      <c r="BR6" s="35">
        <f t="shared" ref="BR6:BZ6" si="8">IF(BR7="",NA(),BR7)</f>
        <v>100</v>
      </c>
      <c r="BS6" s="35">
        <f t="shared" si="8"/>
        <v>100</v>
      </c>
      <c r="BT6" s="35">
        <f t="shared" si="8"/>
        <v>100</v>
      </c>
      <c r="BU6" s="35">
        <f t="shared" si="8"/>
        <v>99.03</v>
      </c>
      <c r="BV6" s="35">
        <f t="shared" si="8"/>
        <v>46.26</v>
      </c>
      <c r="BW6" s="35">
        <f t="shared" si="8"/>
        <v>45.81</v>
      </c>
      <c r="BX6" s="35">
        <f t="shared" si="8"/>
        <v>43.43</v>
      </c>
      <c r="BY6" s="35">
        <f t="shared" si="8"/>
        <v>41.41</v>
      </c>
      <c r="BZ6" s="35">
        <f t="shared" si="8"/>
        <v>39.64</v>
      </c>
      <c r="CA6" s="34" t="str">
        <f>IF(CA7="","",IF(CA7="-","【-】","【"&amp;SUBSTITUTE(TEXT(CA7,"#,##0.00"),"-","△")&amp;"】"))</f>
        <v>【42.60】</v>
      </c>
      <c r="CB6" s="35">
        <f>IF(CB7="",NA(),CB7)</f>
        <v>223.92</v>
      </c>
      <c r="CC6" s="35">
        <f t="shared" ref="CC6:CK6" si="9">IF(CC7="",NA(),CC7)</f>
        <v>176.55</v>
      </c>
      <c r="CD6" s="35">
        <f t="shared" si="9"/>
        <v>177.84</v>
      </c>
      <c r="CE6" s="35">
        <f t="shared" si="9"/>
        <v>180.2</v>
      </c>
      <c r="CF6" s="35">
        <f t="shared" si="9"/>
        <v>174.92</v>
      </c>
      <c r="CG6" s="35">
        <f t="shared" si="9"/>
        <v>376.4</v>
      </c>
      <c r="CH6" s="35">
        <f t="shared" si="9"/>
        <v>383.92</v>
      </c>
      <c r="CI6" s="35">
        <f t="shared" si="9"/>
        <v>400.44</v>
      </c>
      <c r="CJ6" s="35">
        <f t="shared" si="9"/>
        <v>417.56</v>
      </c>
      <c r="CK6" s="35">
        <f t="shared" si="9"/>
        <v>449.72</v>
      </c>
      <c r="CL6" s="34" t="str">
        <f>IF(CL7="","",IF(CL7="-","【-】","【"&amp;SUBSTITUTE(TEXT(CL7,"#,##0.00"),"-","△")&amp;"】"))</f>
        <v>【410.22】</v>
      </c>
      <c r="CM6" s="35" t="str">
        <f>IF(CM7="",NA(),CM7)</f>
        <v>-</v>
      </c>
      <c r="CN6" s="35" t="str">
        <f t="shared" ref="CN6:CV6" si="10">IF(CN7="",NA(),CN7)</f>
        <v>-</v>
      </c>
      <c r="CO6" s="35" t="str">
        <f t="shared" si="10"/>
        <v>-</v>
      </c>
      <c r="CP6" s="35" t="str">
        <f t="shared" si="10"/>
        <v>-</v>
      </c>
      <c r="CQ6" s="35" t="str">
        <f t="shared" si="10"/>
        <v>-</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76.06</v>
      </c>
      <c r="CY6" s="35">
        <f t="shared" ref="CY6:DG6" si="11">IF(CY7="",NA(),CY7)</f>
        <v>76.03</v>
      </c>
      <c r="CZ6" s="35">
        <f t="shared" si="11"/>
        <v>75.900000000000006</v>
      </c>
      <c r="DA6" s="35">
        <f t="shared" si="11"/>
        <v>75</v>
      </c>
      <c r="DB6" s="35">
        <f t="shared" si="11"/>
        <v>72.849999999999994</v>
      </c>
      <c r="DC6" s="35">
        <f t="shared" si="11"/>
        <v>79.989999999999995</v>
      </c>
      <c r="DD6" s="35">
        <f t="shared" si="11"/>
        <v>79.98</v>
      </c>
      <c r="DE6" s="35">
        <f t="shared" si="11"/>
        <v>80.8</v>
      </c>
      <c r="DF6" s="35">
        <f t="shared" si="11"/>
        <v>79.2</v>
      </c>
      <c r="DG6" s="35">
        <f t="shared" si="11"/>
        <v>79.09</v>
      </c>
      <c r="DH6" s="34" t="str">
        <f>IF(DH7="","",IF(DH7="-","【-】","【"&amp;SUBSTITUTE(TEXT(DH7,"#,##0.00"),"-","△")&amp;"】"))</f>
        <v>【80.45】</v>
      </c>
      <c r="DI6" s="35">
        <f>IF(DI7="",NA(),DI7)</f>
        <v>18.559999999999999</v>
      </c>
      <c r="DJ6" s="35">
        <f t="shared" ref="DJ6:DR6" si="12">IF(DJ7="",NA(),DJ7)</f>
        <v>21.33</v>
      </c>
      <c r="DK6" s="35">
        <f t="shared" si="12"/>
        <v>24.02</v>
      </c>
      <c r="DL6" s="35">
        <f t="shared" si="12"/>
        <v>26.59</v>
      </c>
      <c r="DM6" s="35">
        <f t="shared" si="12"/>
        <v>29.06</v>
      </c>
      <c r="DN6" s="35">
        <f t="shared" si="12"/>
        <v>30.22</v>
      </c>
      <c r="DO6" s="35">
        <f t="shared" si="12"/>
        <v>33.380000000000003</v>
      </c>
      <c r="DP6" s="35">
        <f t="shared" si="12"/>
        <v>30.26</v>
      </c>
      <c r="DQ6" s="35">
        <f t="shared" si="12"/>
        <v>28.97</v>
      </c>
      <c r="DR6" s="35">
        <f t="shared" si="12"/>
        <v>20.14</v>
      </c>
      <c r="DS6" s="34" t="str">
        <f>IF(DS7="","",IF(DS7="-","【-】","【"&amp;SUBSTITUTE(TEXT(DS7,"#,##0.00"),"-","△")&amp;"】"))</f>
        <v>【23.36】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8" s="36" customFormat="1" x14ac:dyDescent="0.15">
      <c r="A7" s="28"/>
      <c r="B7" s="37">
        <v>2020</v>
      </c>
      <c r="C7" s="37">
        <v>352152</v>
      </c>
      <c r="D7" s="37">
        <v>46</v>
      </c>
      <c r="E7" s="37">
        <v>17</v>
      </c>
      <c r="F7" s="37">
        <v>6</v>
      </c>
      <c r="G7" s="37">
        <v>0</v>
      </c>
      <c r="H7" s="37" t="s">
        <v>95</v>
      </c>
      <c r="I7" s="37" t="s">
        <v>96</v>
      </c>
      <c r="J7" s="37" t="s">
        <v>97</v>
      </c>
      <c r="K7" s="37" t="s">
        <v>98</v>
      </c>
      <c r="L7" s="37" t="s">
        <v>99</v>
      </c>
      <c r="M7" s="37" t="s">
        <v>100</v>
      </c>
      <c r="N7" s="38" t="s">
        <v>101</v>
      </c>
      <c r="O7" s="38">
        <v>83.6</v>
      </c>
      <c r="P7" s="38">
        <v>0.22</v>
      </c>
      <c r="Q7" s="38">
        <v>100</v>
      </c>
      <c r="R7" s="38">
        <v>3275</v>
      </c>
      <c r="S7" s="38">
        <v>140998</v>
      </c>
      <c r="T7" s="38">
        <v>656.29</v>
      </c>
      <c r="U7" s="38">
        <v>214.84</v>
      </c>
      <c r="V7" s="38">
        <v>302</v>
      </c>
      <c r="W7" s="38">
        <v>0.13</v>
      </c>
      <c r="X7" s="38">
        <v>2323.08</v>
      </c>
      <c r="Y7" s="38">
        <v>100</v>
      </c>
      <c r="Z7" s="38">
        <v>100</v>
      </c>
      <c r="AA7" s="38">
        <v>100</v>
      </c>
      <c r="AB7" s="38">
        <v>100</v>
      </c>
      <c r="AC7" s="38">
        <v>100</v>
      </c>
      <c r="AD7" s="38">
        <v>98.49</v>
      </c>
      <c r="AE7" s="38">
        <v>99.09</v>
      </c>
      <c r="AF7" s="38">
        <v>101.36</v>
      </c>
      <c r="AG7" s="38">
        <v>99.33</v>
      </c>
      <c r="AH7" s="38">
        <v>101.18</v>
      </c>
      <c r="AI7" s="38">
        <v>99.28</v>
      </c>
      <c r="AJ7" s="38">
        <v>0</v>
      </c>
      <c r="AK7" s="38">
        <v>0</v>
      </c>
      <c r="AL7" s="38">
        <v>0</v>
      </c>
      <c r="AM7" s="38">
        <v>0</v>
      </c>
      <c r="AN7" s="38">
        <v>0</v>
      </c>
      <c r="AO7" s="38">
        <v>294.57</v>
      </c>
      <c r="AP7" s="38">
        <v>295.20999999999998</v>
      </c>
      <c r="AQ7" s="38">
        <v>221.05</v>
      </c>
      <c r="AR7" s="38">
        <v>210</v>
      </c>
      <c r="AS7" s="38">
        <v>140.63</v>
      </c>
      <c r="AT7" s="38">
        <v>86.39</v>
      </c>
      <c r="AU7" s="38">
        <v>23.3</v>
      </c>
      <c r="AV7" s="38">
        <v>5.2</v>
      </c>
      <c r="AW7" s="38">
        <v>6.51</v>
      </c>
      <c r="AX7" s="38">
        <v>4.46</v>
      </c>
      <c r="AY7" s="38">
        <v>6.23</v>
      </c>
      <c r="AZ7" s="38">
        <v>94.41</v>
      </c>
      <c r="BA7" s="38">
        <v>90.89</v>
      </c>
      <c r="BB7" s="38">
        <v>80.95</v>
      </c>
      <c r="BC7" s="38">
        <v>62.55</v>
      </c>
      <c r="BD7" s="38">
        <v>56.53</v>
      </c>
      <c r="BE7" s="38">
        <v>58.47</v>
      </c>
      <c r="BF7" s="38">
        <v>1611.4</v>
      </c>
      <c r="BG7" s="38">
        <v>1386.42</v>
      </c>
      <c r="BH7" s="38">
        <v>1347.92</v>
      </c>
      <c r="BI7" s="38">
        <v>1102.1400000000001</v>
      </c>
      <c r="BJ7" s="38">
        <v>1204.3900000000001</v>
      </c>
      <c r="BK7" s="38">
        <v>1063.93</v>
      </c>
      <c r="BL7" s="38">
        <v>1060.8599999999999</v>
      </c>
      <c r="BM7" s="38">
        <v>1006.65</v>
      </c>
      <c r="BN7" s="38">
        <v>998.42</v>
      </c>
      <c r="BO7" s="38">
        <v>1095.52</v>
      </c>
      <c r="BP7" s="38">
        <v>1042.3399999999999</v>
      </c>
      <c r="BQ7" s="38">
        <v>78.290000000000006</v>
      </c>
      <c r="BR7" s="38">
        <v>100</v>
      </c>
      <c r="BS7" s="38">
        <v>100</v>
      </c>
      <c r="BT7" s="38">
        <v>100</v>
      </c>
      <c r="BU7" s="38">
        <v>99.03</v>
      </c>
      <c r="BV7" s="38">
        <v>46.26</v>
      </c>
      <c r="BW7" s="38">
        <v>45.81</v>
      </c>
      <c r="BX7" s="38">
        <v>43.43</v>
      </c>
      <c r="BY7" s="38">
        <v>41.41</v>
      </c>
      <c r="BZ7" s="38">
        <v>39.64</v>
      </c>
      <c r="CA7" s="38">
        <v>42.6</v>
      </c>
      <c r="CB7" s="38">
        <v>223.92</v>
      </c>
      <c r="CC7" s="38">
        <v>176.55</v>
      </c>
      <c r="CD7" s="38">
        <v>177.84</v>
      </c>
      <c r="CE7" s="38">
        <v>180.2</v>
      </c>
      <c r="CF7" s="38">
        <v>174.92</v>
      </c>
      <c r="CG7" s="38">
        <v>376.4</v>
      </c>
      <c r="CH7" s="38">
        <v>383.92</v>
      </c>
      <c r="CI7" s="38">
        <v>400.44</v>
      </c>
      <c r="CJ7" s="38">
        <v>417.56</v>
      </c>
      <c r="CK7" s="38">
        <v>449.72</v>
      </c>
      <c r="CL7" s="38">
        <v>410.22</v>
      </c>
      <c r="CM7" s="38" t="s">
        <v>101</v>
      </c>
      <c r="CN7" s="38" t="s">
        <v>101</v>
      </c>
      <c r="CO7" s="38" t="s">
        <v>101</v>
      </c>
      <c r="CP7" s="38" t="s">
        <v>101</v>
      </c>
      <c r="CQ7" s="38" t="s">
        <v>101</v>
      </c>
      <c r="CR7" s="38">
        <v>33.729999999999997</v>
      </c>
      <c r="CS7" s="38">
        <v>33.21</v>
      </c>
      <c r="CT7" s="38">
        <v>32.229999999999997</v>
      </c>
      <c r="CU7" s="38">
        <v>32.479999999999997</v>
      </c>
      <c r="CV7" s="38">
        <v>30.19</v>
      </c>
      <c r="CW7" s="38">
        <v>32.979999999999997</v>
      </c>
      <c r="CX7" s="38">
        <v>76.06</v>
      </c>
      <c r="CY7" s="38">
        <v>76.03</v>
      </c>
      <c r="CZ7" s="38">
        <v>75.900000000000006</v>
      </c>
      <c r="DA7" s="38">
        <v>75</v>
      </c>
      <c r="DB7" s="38">
        <v>72.849999999999994</v>
      </c>
      <c r="DC7" s="38">
        <v>79.989999999999995</v>
      </c>
      <c r="DD7" s="38">
        <v>79.98</v>
      </c>
      <c r="DE7" s="38">
        <v>80.8</v>
      </c>
      <c r="DF7" s="38">
        <v>79.2</v>
      </c>
      <c r="DG7" s="38">
        <v>79.09</v>
      </c>
      <c r="DH7" s="38">
        <v>80.45</v>
      </c>
      <c r="DI7" s="38">
        <v>18.559999999999999</v>
      </c>
      <c r="DJ7" s="38">
        <v>21.33</v>
      </c>
      <c r="DK7" s="38">
        <v>24.02</v>
      </c>
      <c r="DL7" s="38">
        <v>26.59</v>
      </c>
      <c r="DM7" s="38">
        <v>29.06</v>
      </c>
      <c r="DN7" s="38">
        <v>30.22</v>
      </c>
      <c r="DO7" s="38">
        <v>33.380000000000003</v>
      </c>
      <c r="DP7" s="38">
        <v>30.26</v>
      </c>
      <c r="DQ7" s="38">
        <v>28.97</v>
      </c>
      <c r="DR7" s="38">
        <v>20.14</v>
      </c>
      <c r="DS7" s="38">
        <v>23.36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0.09</v>
      </c>
      <c r="EL7" s="38">
        <v>0.02</v>
      </c>
      <c r="EM7" s="38">
        <v>0.01</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6110</cp:lastModifiedBy>
  <cp:lastPrinted>2022-01-24T03:05:28Z</cp:lastPrinted>
  <dcterms:created xsi:type="dcterms:W3CDTF">2021-12-03T07:36:39Z</dcterms:created>
  <dcterms:modified xsi:type="dcterms:W3CDTF">2022-01-24T03:05:55Z</dcterms:modified>
  <cp:category/>
</cp:coreProperties>
</file>