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53000_財政課\業務データ\07_市町課一件\05_公営企業関係\R3\220114公営企業に係る「経営比較分析表」（令和２年度決算）の分析等について\04提出用\漁集\"/>
    </mc:Choice>
  </mc:AlternateContent>
  <workbookProtection workbookAlgorithmName="SHA-512" workbookHashValue="PR1Fsmw0yjFROxByWHH3NI9IoU6zZbX5u99TrJVEGeMIlvlvrO+oGGjrenl5OYmLy7lh5scG/FkMSbo3OBSuug==" workbookSaltValue="MexH8fFEliBFFxm1DcOi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<sst xmlns="http://schemas.openxmlformats.org/spreadsheetml/2006/main" count="236" uniqueCount="122">
  <si>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</si>
  <si>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</si>
  <si>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</si>
  <si>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</si>
  <si>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</si>
  <si>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</si>
  <si>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</si>
  <si>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</si>
  <si>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</si>
  <si>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</si>
  <si>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</si>
  <si>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</si>
  <si>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</si>
  <si>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</si>
  <si>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</si>
  <si>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</si>
  <si>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</si>
  <si>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</si>
  <si>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</si>
  <si>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</si>
  <si>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</si>
  <si>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</si>
  <si>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</si>
  <si>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</si>
  <si>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</si>
  <si>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</si>
  <si>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</si>
  <si>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</si>
  <si>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</si>
  <si>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</si>
  <si>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</si>
  <si>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</si>
  <si>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</si>
  <si>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</si>
  <si>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</si>
  <si>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</si>
  <si>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</si>
  <si>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</si>
  <si>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</si>
  <si>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</si>
  <si>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</si>
  <si>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</si>
  <si>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</si>
  <si>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</si>
  <si>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</si>
  <si>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</si>
  <si>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</si>
  <si>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</si>
  <si>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</si>
  <si>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</si>
  <si>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</si>
  <si>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</si>
  <si>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</si>
  <si>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</si>
  <si>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</si>
  <si>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</si>
  <si>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</si>
  <si>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</si>
  <si>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</si>
  <si>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</si>
  <si>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</si>
  <si>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</si>
  <si>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</si>
  <si>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</si>
  <si>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</si>
  <si>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</si>
  <si>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</si>
  <si>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</si>
  <si>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</si>
  <si>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</si>
  <si>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</si>
  <si>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</si>
  <si>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</si>
  <si>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</si>
  <si>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</si>
  <si>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</si>
  <si>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</si>
  <si>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</si>
  <si>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</si>
  <si>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</si>
  <si>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</si>
  <si>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</si>
  <si>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</si>
  <si>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</si>
  <si>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</si>
  <si>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</si>
  <si>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</si>
  <si>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</si>
  <si>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</si>
  <si>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</si>
  <si>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</si>
  <si>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</si>
  <si>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</si>
  <si>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</si>
  <si>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</si>
  <si>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</si>
  <si>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</si>
  <si>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</si>
  <si>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</si>
  <si>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</si>
  <si>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</si>
  <si>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</si>
  <si>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</si>
  <si>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</si>
  <si>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</si>
  <si>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</si>
  <si>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</si>
  <si>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</si>
  <si>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</si>
  <si>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</si>
  <si>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</si>
  <si>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</si>
  <si>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</si>
  <si>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</si>
  <si>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</si>
  <si>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</si>
  <si>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</si>
  <si>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</si>
  <si>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</si>
  <si>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収益収支比率については、一般会計からの繰入金により、収益的収支を均衡させており、100％となった。
　経費回収率については、類似団体平均より低く、利用料金で回収すべき経費を利用料金で賄えていない状況である。本来であれば経費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t>
    <phoneticPr fontId="4"/>
  </si>
  <si>
    <t xml:space="preserve"> 施設の稼働開始から30年以上経過しており、長寿命化計画策定調査により施設の老朽化を随所に確認した。人口増加を見込むことが困難な状況であることから、管渠の更新や老朽化対策等機能保全コストを平準化する必要がある。</t>
    <rPh sb="1" eb="3">
      <t>シセツ</t>
    </rPh>
    <rPh sb="4" eb="6">
      <t>カドウ</t>
    </rPh>
    <rPh sb="6" eb="8">
      <t>カイシ</t>
    </rPh>
    <rPh sb="12" eb="15">
      <t>ネンイジョウ</t>
    </rPh>
    <rPh sb="15" eb="17">
      <t>ケイカ</t>
    </rPh>
    <rPh sb="22" eb="26">
      <t>チョウジュミョウカ</t>
    </rPh>
    <rPh sb="26" eb="28">
      <t>ケイカク</t>
    </rPh>
    <rPh sb="28" eb="30">
      <t>サクテイ</t>
    </rPh>
    <rPh sb="30" eb="32">
      <t>チョウサ</t>
    </rPh>
    <rPh sb="35" eb="37">
      <t>シセツ</t>
    </rPh>
    <rPh sb="38" eb="41">
      <t>ロウキュウカ</t>
    </rPh>
    <rPh sb="42" eb="44">
      <t>ズイショ</t>
    </rPh>
    <rPh sb="45" eb="47">
      <t>カクニン</t>
    </rPh>
    <rPh sb="50" eb="52">
      <t>ジンコウ</t>
    </rPh>
    <rPh sb="52" eb="54">
      <t>ゾウカ</t>
    </rPh>
    <rPh sb="55" eb="57">
      <t>ミコ</t>
    </rPh>
    <rPh sb="61" eb="63">
      <t>コンナン</t>
    </rPh>
    <rPh sb="64" eb="66">
      <t>ジョウキョウ</t>
    </rPh>
    <rPh sb="77" eb="79">
      <t>コウシン</t>
    </rPh>
    <rPh sb="80" eb="83">
      <t>ロウキュウカ</t>
    </rPh>
    <rPh sb="83" eb="85">
      <t>タイサク</t>
    </rPh>
    <rPh sb="85" eb="86">
      <t>トウ</t>
    </rPh>
    <rPh sb="86" eb="88">
      <t>キノウ</t>
    </rPh>
    <rPh sb="88" eb="90">
      <t>ホゼン</t>
    </rPh>
    <rPh sb="94" eb="97">
      <t>ヘイジュンカ</t>
    </rPh>
    <rPh sb="99" eb="101">
      <t>ヒツヨウ</t>
    </rPh>
    <phoneticPr fontId="4"/>
  </si>
  <si>
    <r>
      <t>　離島における衛生的で快適な生活環境を確保するためにこの施設は必要不可欠であるが、島の人口が年々減少していることから使用料収入の増加は見込めず、施設利用率の向上も見込めない。また、この施設は島内で下水処理を完結しているため、事業の広域化は困難であると考えられる。従って、現在の施設の適切な維持管理を行うため、長寿命化計画を</t>
    </r>
    <r>
      <rPr>
        <sz val="11"/>
        <rFont val="ＭＳ ゴシック"/>
        <family val="3"/>
        <charset val="128"/>
      </rPr>
      <t>基に</t>
    </r>
    <r>
      <rPr>
        <sz val="11"/>
        <color theme="1"/>
        <rFont val="ＭＳ ゴシック"/>
        <family val="3"/>
        <charset val="128"/>
      </rPr>
      <t>、計画的な施設更新を行う必要がある。</t>
    </r>
    <rPh sb="161" eb="16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</si>
</sst>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CA-4E11-A3E2-E315AABB41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4BCA-4E11-A3E2-E315AABB41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41.33</c:v>
                </c:pt>
                <c:pt idx="1">
                  <c:v>44.67</c:v>
                </c:pt>
                <c:pt idx="2">
                  <c:v>41.33</c:v>
                </c:pt>
                <c:pt idx="3">
                  <c:v>37.33</c:v>
                </c:pt>
                <c:pt idx="4">
                  <c:v>42</c:v>
                </c:pt>
              </c:numCache>
            </c:numRef>
          </c:val>
          <c:extLst>
            <c:ext xmlns:c16="http://schemas.microsoft.com/office/drawing/2014/chart" uri="{C3380CC4-5D6E-409C-BE32-E72D297353CC}">
              <c16:uniqueId val="{00000000-E4D6-4A4A-9881-E69332BE57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E4D6-4A4A-9881-E69332BE57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96.08</c:v>
                </c:pt>
                <c:pt idx="1">
                  <c:v>95.96</c:v>
                </c:pt>
                <c:pt idx="2">
                  <c:v>95.6</c:v>
                </c:pt>
                <c:pt idx="3">
                  <c:v>95.24</c:v>
                </c:pt>
                <c:pt idx="4">
                  <c:v>95.24</c:v>
                </c:pt>
              </c:numCache>
            </c:numRef>
          </c:val>
          <c:extLst>
            <c:ext xmlns:c16="http://schemas.microsoft.com/office/drawing/2014/chart" uri="{C3380CC4-5D6E-409C-BE32-E72D297353CC}">
              <c16:uniqueId val="{00000000-9E4C-40A5-995F-BB0995E971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9E4C-40A5-995F-BB0995E971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820-4E32-8912-0C650F8C6C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0-4E32-8912-0C650F8C6C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7-4E78-A0E6-9D8E7860FF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7-4E78-A0E6-9D8E7860FF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F-45DA-A473-C9A1ED6B92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F-45DA-A473-C9A1ED6B92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6-404D-BC7D-C02E45B1CB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6-404D-BC7D-C02E45B1CB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6-471E-8CCB-EF4BA414AD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6-471E-8CCB-EF4BA414AD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86-4FE0-84E5-E14EE71FEE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4286-4FE0-84E5-E14EE71FEE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29.31</c:v>
                </c:pt>
                <c:pt idx="1">
                  <c:v>28.37</c:v>
                </c:pt>
                <c:pt idx="2">
                  <c:v>28.36</c:v>
                </c:pt>
                <c:pt idx="3">
                  <c:v>25.79</c:v>
                </c:pt>
                <c:pt idx="4">
                  <c:v>27.01</c:v>
                </c:pt>
              </c:numCache>
            </c:numRef>
          </c:val>
          <c:extLst>
            <c:ext xmlns:c16="http://schemas.microsoft.com/office/drawing/2014/chart" uri="{C3380CC4-5D6E-409C-BE32-E72D297353CC}">
              <c16:uniqueId val="{00000000-3FE8-463E-ABC6-E5F913C646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3FE8-463E-ABC6-E5F913C646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738.86</c:v>
                </c:pt>
                <c:pt idx="1">
                  <c:v>790.4</c:v>
                </c:pt>
                <c:pt idx="2">
                  <c:v>795.1</c:v>
                </c:pt>
                <c:pt idx="3">
                  <c:v>889.23</c:v>
                </c:pt>
                <c:pt idx="4">
                  <c:v>902.42</c:v>
                </c:pt>
              </c:numCache>
            </c:numRef>
          </c:val>
          <c:extLst>
            <c:ext xmlns:c16="http://schemas.microsoft.com/office/drawing/2014/chart" uri="{C3380CC4-5D6E-409C-BE32-E72D297353CC}">
              <c16:uniqueId val="{00000000-6F08-4BDB-B68B-6AD713F609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6F08-4BDB-B68B-6AD713F609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防府市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H1</v>
      </c>
      <c r="X8" s="66"/>
      <c r="Y8" s="66"/>
      <c r="Z8" s="66"/>
      <c r="AA8" s="66"/>
      <c r="AB8" s="66"/>
      <c r="AC8" s="66"/>
      <c r="AD8" s="67" t="str">
        <f>データ!$M$6</f>
        <v>非設置</v>
      </c>
      <c r="AE8" s="67"/>
      <c r="AF8" s="67"/>
      <c r="AG8" s="67"/>
      <c r="AH8" s="67"/>
      <c r="AI8" s="67"/>
      <c r="AJ8" s="67"/>
      <c r="AK8" s="3"/>
      <c r="AL8" s="63">
        <f>データ!S6</f>
        <v>115405</v>
      </c>
      <c r="AM8" s="63"/>
      <c r="AN8" s="63"/>
      <c r="AO8" s="63"/>
      <c r="AP8" s="63"/>
      <c r="AQ8" s="63"/>
      <c r="AR8" s="63"/>
      <c r="AS8" s="63"/>
      <c r="AT8" s="62">
        <f>データ!T6</f>
        <v>189.37</v>
      </c>
      <c r="AU8" s="62"/>
      <c r="AV8" s="62"/>
      <c r="AW8" s="62"/>
      <c r="AX8" s="62"/>
      <c r="AY8" s="62"/>
      <c r="AZ8" s="62"/>
      <c r="BA8" s="62"/>
      <c r="BB8" s="62">
        <f>データ!U6</f>
        <v>609.41999999999996</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7.0000000000000007E-2</v>
      </c>
      <c r="Q10" s="62"/>
      <c r="R10" s="62"/>
      <c r="S10" s="62"/>
      <c r="T10" s="62"/>
      <c r="U10" s="62"/>
      <c r="V10" s="62"/>
      <c r="W10" s="62">
        <f>データ!Q6</f>
        <v>35.409999999999997</v>
      </c>
      <c r="X10" s="62"/>
      <c r="Y10" s="62"/>
      <c r="Z10" s="62"/>
      <c r="AA10" s="62"/>
      <c r="AB10" s="62"/>
      <c r="AC10" s="62"/>
      <c r="AD10" s="63">
        <f>データ!R6</f>
        <v>2750</v>
      </c>
      <c r="AE10" s="63"/>
      <c r="AF10" s="63"/>
      <c r="AG10" s="63"/>
      <c r="AH10" s="63"/>
      <c r="AI10" s="63"/>
      <c r="AJ10" s="63"/>
      <c r="AK10" s="2"/>
      <c r="AL10" s="63">
        <f>データ!V6</f>
        <v>84</v>
      </c>
      <c r="AM10" s="63"/>
      <c r="AN10" s="63"/>
      <c r="AO10" s="63"/>
      <c r="AP10" s="63"/>
      <c r="AQ10" s="63"/>
      <c r="AR10" s="63"/>
      <c r="AS10" s="63"/>
      <c r="AT10" s="62">
        <f>データ!W6</f>
        <v>0.09</v>
      </c>
      <c r="AU10" s="62"/>
      <c r="AV10" s="62"/>
      <c r="AW10" s="62"/>
      <c r="AX10" s="62"/>
      <c r="AY10" s="62"/>
      <c r="AZ10" s="62"/>
      <c r="BA10" s="62"/>
      <c r="BB10" s="62">
        <f>データ!X6</f>
        <v>933.33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120</v>
      </c>
      <c r="BM47" s="91"/>
      <c r="BN47" s="91"/>
      <c r="BO47" s="91"/>
      <c r="BP47" s="91"/>
      <c r="BQ47" s="91"/>
      <c r="BR47" s="91"/>
      <c r="BS47" s="91"/>
      <c r="BT47" s="91"/>
      <c r="BU47" s="91"/>
      <c r="BV47" s="91"/>
      <c r="BW47" s="91"/>
      <c r="BX47" s="91"/>
      <c r="BY47" s="91"/>
      <c r="BZ47" s="9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90"/>
      <c r="BM60" s="91"/>
      <c r="BN60" s="91"/>
      <c r="BO60" s="91"/>
      <c r="BP60" s="91"/>
      <c r="BQ60" s="91"/>
      <c r="BR60" s="91"/>
      <c r="BS60" s="91"/>
      <c r="BT60" s="91"/>
      <c r="BU60" s="91"/>
      <c r="BV60" s="91"/>
      <c r="BW60" s="91"/>
      <c r="BX60" s="91"/>
      <c r="BY60" s="91"/>
      <c r="BZ60" s="92"/>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90"/>
      <c r="BM61" s="91"/>
      <c r="BN61" s="91"/>
      <c r="BO61" s="91"/>
      <c r="BP61" s="91"/>
      <c r="BQ61" s="91"/>
      <c r="BR61" s="91"/>
      <c r="BS61" s="91"/>
      <c r="BT61" s="91"/>
      <c r="BU61" s="91"/>
      <c r="BV61" s="91"/>
      <c r="BW61" s="91"/>
      <c r="BX61" s="91"/>
      <c r="BY61" s="91"/>
      <c r="BZ61" s="9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121</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0omXYuTY/eZOqkVLF/ff4cJFNVF+pLt1ZwPEkL4RBZuy6xvAcXEKJ+7JHOcY9GQsDuB7VYBz7p7/cNygZpKFyg==" saltValue="kfWCYPmDdmL9qV8EPYEs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352063</v>
      </c>
      <c r="D6" s="33">
        <f t="shared" si="3"/>
        <v>47</v>
      </c>
      <c r="E6" s="33">
        <f t="shared" si="3"/>
        <v>17</v>
      </c>
      <c r="F6" s="33">
        <f t="shared" si="3"/>
        <v>6</v>
      </c>
      <c r="G6" s="33">
        <f t="shared" si="3"/>
        <v>0</v>
      </c>
      <c r="H6" s="33" t="str">
        <f t="shared" si="3"/>
        <v>山口県　防府市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7.0000000000000007E-2</v>
      </c>
      <c r="Q6" s="34">
        <f t="shared" si="3"/>
        <v>35.409999999999997</v>
      </c>
      <c r="R6" s="34">
        <f t="shared" si="3"/>
        <v>2750</v>
      </c>
      <c r="S6" s="34">
        <f t="shared" si="3"/>
        <v>115405</v>
      </c>
      <c r="T6" s="34">
        <f t="shared" si="3"/>
        <v>189.37</v>
      </c>
      <c r="U6" s="34">
        <f t="shared" si="3"/>
        <v>609.41999999999996</v>
      </c>
      <c r="V6" s="34">
        <f t="shared" si="3"/>
        <v>84</v>
      </c>
      <c r="W6" s="34">
        <f t="shared" si="3"/>
        <v>0.09</v>
      </c>
      <c r="X6" s="34">
        <f t="shared" si="3"/>
        <v>933.33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29.31</v>
      </c>
      <c r="BR6" s="35">
        <f t="shared" ref="BR6:BZ6" si="8">IF(BR7="",NA(),BR7)</f>
        <v>28.37</v>
      </c>
      <c r="BS6" s="35">
        <f t="shared" si="8"/>
        <v>28.36</v>
      </c>
      <c r="BT6" s="35">
        <f t="shared" si="8"/>
        <v>25.79</v>
      </c>
      <c r="BU6" s="35">
        <f t="shared" si="8"/>
        <v>27.01</v>
      </c>
      <c r="BV6" s="35">
        <f t="shared" si="8"/>
        <v>53.57</v>
      </c>
      <c r="BW6" s="35">
        <f t="shared" si="8"/>
        <v>53.03</v>
      </c>
      <c r="BX6" s="35">
        <f t="shared" si="8"/>
        <v>51.07</v>
      </c>
      <c r="BY6" s="35">
        <f t="shared" si="8"/>
        <v>56.93</v>
      </c>
      <c r="BZ6" s="35">
        <f t="shared" si="8"/>
        <v>49.44</v>
      </c>
      <c r="CA6" s="34" t="str">
        <f>IF(CA7="","",IF(CA7="-","【-】","【"&amp;SUBSTITUTE(TEXT(CA7,"#,##0.00"),"-","△")&amp;"】"))</f>
        <v>【42.60】</v>
      </c>
      <c r="CB6" s="35">
        <f>IF(CB7="",NA(),CB7)</f>
        <v>738.86</v>
      </c>
      <c r="CC6" s="35">
        <f t="shared" ref="CC6:CK6" si="9">IF(CC7="",NA(),CC7)</f>
        <v>790.4</v>
      </c>
      <c r="CD6" s="35">
        <f t="shared" si="9"/>
        <v>795.1</v>
      </c>
      <c r="CE6" s="35">
        <f t="shared" si="9"/>
        <v>889.23</v>
      </c>
      <c r="CF6" s="35">
        <f t="shared" si="9"/>
        <v>902.42</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41.33</v>
      </c>
      <c r="CN6" s="35">
        <f t="shared" ref="CN6:CV6" si="10">IF(CN7="",NA(),CN7)</f>
        <v>44.67</v>
      </c>
      <c r="CO6" s="35">
        <f t="shared" si="10"/>
        <v>41.33</v>
      </c>
      <c r="CP6" s="35">
        <f t="shared" si="10"/>
        <v>37.33</v>
      </c>
      <c r="CQ6" s="35">
        <f t="shared" si="10"/>
        <v>42</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96.08</v>
      </c>
      <c r="CY6" s="35">
        <f t="shared" ref="CY6:DG6" si="11">IF(CY7="",NA(),CY7)</f>
        <v>95.96</v>
      </c>
      <c r="CZ6" s="35">
        <f t="shared" si="11"/>
        <v>95.6</v>
      </c>
      <c r="DA6" s="35">
        <f t="shared" si="11"/>
        <v>95.24</v>
      </c>
      <c r="DB6" s="35">
        <f t="shared" si="11"/>
        <v>95.24</v>
      </c>
      <c r="DC6" s="35">
        <f t="shared" si="11"/>
        <v>85.72</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352063</v>
      </c>
      <c r="D7" s="37">
        <v>47</v>
      </c>
      <c r="E7" s="37">
        <v>17</v>
      </c>
      <c r="F7" s="37">
        <v>6</v>
      </c>
      <c r="G7" s="37">
        <v>0</v>
      </c>
      <c r="H7" s="37" t="s">
        <v>98</v>
      </c>
      <c r="I7" s="37" t="s">
        <v>99</v>
      </c>
      <c r="J7" s="37" t="s">
        <v>100</v>
      </c>
      <c r="K7" s="37" t="s">
        <v>101</v>
      </c>
      <c r="L7" s="37" t="s">
        <v>102</v>
      </c>
      <c r="M7" s="37" t="s">
        <v>103</v>
      </c>
      <c r="N7" s="38" t="s">
        <v>104</v>
      </c>
      <c r="O7" s="38" t="s">
        <v>105</v>
      </c>
      <c r="P7" s="38">
        <v>7.0000000000000007E-2</v>
      </c>
      <c r="Q7" s="38">
        <v>35.409999999999997</v>
      </c>
      <c r="R7" s="38">
        <v>2750</v>
      </c>
      <c r="S7" s="38">
        <v>115405</v>
      </c>
      <c r="T7" s="38">
        <v>189.37</v>
      </c>
      <c r="U7" s="38">
        <v>609.41999999999996</v>
      </c>
      <c r="V7" s="38">
        <v>84</v>
      </c>
      <c r="W7" s="38">
        <v>0.09</v>
      </c>
      <c r="X7" s="38">
        <v>933.33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238.95</v>
      </c>
      <c r="BL7" s="38">
        <v>169.47</v>
      </c>
      <c r="BM7" s="38">
        <v>512.88</v>
      </c>
      <c r="BN7" s="38">
        <v>641.42999999999995</v>
      </c>
      <c r="BO7" s="38">
        <v>807.81</v>
      </c>
      <c r="BP7" s="38">
        <v>1042.3399999999999</v>
      </c>
      <c r="BQ7" s="38">
        <v>29.31</v>
      </c>
      <c r="BR7" s="38">
        <v>28.37</v>
      </c>
      <c r="BS7" s="38">
        <v>28.36</v>
      </c>
      <c r="BT7" s="38">
        <v>25.79</v>
      </c>
      <c r="BU7" s="38">
        <v>27.01</v>
      </c>
      <c r="BV7" s="38">
        <v>53.57</v>
      </c>
      <c r="BW7" s="38">
        <v>53.03</v>
      </c>
      <c r="BX7" s="38">
        <v>51.07</v>
      </c>
      <c r="BY7" s="38">
        <v>56.93</v>
      </c>
      <c r="BZ7" s="38">
        <v>49.44</v>
      </c>
      <c r="CA7" s="38">
        <v>42.6</v>
      </c>
      <c r="CB7" s="38">
        <v>738.86</v>
      </c>
      <c r="CC7" s="38">
        <v>790.4</v>
      </c>
      <c r="CD7" s="38">
        <v>795.1</v>
      </c>
      <c r="CE7" s="38">
        <v>889.23</v>
      </c>
      <c r="CF7" s="38">
        <v>902.42</v>
      </c>
      <c r="CG7" s="38">
        <v>310.41000000000003</v>
      </c>
      <c r="CH7" s="38">
        <v>301.77</v>
      </c>
      <c r="CI7" s="38">
        <v>314.68</v>
      </c>
      <c r="CJ7" s="38">
        <v>300.17</v>
      </c>
      <c r="CK7" s="38">
        <v>343.49</v>
      </c>
      <c r="CL7" s="38">
        <v>410.22</v>
      </c>
      <c r="CM7" s="38">
        <v>41.33</v>
      </c>
      <c r="CN7" s="38">
        <v>44.67</v>
      </c>
      <c r="CO7" s="38">
        <v>41.33</v>
      </c>
      <c r="CP7" s="38">
        <v>37.33</v>
      </c>
      <c r="CQ7" s="38">
        <v>42</v>
      </c>
      <c r="CR7" s="38">
        <v>39.9</v>
      </c>
      <c r="CS7" s="38">
        <v>39.799999999999997</v>
      </c>
      <c r="CT7" s="38">
        <v>40.83</v>
      </c>
      <c r="CU7" s="38">
        <v>39.130000000000003</v>
      </c>
      <c r="CV7" s="38">
        <v>40.29</v>
      </c>
      <c r="CW7" s="38">
        <v>32.979999999999997</v>
      </c>
      <c r="CX7" s="38">
        <v>96.08</v>
      </c>
      <c r="CY7" s="38">
        <v>95.96</v>
      </c>
      <c r="CZ7" s="38">
        <v>95.6</v>
      </c>
      <c r="DA7" s="38">
        <v>95.24</v>
      </c>
      <c r="DB7" s="38">
        <v>95.24</v>
      </c>
      <c r="DC7" s="38">
        <v>85.72</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2022-01-26T01:08:47Z</cp:lastPrinted>
  <dcterms:created xsi:type="dcterms:W3CDTF">2021-12-03T08:05:45Z</dcterms:created>
  <dcterms:modified xsi:type="dcterms:W3CDTF">2022-01-26T01:08:50Z</dcterms:modified>
  <cp:category/>
</cp:coreProperties>
</file>