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S3200DFA6\zaisei\R３年度\3公営企業・三セク\20220113公営企業に係る「経営比較分析表」（令和２年度決算）の分析等について\送付\"/>
    </mc:Choice>
  </mc:AlternateContent>
  <xr:revisionPtr revIDLastSave="0" documentId="13_ncr:1_{2CDB4A40-1C18-405E-A3F1-79F94BE9359D}" xr6:coauthVersionLast="36" xr6:coauthVersionMax="36" xr10:uidLastSave="{00000000-0000-0000-0000-000000000000}"/>
  <workbookProtection workbookAlgorithmName="SHA-512" workbookHashValue="NYb7X7DbtJ9cYSjJgBBJhgXAXAz1X0m9ZKRcRV9/Af+UCFSQfs0CMpC6FxawT8HeoUXDCz1+C5KRiMHcNJQPGw==" workbookSaltValue="k9m2Zc/8vrkZwQ9UqWlyWg==" workbookSpinCount="100000" lockStructure="1"/>
  <bookViews>
    <workbookView xWindow="0" yWindow="0" windowWidth="19476" windowHeight="73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<sst xmlns="http://schemas.openxmlformats.org/spreadsheetml/2006/main" count="236" uniqueCount="121">
  <si>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</si>
  <si>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</si>
  <si>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</si>
  <si>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</si>
  <si>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</si>
  <si>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</si>
  <si>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</si>
  <si>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</si>
  <si>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</si>
  <si>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</si>
  <si>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</si>
  <si>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</si>
  <si>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</si>
  <si>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</si>
  <si>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</si>
  <si>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</si>
  <si>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</si>
  <si>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</si>
  <si>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</si>
  <si>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</si>
  <si>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</si>
  <si>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</si>
  <si>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</si>
  <si>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</si>
  <si>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</si>
  <si>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</si>
  <si>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</si>
  <si>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</si>
  <si>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</si>
  <si>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</si>
  <si>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</si>
  <si>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</si>
  <si>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</si>
  <si>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</si>
  <si>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</si>
  <si>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</si>
  <si>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</si>
  <si>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</si>
  <si>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</si>
  <si>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</si>
  <si>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</si>
  <si>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</si>
  <si>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</si>
  <si>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</si>
  <si>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</si>
  <si>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</si>
  <si>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</si>
  <si>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</si>
  <si>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</si>
  <si>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</si>
  <si>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</si>
  <si>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</si>
  <si>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</si>
  <si>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</si>
  <si>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</si>
  <si>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</si>
  <si>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</si>
  <si>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</si>
  <si>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</si>
  <si>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</si>
  <si>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</si>
  <si>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</si>
  <si>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</si>
  <si>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</si>
  <si>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</si>
  <si>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</si>
  <si>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</si>
  <si>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</si>
  <si>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</si>
  <si>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</si>
  <si>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</si>
  <si>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</si>
  <si>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</si>
  <si>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</si>
  <si>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</si>
  <si>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</si>
  <si>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</si>
  <si>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</si>
  <si>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</si>
  <si>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</si>
  <si>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</si>
  <si>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</si>
  <si>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</si>
  <si>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</si>
  <si>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</si>
  <si>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</si>
  <si>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</si>
  <si>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</si>
  <si>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</si>
  <si>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</si>
  <si>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</si>
  <si>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</si>
  <si>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</si>
  <si>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</si>
  <si>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</si>
  <si>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</si>
  <si>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</si>
  <si>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</si>
  <si>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</si>
  <si>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</si>
  <si>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</si>
  <si>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</si>
  <si>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</si>
  <si>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</si>
  <si>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</si>
  <si>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</si>
  <si>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</si>
  <si>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</si>
  <si>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</si>
  <si>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</si>
  <si>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</si>
  <si>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</si>
  <si>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</si>
  <si>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</si>
  <si>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</si>
  <si>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</si>
  <si>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</si>
  <si>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</si>
  <si>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平成10年に供用を開始し、管渠・設備の更新は状態が良いものは長寿命化を図り、更新はなるべく実施しないようにしている。</t>
    <rPh sb="17" eb="19">
      <t>セツビ</t>
    </rPh>
    <rPh sb="20" eb="22">
      <t>コウシン</t>
    </rPh>
    <rPh sb="23" eb="25">
      <t>ジョウタイ</t>
    </rPh>
    <rPh sb="26" eb="27">
      <t>ヨ</t>
    </rPh>
    <rPh sb="31" eb="34">
      <t>チョウジュミョウ</t>
    </rPh>
    <rPh sb="34" eb="35">
      <t>カ</t>
    </rPh>
    <rPh sb="36" eb="37">
      <t>ハカ</t>
    </rPh>
    <rPh sb="46" eb="48">
      <t>ジッシ</t>
    </rPh>
    <phoneticPr fontId="4"/>
  </si>
  <si>
    <t xml:space="preserve"> 収益的収支比率は、例年どおり100％近い数値となった。人口減少が進み、使用料収入は減少傾向が続いているため、基準外繰入が総収益の大きな割合を占めているのが現状である。
　今年度に機器更新等を行ったため、昨年と比べて汚水処理費が増加したが令和２年度４月より料金を値上げしたため経費回収率は微減で抑えられている。しかし料金収入の減少傾向は今後も続くと見られる。人口減少により有収水量も減少傾向にあり、増加は望めないため、今後も経費の削減を徹底して行う。
　計画人口410人に対して、現在の域内人口は190人まで減少した。施設利用率は類似団体を下回り、過大スペックになっている状況である。
　水洗化率は、水洗設置人口が死亡・転出により減少したため下がっている。</t>
    <rPh sb="86" eb="87">
      <t>イマ</t>
    </rPh>
    <rPh sb="114" eb="116">
      <t>ゾウカ</t>
    </rPh>
    <rPh sb="119" eb="121">
      <t>レイワ</t>
    </rPh>
    <rPh sb="122" eb="124">
      <t>ネンド</t>
    </rPh>
    <rPh sb="125" eb="126">
      <t>ガツ</t>
    </rPh>
    <rPh sb="128" eb="130">
      <t>リョウキン</t>
    </rPh>
    <rPh sb="131" eb="133">
      <t>ネア</t>
    </rPh>
    <rPh sb="144" eb="146">
      <t>ビゲン</t>
    </rPh>
    <rPh sb="147" eb="148">
      <t>オサ</t>
    </rPh>
    <phoneticPr fontId="4"/>
  </si>
  <si>
    <t xml:space="preserve"> 今後も人口減少による使用料収入の減少や施設の更新、修繕費用の増加が見込まれる。
　更新予定施設のスペックダウンの検討や施設の長寿命化に取り組み経費の削減に努めると同時に、集合処理から個別処理への切り替え等も視野に入れ今後人口減少が進んでも持続可能な汚水処理方式を模索・検討する必要性が出ている。</t>
    <rPh sb="78" eb="79">
      <t>ツト</t>
    </rPh>
    <rPh sb="82" eb="84">
      <t>ドウジ</t>
    </rPh>
    <rPh sb="86" eb="88">
      <t>シュウゴウ</t>
    </rPh>
    <rPh sb="88" eb="90">
      <t>ショリ</t>
    </rPh>
    <rPh sb="92" eb="94">
      <t>コベツ</t>
    </rPh>
    <rPh sb="94" eb="96">
      <t>ショリ</t>
    </rPh>
    <rPh sb="98" eb="99">
      <t>キ</t>
    </rPh>
    <rPh sb="100" eb="101">
      <t>カ</t>
    </rPh>
    <rPh sb="102" eb="103">
      <t>ナド</t>
    </rPh>
    <rPh sb="104" eb="106">
      <t>シヤ</t>
    </rPh>
    <rPh sb="107" eb="108">
      <t>イ</t>
    </rPh>
    <rPh sb="109" eb="111">
      <t>コンゴ</t>
    </rPh>
    <rPh sb="111" eb="113">
      <t>ジンコウ</t>
    </rPh>
    <rPh sb="113" eb="115">
      <t>ゲンショウ</t>
    </rPh>
    <rPh sb="116" eb="117">
      <t>スス</t>
    </rPh>
    <rPh sb="120" eb="122">
      <t>ジゾク</t>
    </rPh>
    <rPh sb="122" eb="124">
      <t>カノウ</t>
    </rPh>
    <rPh sb="125" eb="127">
      <t>オスイ</t>
    </rPh>
    <rPh sb="127" eb="129">
      <t>ショリ</t>
    </rPh>
    <rPh sb="129" eb="131">
      <t>ホウシキ</t>
    </rPh>
    <rPh sb="132" eb="134">
      <t>モサク</t>
    </rPh>
    <rPh sb="135" eb="137">
      <t>ケントウ</t>
    </rPh>
    <rPh sb="139" eb="142">
      <t>ヒツヨウセイ</t>
    </rPh>
    <rPh sb="143" eb="144">
      <t>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</si>
</sst>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74-4108-BD6F-C114385737C6}"/>
            </c:ext>
          </c:extLst>
        </c:ser>
        <c:dLbls>
          <c:showLegendKey val="0"/>
          <c:showVal val="0"/>
          <c:showCatName val="0"/>
          <c:showSerName val="0"/>
          <c:showPercent val="0"/>
          <c:showBubbleSize val="0"/>
        </c:dLbls>
        <c:gapWidth val="150"/>
        <c:axId val="449693776"/>
        <c:axId val="44969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574-4108-BD6F-C114385737C6}"/>
            </c:ext>
          </c:extLst>
        </c:ser>
        <c:dLbls>
          <c:showLegendKey val="0"/>
          <c:showVal val="0"/>
          <c:showCatName val="0"/>
          <c:showSerName val="0"/>
          <c:showPercent val="0"/>
          <c:showBubbleSize val="0"/>
        </c:dLbls>
        <c:marker val="1"/>
        <c:smooth val="0"/>
        <c:axId val="449693776"/>
        <c:axId val="449694168"/>
      </c:lineChart>
      <c:dateAx>
        <c:axId val="449693776"/>
        <c:scaling>
          <c:orientation val="minMax"/>
        </c:scaling>
        <c:delete val="1"/>
        <c:axPos val="b"/>
        <c:numFmt formatCode="&quot;H&quot;yy" sourceLinked="1"/>
        <c:majorTickMark val="none"/>
        <c:minorTickMark val="none"/>
        <c:tickLblPos val="none"/>
        <c:crossAx val="449694168"/>
        <c:crosses val="autoZero"/>
        <c:auto val="1"/>
        <c:lblOffset val="100"/>
        <c:baseTimeUnit val="years"/>
      </c:dateAx>
      <c:valAx>
        <c:axId val="44969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100.03</c:v>
                </c:pt>
                <c:pt idx="1">
                  <c:v>99.96</c:v>
                </c:pt>
                <c:pt idx="2">
                  <c:v>100.02</c:v>
                </c:pt>
                <c:pt idx="3">
                  <c:v>100.1</c:v>
                </c:pt>
                <c:pt idx="4">
                  <c:v>99.99</c:v>
                </c:pt>
              </c:numCache>
            </c:numRef>
          </c:val>
          <c:extLst>
            <c:ext xmlns:c16="http://schemas.microsoft.com/office/drawing/2014/chart" uri="{C3380CC4-5D6E-409C-BE32-E72D297353CC}">
              <c16:uniqueId val="{00000000-83B9-4E49-B62F-B0840028099F}"/>
            </c:ext>
          </c:extLst>
        </c:ser>
        <c:dLbls>
          <c:showLegendKey val="0"/>
          <c:showVal val="0"/>
          <c:showCatName val="0"/>
          <c:showSerName val="0"/>
          <c:showPercent val="0"/>
          <c:showBubbleSize val="0"/>
        </c:dLbls>
        <c:gapWidth val="150"/>
        <c:axId val="449694560"/>
        <c:axId val="44969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B9-4E49-B62F-B0840028099F}"/>
            </c:ext>
          </c:extLst>
        </c:ser>
        <c:dLbls>
          <c:showLegendKey val="0"/>
          <c:showVal val="0"/>
          <c:showCatName val="0"/>
          <c:showSerName val="0"/>
          <c:showPercent val="0"/>
          <c:showBubbleSize val="0"/>
        </c:dLbls>
        <c:marker val="1"/>
        <c:smooth val="0"/>
        <c:axId val="449694560"/>
        <c:axId val="449695344"/>
      </c:lineChart>
      <c:dateAx>
        <c:axId val="449694560"/>
        <c:scaling>
          <c:orientation val="minMax"/>
        </c:scaling>
        <c:delete val="1"/>
        <c:axPos val="b"/>
        <c:numFmt formatCode="&quot;H&quot;yy" sourceLinked="1"/>
        <c:majorTickMark val="none"/>
        <c:minorTickMark val="none"/>
        <c:tickLblPos val="none"/>
        <c:crossAx val="449695344"/>
        <c:crosses val="autoZero"/>
        <c:auto val="1"/>
        <c:lblOffset val="100"/>
        <c:baseTimeUnit val="years"/>
      </c:dateAx>
      <c:valAx>
        <c:axId val="44969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6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E-4B61-817D-2674FC6E3DD4}"/>
            </c:ext>
          </c:extLst>
        </c:ser>
        <c:dLbls>
          <c:showLegendKey val="0"/>
          <c:showVal val="0"/>
          <c:showCatName val="0"/>
          <c:showSerName val="0"/>
          <c:showPercent val="0"/>
          <c:showBubbleSize val="0"/>
        </c:dLbls>
        <c:gapWidth val="150"/>
        <c:axId val="446333416"/>
        <c:axId val="4463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E-4B61-817D-2674FC6E3DD4}"/>
            </c:ext>
          </c:extLst>
        </c:ser>
        <c:dLbls>
          <c:showLegendKey val="0"/>
          <c:showVal val="0"/>
          <c:showCatName val="0"/>
          <c:showSerName val="0"/>
          <c:showPercent val="0"/>
          <c:showBubbleSize val="0"/>
        </c:dLbls>
        <c:marker val="1"/>
        <c:smooth val="0"/>
        <c:axId val="446333416"/>
        <c:axId val="446331456"/>
      </c:lineChart>
      <c:dateAx>
        <c:axId val="446333416"/>
        <c:scaling>
          <c:orientation val="minMax"/>
        </c:scaling>
        <c:delete val="1"/>
        <c:axPos val="b"/>
        <c:numFmt formatCode="&quot;H&quot;yy" sourceLinked="1"/>
        <c:majorTickMark val="none"/>
        <c:minorTickMark val="none"/>
        <c:tickLblPos val="none"/>
        <c:crossAx val="446331456"/>
        <c:crosses val="autoZero"/>
        <c:auto val="1"/>
        <c:lblOffset val="100"/>
        <c:baseTimeUnit val="years"/>
      </c:dateAx>
      <c:valAx>
        <c:axId val="4463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3-492A-93BA-002C9F1EAD2E}"/>
            </c:ext>
          </c:extLst>
        </c:ser>
        <c:dLbls>
          <c:showLegendKey val="0"/>
          <c:showVal val="0"/>
          <c:showCatName val="0"/>
          <c:showSerName val="0"/>
          <c:showPercent val="0"/>
          <c:showBubbleSize val="0"/>
        </c:dLbls>
        <c:gapWidth val="150"/>
        <c:axId val="446333808"/>
        <c:axId val="44633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3-492A-93BA-002C9F1EAD2E}"/>
            </c:ext>
          </c:extLst>
        </c:ser>
        <c:dLbls>
          <c:showLegendKey val="0"/>
          <c:showVal val="0"/>
          <c:showCatName val="0"/>
          <c:showSerName val="0"/>
          <c:showPercent val="0"/>
          <c:showBubbleSize val="0"/>
        </c:dLbls>
        <c:marker val="1"/>
        <c:smooth val="0"/>
        <c:axId val="446333808"/>
        <c:axId val="446338512"/>
      </c:lineChart>
      <c:dateAx>
        <c:axId val="446333808"/>
        <c:scaling>
          <c:orientation val="minMax"/>
        </c:scaling>
        <c:delete val="1"/>
        <c:axPos val="b"/>
        <c:numFmt formatCode="&quot;H&quot;yy" sourceLinked="1"/>
        <c:majorTickMark val="none"/>
        <c:minorTickMark val="none"/>
        <c:tickLblPos val="none"/>
        <c:crossAx val="446338512"/>
        <c:crosses val="autoZero"/>
        <c:auto val="1"/>
        <c:lblOffset val="100"/>
        <c:baseTimeUnit val="years"/>
      </c:dateAx>
      <c:valAx>
        <c:axId val="44633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E-4597-ACC5-3D9E1841966B}"/>
            </c:ext>
          </c:extLst>
        </c:ser>
        <c:dLbls>
          <c:showLegendKey val="0"/>
          <c:showVal val="0"/>
          <c:showCatName val="0"/>
          <c:showSerName val="0"/>
          <c:showPercent val="0"/>
          <c:showBubbleSize val="0"/>
        </c:dLbls>
        <c:gapWidth val="150"/>
        <c:axId val="446339688"/>
        <c:axId val="4463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E-4597-ACC5-3D9E1841966B}"/>
            </c:ext>
          </c:extLst>
        </c:ser>
        <c:dLbls>
          <c:showLegendKey val="0"/>
          <c:showVal val="0"/>
          <c:showCatName val="0"/>
          <c:showSerName val="0"/>
          <c:showPercent val="0"/>
          <c:showBubbleSize val="0"/>
        </c:dLbls>
        <c:marker val="1"/>
        <c:smooth val="0"/>
        <c:axId val="446339688"/>
        <c:axId val="446339296"/>
      </c:lineChart>
      <c:dateAx>
        <c:axId val="446339688"/>
        <c:scaling>
          <c:orientation val="minMax"/>
        </c:scaling>
        <c:delete val="1"/>
        <c:axPos val="b"/>
        <c:numFmt formatCode="&quot;H&quot;yy" sourceLinked="1"/>
        <c:majorTickMark val="none"/>
        <c:minorTickMark val="none"/>
        <c:tickLblPos val="none"/>
        <c:crossAx val="446339296"/>
        <c:crosses val="autoZero"/>
        <c:auto val="1"/>
        <c:lblOffset val="100"/>
        <c:baseTimeUnit val="years"/>
      </c:dateAx>
      <c:valAx>
        <c:axId val="4463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8E-4B97-ACA5-007CA0FE38AE}"/>
            </c:ext>
          </c:extLst>
        </c:ser>
        <c:dLbls>
          <c:showLegendKey val="0"/>
          <c:showVal val="0"/>
          <c:showCatName val="0"/>
          <c:showSerName val="0"/>
          <c:showPercent val="0"/>
          <c:showBubbleSize val="0"/>
        </c:dLbls>
        <c:gapWidth val="150"/>
        <c:axId val="446335376"/>
        <c:axId val="44633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8E-4B97-ACA5-007CA0FE38AE}"/>
            </c:ext>
          </c:extLst>
        </c:ser>
        <c:dLbls>
          <c:showLegendKey val="0"/>
          <c:showVal val="0"/>
          <c:showCatName val="0"/>
          <c:showSerName val="0"/>
          <c:showPercent val="0"/>
          <c:showBubbleSize val="0"/>
        </c:dLbls>
        <c:marker val="1"/>
        <c:smooth val="0"/>
        <c:axId val="446335376"/>
        <c:axId val="446335768"/>
      </c:lineChart>
      <c:dateAx>
        <c:axId val="446335376"/>
        <c:scaling>
          <c:orientation val="minMax"/>
        </c:scaling>
        <c:delete val="1"/>
        <c:axPos val="b"/>
        <c:numFmt formatCode="&quot;H&quot;yy" sourceLinked="1"/>
        <c:majorTickMark val="none"/>
        <c:minorTickMark val="none"/>
        <c:tickLblPos val="none"/>
        <c:crossAx val="446335768"/>
        <c:crosses val="autoZero"/>
        <c:auto val="1"/>
        <c:lblOffset val="100"/>
        <c:baseTimeUnit val="years"/>
      </c:dateAx>
      <c:valAx>
        <c:axId val="4463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30-420E-9DC2-6ABF7B5637AA}"/>
            </c:ext>
          </c:extLst>
        </c:ser>
        <c:dLbls>
          <c:showLegendKey val="0"/>
          <c:showVal val="0"/>
          <c:showCatName val="0"/>
          <c:showSerName val="0"/>
          <c:showPercent val="0"/>
          <c:showBubbleSize val="0"/>
        </c:dLbls>
        <c:gapWidth val="150"/>
        <c:axId val="446329104"/>
        <c:axId val="44633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030-420E-9DC2-6ABF7B5637AA}"/>
            </c:ext>
          </c:extLst>
        </c:ser>
        <c:dLbls>
          <c:showLegendKey val="0"/>
          <c:showVal val="0"/>
          <c:showCatName val="0"/>
          <c:showSerName val="0"/>
          <c:showPercent val="0"/>
          <c:showBubbleSize val="0"/>
        </c:dLbls>
        <c:marker val="1"/>
        <c:smooth val="0"/>
        <c:axId val="446329104"/>
        <c:axId val="446330280"/>
      </c:lineChart>
      <c:dateAx>
        <c:axId val="446329104"/>
        <c:scaling>
          <c:orientation val="minMax"/>
        </c:scaling>
        <c:delete val="1"/>
        <c:axPos val="b"/>
        <c:numFmt formatCode="&quot;H&quot;yy" sourceLinked="1"/>
        <c:majorTickMark val="none"/>
        <c:minorTickMark val="none"/>
        <c:tickLblPos val="none"/>
        <c:crossAx val="446330280"/>
        <c:crosses val="autoZero"/>
        <c:auto val="1"/>
        <c:lblOffset val="100"/>
        <c:baseTimeUnit val="years"/>
      </c:dateAx>
      <c:valAx>
        <c:axId val="44633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24.31</c:v>
                </c:pt>
                <c:pt idx="1">
                  <c:v>29.64</c:v>
                </c:pt>
                <c:pt idx="2">
                  <c:v>21.18</c:v>
                </c:pt>
                <c:pt idx="3">
                  <c:v>25.85</c:v>
                </c:pt>
                <c:pt idx="4">
                  <c:v>24.39</c:v>
                </c:pt>
              </c:numCache>
            </c:numRef>
          </c:val>
          <c:extLst>
            <c:ext xmlns:c16="http://schemas.microsoft.com/office/drawing/2014/chart" uri="{C3380CC4-5D6E-409C-BE32-E72D297353CC}">
              <c16:uniqueId val="{00000000-CFE9-4BD5-ACDC-69705470D109}"/>
            </c:ext>
          </c:extLst>
        </c:ser>
        <c:dLbls>
          <c:showLegendKey val="0"/>
          <c:showVal val="0"/>
          <c:showCatName val="0"/>
          <c:showSerName val="0"/>
          <c:showPercent val="0"/>
          <c:showBubbleSize val="0"/>
        </c:dLbls>
        <c:gapWidth val="150"/>
        <c:axId val="446340472"/>
        <c:axId val="44633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FE9-4BD5-ACDC-69705470D109}"/>
            </c:ext>
          </c:extLst>
        </c:ser>
        <c:dLbls>
          <c:showLegendKey val="0"/>
          <c:showVal val="0"/>
          <c:showCatName val="0"/>
          <c:showSerName val="0"/>
          <c:showPercent val="0"/>
          <c:showBubbleSize val="0"/>
        </c:dLbls>
        <c:marker val="1"/>
        <c:smooth val="0"/>
        <c:axId val="446340472"/>
        <c:axId val="446337728"/>
      </c:lineChart>
      <c:dateAx>
        <c:axId val="446340472"/>
        <c:scaling>
          <c:orientation val="minMax"/>
        </c:scaling>
        <c:delete val="1"/>
        <c:axPos val="b"/>
        <c:numFmt formatCode="&quot;H&quot;yy" sourceLinked="1"/>
        <c:majorTickMark val="none"/>
        <c:minorTickMark val="none"/>
        <c:tickLblPos val="none"/>
        <c:crossAx val="446337728"/>
        <c:crosses val="autoZero"/>
        <c:auto val="1"/>
        <c:lblOffset val="100"/>
        <c:baseTimeUnit val="years"/>
      </c:dateAx>
      <c:valAx>
        <c:axId val="446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4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646.72</c:v>
                </c:pt>
                <c:pt idx="1">
                  <c:v>526.01</c:v>
                </c:pt>
                <c:pt idx="2">
                  <c:v>731.23</c:v>
                </c:pt>
                <c:pt idx="3">
                  <c:v>590.54</c:v>
                </c:pt>
                <c:pt idx="4">
                  <c:v>783.25</c:v>
                </c:pt>
              </c:numCache>
            </c:numRef>
          </c:val>
          <c:extLst>
            <c:ext xmlns:c16="http://schemas.microsoft.com/office/drawing/2014/chart" uri="{C3380CC4-5D6E-409C-BE32-E72D297353CC}">
              <c16:uniqueId val="{00000000-A69F-4350-8A8D-830E87EFA998}"/>
            </c:ext>
          </c:extLst>
        </c:ser>
        <c:dLbls>
          <c:showLegendKey val="0"/>
          <c:showVal val="0"/>
          <c:showCatName val="0"/>
          <c:showSerName val="0"/>
          <c:showPercent val="0"/>
          <c:showBubbleSize val="0"/>
        </c:dLbls>
        <c:gapWidth val="150"/>
        <c:axId val="446334592"/>
        <c:axId val="44633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69F-4350-8A8D-830E87EFA998}"/>
            </c:ext>
          </c:extLst>
        </c:ser>
        <c:dLbls>
          <c:showLegendKey val="0"/>
          <c:showVal val="0"/>
          <c:showCatName val="0"/>
          <c:showSerName val="0"/>
          <c:showPercent val="0"/>
          <c:showBubbleSize val="0"/>
        </c:dLbls>
        <c:marker val="1"/>
        <c:smooth val="0"/>
        <c:axId val="446334592"/>
        <c:axId val="446334984"/>
      </c:lineChart>
      <c:dateAx>
        <c:axId val="446334592"/>
        <c:scaling>
          <c:orientation val="minMax"/>
        </c:scaling>
        <c:delete val="1"/>
        <c:axPos val="b"/>
        <c:numFmt formatCode="&quot;H&quot;yy" sourceLinked="1"/>
        <c:majorTickMark val="none"/>
        <c:minorTickMark val="none"/>
        <c:tickLblPos val="none"/>
        <c:crossAx val="446334984"/>
        <c:crosses val="autoZero"/>
        <c:auto val="1"/>
        <c:lblOffset val="100"/>
        <c:baseTimeUnit val="years"/>
      </c:dateAx>
      <c:valAx>
        <c:axId val="44633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42.34</c:v>
                </c:pt>
                <c:pt idx="1">
                  <c:v>41.44</c:v>
                </c:pt>
                <c:pt idx="2">
                  <c:v>39.64</c:v>
                </c:pt>
                <c:pt idx="3">
                  <c:v>38.74</c:v>
                </c:pt>
                <c:pt idx="4">
                  <c:v>38.74</c:v>
                </c:pt>
              </c:numCache>
            </c:numRef>
          </c:val>
          <c:extLst>
            <c:ext xmlns:c16="http://schemas.microsoft.com/office/drawing/2014/chart" uri="{C3380CC4-5D6E-409C-BE32-E72D297353CC}">
              <c16:uniqueId val="{00000000-F053-4C9A-8482-0E808781E1B2}"/>
            </c:ext>
          </c:extLst>
        </c:ser>
        <c:dLbls>
          <c:showLegendKey val="0"/>
          <c:showVal val="0"/>
          <c:showCatName val="0"/>
          <c:showSerName val="0"/>
          <c:showPercent val="0"/>
          <c:showBubbleSize val="0"/>
        </c:dLbls>
        <c:gapWidth val="150"/>
        <c:axId val="446338120"/>
        <c:axId val="4466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F053-4C9A-8482-0E808781E1B2}"/>
            </c:ext>
          </c:extLst>
        </c:ser>
        <c:dLbls>
          <c:showLegendKey val="0"/>
          <c:showVal val="0"/>
          <c:showCatName val="0"/>
          <c:showSerName val="0"/>
          <c:showPercent val="0"/>
          <c:showBubbleSize val="0"/>
        </c:dLbls>
        <c:marker val="1"/>
        <c:smooth val="0"/>
        <c:axId val="446338120"/>
        <c:axId val="446684712"/>
      </c:lineChart>
      <c:dateAx>
        <c:axId val="446338120"/>
        <c:scaling>
          <c:orientation val="minMax"/>
        </c:scaling>
        <c:delete val="1"/>
        <c:axPos val="b"/>
        <c:numFmt formatCode="&quot;H&quot;yy" sourceLinked="1"/>
        <c:majorTickMark val="none"/>
        <c:minorTickMark val="none"/>
        <c:tickLblPos val="none"/>
        <c:crossAx val="446684712"/>
        <c:crosses val="autoZero"/>
        <c:auto val="1"/>
        <c:lblOffset val="100"/>
        <c:baseTimeUnit val="years"/>
      </c:dateAx>
      <c:valAx>
        <c:axId val="44668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3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83.1</c:v>
                </c:pt>
                <c:pt idx="1">
                  <c:v>80.680000000000007</c:v>
                </c:pt>
                <c:pt idx="2">
                  <c:v>83.5</c:v>
                </c:pt>
                <c:pt idx="3">
                  <c:v>83.25</c:v>
                </c:pt>
                <c:pt idx="4">
                  <c:v>82.81</c:v>
                </c:pt>
              </c:numCache>
            </c:numRef>
          </c:val>
          <c:extLst>
            <c:ext xmlns:c16="http://schemas.microsoft.com/office/drawing/2014/chart" uri="{C3380CC4-5D6E-409C-BE32-E72D297353CC}">
              <c16:uniqueId val="{00000000-343A-42FB-A6E2-5A7F1FFCDD70}"/>
            </c:ext>
          </c:extLst>
        </c:ser>
        <c:dLbls>
          <c:showLegendKey val="0"/>
          <c:showVal val="0"/>
          <c:showCatName val="0"/>
          <c:showSerName val="0"/>
          <c:showPercent val="0"/>
          <c:showBubbleSize val="0"/>
        </c:dLbls>
        <c:gapWidth val="150"/>
        <c:axId val="446680008"/>
        <c:axId val="44668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43A-42FB-A6E2-5A7F1FFCDD70}"/>
            </c:ext>
          </c:extLst>
        </c:ser>
        <c:dLbls>
          <c:showLegendKey val="0"/>
          <c:showVal val="0"/>
          <c:showCatName val="0"/>
          <c:showSerName val="0"/>
          <c:showPercent val="0"/>
          <c:showBubbleSize val="0"/>
        </c:dLbls>
        <c:marker val="1"/>
        <c:smooth val="0"/>
        <c:axId val="446680008"/>
        <c:axId val="446680792"/>
      </c:lineChart>
      <c:dateAx>
        <c:axId val="446680008"/>
        <c:scaling>
          <c:orientation val="minMax"/>
        </c:scaling>
        <c:delete val="1"/>
        <c:axPos val="b"/>
        <c:numFmt formatCode="&quot;H&quot;yy" sourceLinked="1"/>
        <c:majorTickMark val="none"/>
        <c:minorTickMark val="none"/>
        <c:tickLblPos val="none"/>
        <c:crossAx val="446680792"/>
        <c:crosses val="autoZero"/>
        <c:auto val="1"/>
        <c:lblOffset val="100"/>
        <c:baseTimeUnit val="years"/>
      </c:dateAx>
      <c:valAx>
        <c:axId val="4466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6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山口県　上関町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2593</v>
      </c>
      <c r="AM8" s="51"/>
      <c r="AN8" s="51"/>
      <c r="AO8" s="51"/>
      <c r="AP8" s="51"/>
      <c r="AQ8" s="51"/>
      <c r="AR8" s="51"/>
      <c r="AS8" s="51"/>
      <c r="AT8" s="46">
        <f>データ!T6</f>
        <v>34.69</v>
      </c>
      <c r="AU8" s="46"/>
      <c r="AV8" s="46"/>
      <c r="AW8" s="46"/>
      <c r="AX8" s="46"/>
      <c r="AY8" s="46"/>
      <c r="AZ8" s="46"/>
      <c r="BA8" s="46"/>
      <c r="BB8" s="46">
        <f>データ!U6</f>
        <v>74.75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7.49</v>
      </c>
      <c r="Q10" s="46"/>
      <c r="R10" s="46"/>
      <c r="S10" s="46"/>
      <c r="T10" s="46"/>
      <c r="U10" s="46"/>
      <c r="V10" s="46"/>
      <c r="W10" s="46">
        <f>データ!Q6</f>
        <v>96.04</v>
      </c>
      <c r="X10" s="46"/>
      <c r="Y10" s="46"/>
      <c r="Z10" s="46"/>
      <c r="AA10" s="46"/>
      <c r="AB10" s="46"/>
      <c r="AC10" s="46"/>
      <c r="AD10" s="51">
        <f>データ!R6</f>
        <v>2500</v>
      </c>
      <c r="AE10" s="51"/>
      <c r="AF10" s="51"/>
      <c r="AG10" s="51"/>
      <c r="AH10" s="51"/>
      <c r="AI10" s="51"/>
      <c r="AJ10" s="51"/>
      <c r="AK10" s="2"/>
      <c r="AL10" s="51">
        <f>データ!V6</f>
        <v>192</v>
      </c>
      <c r="AM10" s="51"/>
      <c r="AN10" s="51"/>
      <c r="AO10" s="51"/>
      <c r="AP10" s="51"/>
      <c r="AQ10" s="51"/>
      <c r="AR10" s="51"/>
      <c r="AS10" s="51"/>
      <c r="AT10" s="46">
        <f>データ!W6</f>
        <v>0.1</v>
      </c>
      <c r="AU10" s="46"/>
      <c r="AV10" s="46"/>
      <c r="AW10" s="46"/>
      <c r="AX10" s="46"/>
      <c r="AY10" s="46"/>
      <c r="AZ10" s="46"/>
      <c r="BA10" s="46"/>
      <c r="BB10" s="46">
        <f>データ!X6</f>
        <v>1920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jNawrcCYdQJcsdxa+AlOM6/ZJ+ZQyOiNxU2aidZrf9yWULZkC8jgevEwxjqGPL5my9g/eVdYfa/zUKBDwiOoMQ==" saltValue="HnrygIGkbkUf/XCaNQ602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2020</v>
      </c>
      <c r="C6" s="33">
        <f t="shared" ref="C6:X6" si="3">C7</f>
        <v>353418</v>
      </c>
      <c r="D6" s="33">
        <f t="shared" si="3"/>
        <v>47</v>
      </c>
      <c r="E6" s="33">
        <f t="shared" si="3"/>
        <v>17</v>
      </c>
      <c r="F6" s="33">
        <f t="shared" si="3"/>
        <v>5</v>
      </c>
      <c r="G6" s="33">
        <f t="shared" si="3"/>
        <v>0</v>
      </c>
      <c r="H6" s="33" t="str">
        <f t="shared" si="3"/>
        <v>山口県　上関町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7.49</v>
      </c>
      <c r="Q6" s="34">
        <f t="shared" si="3"/>
        <v>96.04</v>
      </c>
      <c r="R6" s="34">
        <f t="shared" si="3"/>
        <v>2500</v>
      </c>
      <c r="S6" s="34">
        <f t="shared" si="3"/>
        <v>2593</v>
      </c>
      <c r="T6" s="34">
        <f t="shared" si="3"/>
        <v>34.69</v>
      </c>
      <c r="U6" s="34">
        <f t="shared" si="3"/>
        <v>74.75</v>
      </c>
      <c r="V6" s="34">
        <f t="shared" si="3"/>
        <v>192</v>
      </c>
      <c r="W6" s="34">
        <f t="shared" si="3"/>
        <v>0.1</v>
      </c>
      <c r="X6" s="34">
        <f t="shared" si="3"/>
        <v>1920</v>
      </c>
      <c r="Y6" s="35">
        <f>IF(Y7="",NA(),Y7)</f>
        <v>100.03</v>
      </c>
      <c r="Z6" s="35">
        <f t="shared" ref="Z6:AH6" si="4">IF(Z7="",NA(),Z7)</f>
        <v>99.96</v>
      </c>
      <c r="AA6" s="35">
        <f t="shared" si="4"/>
        <v>100.02</v>
      </c>
      <c r="AB6" s="35">
        <f t="shared" si="4"/>
        <v>100.1</v>
      </c>
      <c r="AC6" s="35">
        <f t="shared" si="4"/>
        <v>99.99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24.31</v>
      </c>
      <c r="BR6" s="35">
        <f t="shared" ref="BR6:BZ6" si="8">IF(BR7="",NA(),BR7)</f>
        <v>29.64</v>
      </c>
      <c r="BS6" s="35">
        <f t="shared" si="8"/>
        <v>21.18</v>
      </c>
      <c r="BT6" s="35">
        <f t="shared" si="8"/>
        <v>25.85</v>
      </c>
      <c r="BU6" s="35">
        <f t="shared" si="8"/>
        <v>24.39</v>
      </c>
      <c r="BV6" s="35">
        <f t="shared" si="8"/>
        <v>55.32</v>
      </c>
      <c r="BW6" s="35">
        <f t="shared" si="8"/>
        <v>59.8</v>
      </c>
      <c r="BX6" s="35">
        <f t="shared" si="8"/>
        <v>57.77</v>
      </c>
      <c r="BY6" s="35">
        <f t="shared" si="8"/>
        <v>57.31</v>
      </c>
      <c r="BZ6" s="35">
        <f t="shared" si="8"/>
        <v>57.08</v>
      </c>
      <c r="CA6" s="34" t="str">
        <f>IF(CA7="","",IF(CA7="-","【-】","【"&amp;SUBSTITUTE(TEXT(CA7,"#,##0.00"),"-","△")&amp;"】"))</f>
        <v>【60.94】</v>
      </c>
      <c r="CB6" s="35">
        <f>IF(CB7="",NA(),CB7)</f>
        <v>646.72</v>
      </c>
      <c r="CC6" s="35">
        <f t="shared" ref="CC6:CK6" si="9">IF(CC7="",NA(),CC7)</f>
        <v>526.01</v>
      </c>
      <c r="CD6" s="35">
        <f t="shared" si="9"/>
        <v>731.23</v>
      </c>
      <c r="CE6" s="35">
        <f t="shared" si="9"/>
        <v>590.54</v>
      </c>
      <c r="CF6" s="35">
        <f t="shared" si="9"/>
        <v>783.25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42.34</v>
      </c>
      <c r="CN6" s="35">
        <f t="shared" ref="CN6:CV6" si="10">IF(CN7="",NA(),CN7)</f>
        <v>41.44</v>
      </c>
      <c r="CO6" s="35">
        <f t="shared" si="10"/>
        <v>39.64</v>
      </c>
      <c r="CP6" s="35">
        <f t="shared" si="10"/>
        <v>38.74</v>
      </c>
      <c r="CQ6" s="35">
        <f t="shared" si="10"/>
        <v>38.74</v>
      </c>
      <c r="CR6" s="35">
        <f t="shared" si="10"/>
        <v>60.65</v>
      </c>
      <c r="CS6" s="35">
        <f t="shared" si="10"/>
        <v>51.75</v>
      </c>
      <c r="CT6" s="35">
        <f t="shared" si="10"/>
        <v>50.68</v>
      </c>
      <c r="CU6" s="35">
        <f t="shared" si="10"/>
        <v>50.14</v>
      </c>
      <c r="CV6" s="35">
        <f t="shared" si="10"/>
        <v>54.83</v>
      </c>
      <c r="CW6" s="34" t="str">
        <f>IF(CW7="","",IF(CW7="-","【-】","【"&amp;SUBSTITUTE(TEXT(CW7,"#,##0.00"),"-","△")&amp;"】"))</f>
        <v>【54.84】</v>
      </c>
      <c r="CX6" s="35">
        <f>IF(CX7="",NA(),CX7)</f>
        <v>83.1</v>
      </c>
      <c r="CY6" s="35">
        <f t="shared" ref="CY6:DG6" si="11">IF(CY7="",NA(),CY7)</f>
        <v>80.680000000000007</v>
      </c>
      <c r="CZ6" s="35">
        <f t="shared" si="11"/>
        <v>83.5</v>
      </c>
      <c r="DA6" s="35">
        <f t="shared" si="11"/>
        <v>83.25</v>
      </c>
      <c r="DB6" s="35">
        <f t="shared" si="11"/>
        <v>82.81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2">
      <c r="A7" s="28"/>
      <c r="B7" s="37">
        <v>2020</v>
      </c>
      <c r="C7" s="37">
        <v>353418</v>
      </c>
      <c r="D7" s="37">
        <v>47</v>
      </c>
      <c r="E7" s="37">
        <v>17</v>
      </c>
      <c r="F7" s="37">
        <v>5</v>
      </c>
      <c r="G7" s="37">
        <v>0</v>
      </c>
      <c r="H7" s="37" t="s">
        <v>99</v>
      </c>
      <c r="I7" s="37" t="s">
        <v>100</v>
      </c>
      <c r="J7" s="37" t="s">
        <v>101</v>
      </c>
      <c r="K7" s="37" t="s">
        <v>102</v>
      </c>
      <c r="L7" s="37" t="s">
        <v>103</v>
      </c>
      <c r="M7" s="37" t="s">
        <v>104</v>
      </c>
      <c r="N7" s="38" t="s">
        <v>105</v>
      </c>
      <c r="O7" s="38" t="s">
        <v>106</v>
      </c>
      <c r="P7" s="38">
        <v>7.49</v>
      </c>
      <c r="Q7" s="38">
        <v>96.04</v>
      </c>
      <c r="R7" s="38">
        <v>2500</v>
      </c>
      <c r="S7" s="38">
        <v>2593</v>
      </c>
      <c r="T7" s="38">
        <v>34.69</v>
      </c>
      <c r="U7" s="38">
        <v>74.75</v>
      </c>
      <c r="V7" s="38">
        <v>192</v>
      </c>
      <c r="W7" s="38">
        <v>0.1</v>
      </c>
      <c r="X7" s="38">
        <v>1920</v>
      </c>
      <c r="Y7" s="38">
        <v>100.03</v>
      </c>
      <c r="Z7" s="38">
        <v>99.96</v>
      </c>
      <c r="AA7" s="38">
        <v>100.02</v>
      </c>
      <c r="AB7" s="38">
        <v>100.1</v>
      </c>
      <c r="AC7" s="38">
        <v>99.99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24.31</v>
      </c>
      <c r="BR7" s="38">
        <v>29.64</v>
      </c>
      <c r="BS7" s="38">
        <v>21.18</v>
      </c>
      <c r="BT7" s="38">
        <v>25.85</v>
      </c>
      <c r="BU7" s="38">
        <v>24.39</v>
      </c>
      <c r="BV7" s="38">
        <v>55.32</v>
      </c>
      <c r="BW7" s="38">
        <v>59.8</v>
      </c>
      <c r="BX7" s="38">
        <v>57.77</v>
      </c>
      <c r="BY7" s="38">
        <v>57.31</v>
      </c>
      <c r="BZ7" s="38">
        <v>57.08</v>
      </c>
      <c r="CA7" s="38">
        <v>60.94</v>
      </c>
      <c r="CB7" s="38">
        <v>646.72</v>
      </c>
      <c r="CC7" s="38">
        <v>526.01</v>
      </c>
      <c r="CD7" s="38">
        <v>731.23</v>
      </c>
      <c r="CE7" s="38">
        <v>590.54</v>
      </c>
      <c r="CF7" s="38">
        <v>783.25</v>
      </c>
      <c r="CG7" s="38">
        <v>283.17</v>
      </c>
      <c r="CH7" s="38">
        <v>263.76</v>
      </c>
      <c r="CI7" s="38">
        <v>274.35000000000002</v>
      </c>
      <c r="CJ7" s="38">
        <v>273.52</v>
      </c>
      <c r="CK7" s="38">
        <v>274.99</v>
      </c>
      <c r="CL7" s="38">
        <v>253.04</v>
      </c>
      <c r="CM7" s="38">
        <v>42.34</v>
      </c>
      <c r="CN7" s="38">
        <v>41.44</v>
      </c>
      <c r="CO7" s="38">
        <v>39.64</v>
      </c>
      <c r="CP7" s="38">
        <v>38.74</v>
      </c>
      <c r="CQ7" s="38">
        <v>38.74</v>
      </c>
      <c r="CR7" s="38">
        <v>60.65</v>
      </c>
      <c r="CS7" s="38">
        <v>51.75</v>
      </c>
      <c r="CT7" s="38">
        <v>50.68</v>
      </c>
      <c r="CU7" s="38">
        <v>50.14</v>
      </c>
      <c r="CV7" s="38">
        <v>54.83</v>
      </c>
      <c r="CW7" s="38">
        <v>54.84</v>
      </c>
      <c r="CX7" s="38">
        <v>83.1</v>
      </c>
      <c r="CY7" s="38">
        <v>80.680000000000007</v>
      </c>
      <c r="CZ7" s="38">
        <v>83.5</v>
      </c>
      <c r="DA7" s="38">
        <v>83.25</v>
      </c>
      <c r="DB7" s="38">
        <v>82.81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112</v>
      </c>
    </row>
    <row r="12" spans="1:145" x14ac:dyDescent="0.2">
      <c r="B12">
        <v>1</v>
      </c>
      <c r="C12">
        <v>1</v>
      </c>
      <c r="D12">
        <v>1</v>
      </c>
      <c r="E12">
        <v>1</v>
      </c>
      <c r="F12">
        <v>2</v>
      </c>
      <c r="G12" t="s">
        <v>113</v>
      </c>
    </row>
    <row r="13" spans="1:145" x14ac:dyDescent="0.2">
      <c r="B13" t="s">
        <v>114</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2022-01-31T06:11:07Z</cp:lastPrinted>
  <dcterms:created xsi:type="dcterms:W3CDTF">2021-12-03T08:01:27Z</dcterms:created>
  <dcterms:modified xsi:type="dcterms:W3CDTF">2022-01-31T07:56:57Z</dcterms:modified>
  <cp:category/>
</cp:coreProperties>
</file>