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er2162\Desktop\"/>
    </mc:Choice>
  </mc:AlternateContent>
  <xr:revisionPtr revIDLastSave="0" documentId="13_ncr:1_{41E55DA6-5BB6-4820-AEB0-B159128F8641}" xr6:coauthVersionLast="46" xr6:coauthVersionMax="46" xr10:uidLastSave="{00000000-0000-0000-0000-000000000000}"/>
  <workbookProtection workbookAlgorithmName="SHA-512" workbookHashValue="b6PjMH1Q6AgvdASXlbpJQ0CcAXNXFyqXhyuTo6jyew7uXvJTW2p3H779yAf9l5MIr7prpsiinVclIeZnWP1pag==" workbookSaltValue="JK8TRmqqoL1HnlL+kM1OB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W10" i="4" s="1"/>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B10" i="4"/>
  <c r="BB8"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<sst xmlns="http://schemas.openxmlformats.org/spreadsheetml/2006/main" count="236" uniqueCount="120">
  <si>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</si>
  <si>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</si>
  <si>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</si>
  <si>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</si>
  <si>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</si>
  <si>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</si>
  <si>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</si>
  <si>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</si>
  <si>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</si>
  <si>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</si>
  <si>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</si>
  <si>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</si>
  <si>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</si>
  <si>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</si>
  <si>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</si>
  <si>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</si>
  <si>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</si>
  <si>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</si>
  <si>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</si>
  <si>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</si>
  <si>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</si>
  <si>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</si>
  <si>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</si>
  <si>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</si>
  <si>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</si>
  <si>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</si>
  <si>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</si>
  <si>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</si>
  <si>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</si>
  <si>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</si>
  <si>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</si>
  <si>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</si>
  <si>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</si>
  <si>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</si>
  <si>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</si>
  <si>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</si>
  <si>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</si>
  <si>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</si>
  <si>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</si>
  <si>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</si>
  <si>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</si>
  <si>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</si>
  <si>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</si>
  <si>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</si>
  <si>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</si>
  <si>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</si>
  <si>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</si>
  <si>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</si>
  <si>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</si>
  <si>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</si>
  <si>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</si>
  <si>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</si>
  <si>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</si>
  <si>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</si>
  <si>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</si>
  <si>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</si>
  <si>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</si>
  <si>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</si>
  <si>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</si>
  <si>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</si>
  <si>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</si>
  <si>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</si>
  <si>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</si>
  <si>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</si>
  <si>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</si>
  <si>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</si>
  <si>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</si>
  <si>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</si>
  <si>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</si>
  <si>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</si>
  <si>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</si>
  <si>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</si>
  <si>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</si>
  <si>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</si>
  <si>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</si>
  <si>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</si>
  <si>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</si>
  <si>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</si>
  <si>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</si>
  <si>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</si>
  <si>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</si>
  <si>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</si>
  <si>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</si>
  <si>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</si>
  <si>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</si>
  <si>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</si>
  <si>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</si>
  <si>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</si>
  <si>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</si>
  <si>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</si>
  <si>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</si>
  <si>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</si>
  <si>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</si>
  <si>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</si>
  <si>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</si>
  <si>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</si>
  <si>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</si>
  <si>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</si>
  <si>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</si>
  <si>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</si>
  <si>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</si>
  <si>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</si>
  <si>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</si>
  <si>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</si>
  <si>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</si>
  <si>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</si>
  <si>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</si>
  <si>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</si>
  <si>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</si>
  <si>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</si>
  <si>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</si>
  <si>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</si>
  <si>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</si>
  <si>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</si>
  <si>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</si>
  <si>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</si>
  <si>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</si>
  <si>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
　平成１６年から供用開始しており、処理施設の機器類は経年劣化による修繕が増加しているため、今後は機能保全計画に基づき、計画的な修繕と更新を図る。</t>
    <rPh sb="1" eb="3">
      <t>カンキョ</t>
    </rPh>
    <rPh sb="3" eb="5">
      <t>カイゼン</t>
    </rPh>
    <rPh sb="5" eb="6">
      <t>リツ</t>
    </rPh>
    <rPh sb="53" eb="55">
      <t>コンゴ</t>
    </rPh>
    <rPh sb="63" eb="64">
      <t>モト</t>
    </rPh>
    <phoneticPr fontId="4"/>
  </si>
  <si>
    <t xml:space="preserve">　今後、施設の経年劣化による処理能力の低下や維持補修費の増加が見込まれる。
　機能保全計画に基づき、計画的に改築工事を行い、効率的な維持管理を進めていく。
　また、公営企業会計への移行を進め、財政状態や経営成績及び固定資産を把握することで、適切な料金設定についても検討し、健全で安定的な経営に努めていく。　　　　　　　　　　　　　　　　　　　　
</t>
    <rPh sb="1" eb="3">
      <t>コンゴ</t>
    </rPh>
    <rPh sb="4" eb="6">
      <t>シセツ</t>
    </rPh>
    <rPh sb="7" eb="11">
      <t>ケイネンレッカ</t>
    </rPh>
    <rPh sb="14" eb="18">
      <t>ショリノウリョク</t>
    </rPh>
    <rPh sb="19" eb="21">
      <t>テイカ</t>
    </rPh>
    <rPh sb="22" eb="27">
      <t>イジホシュウヒ</t>
    </rPh>
    <rPh sb="28" eb="30">
      <t>ゾウカ</t>
    </rPh>
    <rPh sb="31" eb="33">
      <t>ミコ</t>
    </rPh>
    <rPh sb="39" eb="45">
      <t>キノウホゼンケイカク</t>
    </rPh>
    <rPh sb="46" eb="47">
      <t>モト</t>
    </rPh>
    <rPh sb="50" eb="53">
      <t>ケイカクテキ</t>
    </rPh>
    <rPh sb="54" eb="58">
      <t>カイチクコウジ</t>
    </rPh>
    <rPh sb="59" eb="60">
      <t>オコナ</t>
    </rPh>
    <rPh sb="62" eb="65">
      <t>コウリツテキ</t>
    </rPh>
    <rPh sb="66" eb="70">
      <t>イジカンリ</t>
    </rPh>
    <rPh sb="71" eb="72">
      <t>スス</t>
    </rPh>
    <rPh sb="120" eb="122">
      <t>テキセツ</t>
    </rPh>
    <rPh sb="123" eb="125">
      <t>リョウキン</t>
    </rPh>
    <rPh sb="125" eb="127">
      <t>セッテイ</t>
    </rPh>
    <rPh sb="132" eb="134">
      <t>ケントウ</t>
    </rPh>
    <phoneticPr fontId="7"/>
  </si>
  <si>
    <r>
      <t xml:space="preserve">【収益的収支比率】
　使用料収入や一般会計繰入金で総費用と地方債償還金を加えた額を賄いきれない状況が続いている。
　経常経費の縮減や地方債新規借入の抑制に務めるなど、より一層経営改善の取組が必要である。
【企業債残高対事業規模比率】
　分流式下水道に係る一般会計からの繰出金の算出基準割合が増加し、基準債残高に対して一般会計が負担する額が増加したため、企業債残高対事業規模比率は低下した。
【経費回収率】
　類似団体平均とほぼ同水準となった。
　しかしながら、本来は使用料で賄うべき経費であるため、より一層の経営改善の取り組む必要がある。
</t>
    </r>
    <r>
      <rPr>
        <sz val="11"/>
        <rFont val="ＭＳ ゴシック"/>
        <family val="3"/>
        <charset val="128"/>
      </rPr>
      <t>【汚水処理原価】
　類似団体平均を上回った状態が続いている。
　引き続き、維持管理費の削減に努める。</t>
    </r>
    <r>
      <rPr>
        <sz val="11"/>
        <color theme="1"/>
        <rFont val="ＭＳ ゴシック"/>
        <family val="3"/>
        <charset val="128"/>
      </rPr>
      <t xml:space="preserve">
【水洗化率】
　類似団体平均を下回っており、ほぼ横ばいの状態となっている。
　使用料収入の増加の観点からも、未接続世帯に対する早期接続の促進に強化することで、水洗化率向上に努める。
</t>
    </r>
    <rPh sb="11" eb="14">
      <t>シヨウリョウ</t>
    </rPh>
    <rPh sb="47" eb="49">
      <t>ジョウキョウ</t>
    </rPh>
    <rPh sb="50" eb="51">
      <t>ツヅ</t>
    </rPh>
    <rPh sb="58" eb="62">
      <t>ケイジョウケイヒ</t>
    </rPh>
    <rPh sb="63" eb="65">
      <t>シュクゲン</t>
    </rPh>
    <rPh sb="95" eb="97">
      <t>ヒツヨウ</t>
    </rPh>
    <rPh sb="118" eb="124">
      <t>ブンリュウシキゲスイドウ</t>
    </rPh>
    <rPh sb="125" eb="126">
      <t>カカ</t>
    </rPh>
    <rPh sb="127" eb="131">
      <t>イッパンカイケイ</t>
    </rPh>
    <rPh sb="134" eb="136">
      <t>クリダ</t>
    </rPh>
    <rPh sb="136" eb="137">
      <t>キン</t>
    </rPh>
    <rPh sb="138" eb="140">
      <t>サンシュツ</t>
    </rPh>
    <rPh sb="140" eb="144">
      <t>キジュンワリアイ</t>
    </rPh>
    <rPh sb="145" eb="147">
      <t>ゾウカ</t>
    </rPh>
    <rPh sb="149" eb="154">
      <t>キジュンサイザンダカ</t>
    </rPh>
    <rPh sb="155" eb="156">
      <t>タイ</t>
    </rPh>
    <rPh sb="158" eb="162">
      <t>イッパンカイケイ</t>
    </rPh>
    <rPh sb="163" eb="165">
      <t>フタン</t>
    </rPh>
    <rPh sb="167" eb="168">
      <t>ガク</t>
    </rPh>
    <rPh sb="169" eb="171">
      <t>ゾウカ</t>
    </rPh>
    <rPh sb="176" eb="179">
      <t>キギョウサイ</t>
    </rPh>
    <rPh sb="179" eb="181">
      <t>ザンダカ</t>
    </rPh>
    <rPh sb="181" eb="184">
      <t>タイジギョウ</t>
    </rPh>
    <rPh sb="184" eb="188">
      <t>キボヒリツ</t>
    </rPh>
    <rPh sb="189" eb="191">
      <t>テイカ</t>
    </rPh>
    <rPh sb="204" eb="210">
      <t>ルイジダンタイヘイキン</t>
    </rPh>
    <rPh sb="213" eb="216">
      <t>ドウスイジュン</t>
    </rPh>
    <rPh sb="230" eb="232">
      <t>ホンライ</t>
    </rPh>
    <rPh sb="233" eb="236">
      <t>シヨウリョウ</t>
    </rPh>
    <rPh sb="237" eb="238">
      <t>マカナ</t>
    </rPh>
    <rPh sb="241" eb="243">
      <t>ケイヒ</t>
    </rPh>
    <rPh sb="280" eb="286">
      <t>ルイジダンタイヘイキン</t>
    </rPh>
    <rPh sb="287" eb="289">
      <t>ウワマワ</t>
    </rPh>
    <rPh sb="291" eb="293">
      <t>ジョウタイ</t>
    </rPh>
    <rPh sb="294" eb="295">
      <t>ツヅ</t>
    </rPh>
    <rPh sb="302" eb="303">
      <t>ヒ</t>
    </rPh>
    <rPh sb="304" eb="305">
      <t>ツヅ</t>
    </rPh>
    <rPh sb="307" eb="312">
      <t>イジカンリヒ</t>
    </rPh>
    <rPh sb="313" eb="315">
      <t>サクゲン</t>
    </rPh>
    <rPh sb="316" eb="317">
      <t>ツト</t>
    </rPh>
    <rPh sb="329" eb="331">
      <t>ルイジ</t>
    </rPh>
    <rPh sb="331" eb="333">
      <t>ダンタイ</t>
    </rPh>
    <rPh sb="333" eb="335">
      <t>ヘイキン</t>
    </rPh>
    <rPh sb="345" eb="346">
      <t>ヨコ</t>
    </rPh>
    <rPh sb="349" eb="351">
      <t>ジョウタイ</t>
    </rPh>
    <rPh sb="375" eb="380">
      <t>ミセツゾクセタイ</t>
    </rPh>
    <rPh sb="381" eb="382">
      <t>タイ</t>
    </rPh>
    <rPh sb="392" eb="394">
      <t>キョウカ</t>
    </rPh>
    <rPh sb="400" eb="403">
      <t>スイセンカ</t>
    </rPh>
    <rPh sb="403" eb="404">
      <t>リツ</t>
    </rPh>
    <rPh sb="404" eb="406">
      <t>コウジョウ</t>
    </rPh>
    <rPh sb="407" eb="4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</si>
</sst>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88-4954-9884-055F9AD7D5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0.01</c:v>
                </c:pt>
                <c:pt idx="4" formatCode="#,##0.00;&quot;△&quot;#,##0.00;&quot;-&quot;">
                  <c:v>1.6</c:v>
                </c:pt>
              </c:numCache>
            </c:numRef>
          </c:val>
          <c:smooth val="0"/>
          <c:extLst>
            <c:ext xmlns:c16="http://schemas.microsoft.com/office/drawing/2014/chart" uri="{C3380CC4-5D6E-409C-BE32-E72D297353CC}">
              <c16:uniqueId val="{00000001-DC88-4954-9884-055F9AD7D5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30.57</c:v>
                </c:pt>
                <c:pt idx="1">
                  <c:v>30.04</c:v>
                </c:pt>
                <c:pt idx="2">
                  <c:v>30.04</c:v>
                </c:pt>
                <c:pt idx="3">
                  <c:v>29.51</c:v>
                </c:pt>
                <c:pt idx="4">
                  <c:v>29.11</c:v>
                </c:pt>
              </c:numCache>
            </c:numRef>
          </c:val>
          <c:extLst>
            <c:ext xmlns:c16="http://schemas.microsoft.com/office/drawing/2014/chart" uri="{C3380CC4-5D6E-409C-BE32-E72D297353CC}">
              <c16:uniqueId val="{00000000-F568-408C-AEFD-52C8CF838A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32.479999999999997</c:v>
                </c:pt>
                <c:pt idx="4">
                  <c:v>30.19</c:v>
                </c:pt>
              </c:numCache>
            </c:numRef>
          </c:val>
          <c:smooth val="0"/>
          <c:extLst>
            <c:ext xmlns:c16="http://schemas.microsoft.com/office/drawing/2014/chart" uri="{C3380CC4-5D6E-409C-BE32-E72D297353CC}">
              <c16:uniqueId val="{00000001-F568-408C-AEFD-52C8CF838A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74.709999999999994</c:v>
                </c:pt>
                <c:pt idx="1">
                  <c:v>74.739999999999995</c:v>
                </c:pt>
                <c:pt idx="2">
                  <c:v>74.63</c:v>
                </c:pt>
                <c:pt idx="3">
                  <c:v>75.73</c:v>
                </c:pt>
                <c:pt idx="4">
                  <c:v>76.66</c:v>
                </c:pt>
              </c:numCache>
            </c:numRef>
          </c:val>
          <c:extLst>
            <c:ext xmlns:c16="http://schemas.microsoft.com/office/drawing/2014/chart" uri="{C3380CC4-5D6E-409C-BE32-E72D297353CC}">
              <c16:uniqueId val="{00000000-E400-4513-99D4-8E35FC1AB0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79.2</c:v>
                </c:pt>
                <c:pt idx="4">
                  <c:v>79.09</c:v>
                </c:pt>
              </c:numCache>
            </c:numRef>
          </c:val>
          <c:smooth val="0"/>
          <c:extLst>
            <c:ext xmlns:c16="http://schemas.microsoft.com/office/drawing/2014/chart" uri="{C3380CC4-5D6E-409C-BE32-E72D297353CC}">
              <c16:uniqueId val="{00000001-E400-4513-99D4-8E35FC1AB0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49.45</c:v>
                </c:pt>
                <c:pt idx="1">
                  <c:v>53.1</c:v>
                </c:pt>
                <c:pt idx="2">
                  <c:v>56.08</c:v>
                </c:pt>
                <c:pt idx="3">
                  <c:v>57.16</c:v>
                </c:pt>
                <c:pt idx="4">
                  <c:v>62.85</c:v>
                </c:pt>
              </c:numCache>
            </c:numRef>
          </c:val>
          <c:extLst>
            <c:ext xmlns:c16="http://schemas.microsoft.com/office/drawing/2014/chart" uri="{C3380CC4-5D6E-409C-BE32-E72D297353CC}">
              <c16:uniqueId val="{00000000-94DE-4D31-86E4-69F304D1C0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E-4D31-86E4-69F304D1C0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1-428E-B5E7-7BDDBB4F5A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1-428E-B5E7-7BDDBB4F5A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A-439E-A2DD-9BB6B248F0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A-439E-A2DD-9BB6B248F0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C5-4B2E-9551-6D1F6208F7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5-4B2E-9551-6D1F6208F7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1C-4CDE-8B8C-B4FD2A635E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1C-4CDE-8B8C-B4FD2A635E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956.48</c:v>
                </c:pt>
                <c:pt idx="1">
                  <c:v>894.07</c:v>
                </c:pt>
                <c:pt idx="2">
                  <c:v>789.65</c:v>
                </c:pt>
                <c:pt idx="3">
                  <c:v>702.52</c:v>
                </c:pt>
                <c:pt idx="4">
                  <c:v>7.5</c:v>
                </c:pt>
              </c:numCache>
            </c:numRef>
          </c:val>
          <c:extLst>
            <c:ext xmlns:c16="http://schemas.microsoft.com/office/drawing/2014/chart" uri="{C3380CC4-5D6E-409C-BE32-E72D297353CC}">
              <c16:uniqueId val="{00000000-E035-4370-B76A-D3518B2F66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998.42</c:v>
                </c:pt>
                <c:pt idx="4">
                  <c:v>1095.52</c:v>
                </c:pt>
              </c:numCache>
            </c:numRef>
          </c:val>
          <c:smooth val="0"/>
          <c:extLst>
            <c:ext xmlns:c16="http://schemas.microsoft.com/office/drawing/2014/chart" uri="{C3380CC4-5D6E-409C-BE32-E72D297353CC}">
              <c16:uniqueId val="{00000001-E035-4370-B76A-D3518B2F66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38.86</c:v>
                </c:pt>
                <c:pt idx="1">
                  <c:v>33.89</c:v>
                </c:pt>
                <c:pt idx="2">
                  <c:v>35.979999999999997</c:v>
                </c:pt>
                <c:pt idx="3">
                  <c:v>35.49</c:v>
                </c:pt>
                <c:pt idx="4">
                  <c:v>42.71</c:v>
                </c:pt>
              </c:numCache>
            </c:numRef>
          </c:val>
          <c:extLst>
            <c:ext xmlns:c16="http://schemas.microsoft.com/office/drawing/2014/chart" uri="{C3380CC4-5D6E-409C-BE32-E72D297353CC}">
              <c16:uniqueId val="{00000000-BFC6-4A38-BF09-CB7B2E0C36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41.41</c:v>
                </c:pt>
                <c:pt idx="4">
                  <c:v>39.64</c:v>
                </c:pt>
              </c:numCache>
            </c:numRef>
          </c:val>
          <c:smooth val="0"/>
          <c:extLst>
            <c:ext xmlns:c16="http://schemas.microsoft.com/office/drawing/2014/chart" uri="{C3380CC4-5D6E-409C-BE32-E72D297353CC}">
              <c16:uniqueId val="{00000001-BFC6-4A38-BF09-CB7B2E0C36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533.54999999999995</c:v>
                </c:pt>
                <c:pt idx="1">
                  <c:v>617.32000000000005</c:v>
                </c:pt>
                <c:pt idx="2">
                  <c:v>583.44000000000005</c:v>
                </c:pt>
                <c:pt idx="3">
                  <c:v>594.76</c:v>
                </c:pt>
                <c:pt idx="4">
                  <c:v>501.85</c:v>
                </c:pt>
              </c:numCache>
            </c:numRef>
          </c:val>
          <c:extLst>
            <c:ext xmlns:c16="http://schemas.microsoft.com/office/drawing/2014/chart" uri="{C3380CC4-5D6E-409C-BE32-E72D297353CC}">
              <c16:uniqueId val="{00000000-6A10-493A-8905-05AAE0C879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417.56</c:v>
                </c:pt>
                <c:pt idx="4">
                  <c:v>449.72</c:v>
                </c:pt>
              </c:numCache>
            </c:numRef>
          </c:val>
          <c:smooth val="0"/>
          <c:extLst>
            <c:ext xmlns:c16="http://schemas.microsoft.com/office/drawing/2014/chart" uri="{C3380CC4-5D6E-409C-BE32-E72D297353CC}">
              <c16:uniqueId val="{00000001-6A10-493A-8905-05AAE0C879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山口県　平生町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11600</v>
      </c>
      <c r="AM8" s="75"/>
      <c r="AN8" s="75"/>
      <c r="AO8" s="75"/>
      <c r="AP8" s="75"/>
      <c r="AQ8" s="75"/>
      <c r="AR8" s="75"/>
      <c r="AS8" s="75"/>
      <c r="AT8" s="74">
        <f>データ!T6</f>
        <v>34.590000000000003</v>
      </c>
      <c r="AU8" s="74"/>
      <c r="AV8" s="74"/>
      <c r="AW8" s="74"/>
      <c r="AX8" s="74"/>
      <c r="AY8" s="74"/>
      <c r="AZ8" s="74"/>
      <c r="BA8" s="74"/>
      <c r="BB8" s="74">
        <f>データ!U6</f>
        <v>335.36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9.1199999999999992</v>
      </c>
      <c r="Q10" s="74"/>
      <c r="R10" s="74"/>
      <c r="S10" s="74"/>
      <c r="T10" s="74"/>
      <c r="U10" s="74"/>
      <c r="V10" s="74"/>
      <c r="W10" s="74">
        <f>データ!Q6</f>
        <v>96.52</v>
      </c>
      <c r="X10" s="74"/>
      <c r="Y10" s="74"/>
      <c r="Z10" s="74"/>
      <c r="AA10" s="74"/>
      <c r="AB10" s="74"/>
      <c r="AC10" s="74"/>
      <c r="AD10" s="75">
        <f>データ!R6</f>
        <v>3983</v>
      </c>
      <c r="AE10" s="75"/>
      <c r="AF10" s="75"/>
      <c r="AG10" s="75"/>
      <c r="AH10" s="75"/>
      <c r="AI10" s="75"/>
      <c r="AJ10" s="75"/>
      <c r="AK10" s="2"/>
      <c r="AL10" s="75">
        <f>データ!V6</f>
        <v>1054</v>
      </c>
      <c r="AM10" s="75"/>
      <c r="AN10" s="75"/>
      <c r="AO10" s="75"/>
      <c r="AP10" s="75"/>
      <c r="AQ10" s="75"/>
      <c r="AR10" s="75"/>
      <c r="AS10" s="75"/>
      <c r="AT10" s="74">
        <f>データ!W6</f>
        <v>1.06</v>
      </c>
      <c r="AU10" s="74"/>
      <c r="AV10" s="74"/>
      <c r="AW10" s="74"/>
      <c r="AX10" s="74"/>
      <c r="AY10" s="74"/>
      <c r="AZ10" s="74"/>
      <c r="BA10" s="74"/>
      <c r="BB10" s="74">
        <f>データ!X6</f>
        <v>994.34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IqYLWN/FpzryD2kFzXSjlUwXDfBGJLcrFwKXD7kQlWclQHdyMpzrJ7nL/Q1TBh83PDs1aresnyT13HxzRFXlnQ==" saltValue="AybUSWSmYf6GWE7PtyxK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9.1199999999999992</v>
      </c>
      <c r="Q6" s="34">
        <f t="shared" si="3"/>
        <v>96.52</v>
      </c>
      <c r="R6" s="34">
        <f t="shared" si="3"/>
        <v>3983</v>
      </c>
      <c r="S6" s="34">
        <f t="shared" si="3"/>
        <v>11600</v>
      </c>
      <c r="T6" s="34">
        <f t="shared" si="3"/>
        <v>34.590000000000003</v>
      </c>
      <c r="U6" s="34">
        <f t="shared" si="3"/>
        <v>335.36</v>
      </c>
      <c r="V6" s="34">
        <f t="shared" si="3"/>
        <v>1054</v>
      </c>
      <c r="W6" s="34">
        <f t="shared" si="3"/>
        <v>1.06</v>
      </c>
      <c r="X6" s="34">
        <f t="shared" si="3"/>
        <v>994.34</v>
      </c>
      <c r="Y6" s="35">
        <f>IF(Y7="",NA(),Y7)</f>
        <v>49.45</v>
      </c>
      <c r="Z6" s="35">
        <f t="shared" ref="Z6:AH6" si="4">IF(Z7="",NA(),Z7)</f>
        <v>53.1</v>
      </c>
      <c r="AA6" s="35">
        <f t="shared" si="4"/>
        <v>56.08</v>
      </c>
      <c r="AB6" s="35">
        <f t="shared" si="4"/>
        <v>57.16</v>
      </c>
      <c r="AC6" s="35">
        <f t="shared" si="4"/>
        <v>62.85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956.48</v>
      </c>
      <c r="BG6" s="35">
        <f t="shared" ref="BG6:BO6" si="7">IF(BG7="",NA(),BG7)</f>
        <v>894.07</v>
      </c>
      <c r="BH6" s="35">
        <f t="shared" si="7"/>
        <v>789.65</v>
      </c>
      <c r="BI6" s="35">
        <f t="shared" si="7"/>
        <v>702.52</v>
      </c>
      <c r="BJ6" s="35">
        <f t="shared" si="7"/>
        <v>7.5</v>
      </c>
      <c r="BK6" s="35">
        <f t="shared" si="7"/>
        <v>1700.42</v>
      </c>
      <c r="BL6" s="35">
        <f t="shared" si="7"/>
        <v>1491.92</v>
      </c>
      <c r="BM6" s="35">
        <f t="shared" si="7"/>
        <v>1756.26</v>
      </c>
      <c r="BN6" s="35">
        <f t="shared" si="7"/>
        <v>998.42</v>
      </c>
      <c r="BO6" s="35">
        <f t="shared" si="7"/>
        <v>1095.52</v>
      </c>
      <c r="BP6" s="34" t="str">
        <f>IF(BP7="","",IF(BP7="-","【-】","【"&amp;SUBSTITUTE(TEXT(BP7,"#,##0.00"),"-","△")&amp;"】"))</f>
        <v>【1,042.34】</v>
      </c>
      <c r="BQ6" s="35">
        <f>IF(BQ7="",NA(),BQ7)</f>
        <v>38.86</v>
      </c>
      <c r="BR6" s="35">
        <f t="shared" ref="BR6:BZ6" si="8">IF(BR7="",NA(),BR7)</f>
        <v>33.89</v>
      </c>
      <c r="BS6" s="35">
        <f t="shared" si="8"/>
        <v>35.979999999999997</v>
      </c>
      <c r="BT6" s="35">
        <f t="shared" si="8"/>
        <v>35.49</v>
      </c>
      <c r="BU6" s="35">
        <f t="shared" si="8"/>
        <v>42.71</v>
      </c>
      <c r="BV6" s="35">
        <f t="shared" si="8"/>
        <v>34.51</v>
      </c>
      <c r="BW6" s="35">
        <f t="shared" si="8"/>
        <v>46.77</v>
      </c>
      <c r="BX6" s="35">
        <f t="shared" si="8"/>
        <v>45.78</v>
      </c>
      <c r="BY6" s="35">
        <f t="shared" si="8"/>
        <v>41.41</v>
      </c>
      <c r="BZ6" s="35">
        <f t="shared" si="8"/>
        <v>39.64</v>
      </c>
      <c r="CA6" s="34" t="str">
        <f>IF(CA7="","",IF(CA7="-","【-】","【"&amp;SUBSTITUTE(TEXT(CA7,"#,##0.00"),"-","△")&amp;"】"))</f>
        <v>【42.60】</v>
      </c>
      <c r="CB6" s="35">
        <f>IF(CB7="",NA(),CB7)</f>
        <v>533.54999999999995</v>
      </c>
      <c r="CC6" s="35">
        <f t="shared" ref="CC6:CK6" si="9">IF(CC7="",NA(),CC7)</f>
        <v>617.32000000000005</v>
      </c>
      <c r="CD6" s="35">
        <f t="shared" si="9"/>
        <v>583.44000000000005</v>
      </c>
      <c r="CE6" s="35">
        <f t="shared" si="9"/>
        <v>594.76</v>
      </c>
      <c r="CF6" s="35">
        <f t="shared" si="9"/>
        <v>501.85</v>
      </c>
      <c r="CG6" s="35">
        <f t="shared" si="9"/>
        <v>476.11</v>
      </c>
      <c r="CH6" s="35">
        <f t="shared" si="9"/>
        <v>348.75</v>
      </c>
      <c r="CI6" s="35">
        <f t="shared" si="9"/>
        <v>367.7</v>
      </c>
      <c r="CJ6" s="35">
        <f t="shared" si="9"/>
        <v>417.56</v>
      </c>
      <c r="CK6" s="35">
        <f t="shared" si="9"/>
        <v>449.72</v>
      </c>
      <c r="CL6" s="34" t="str">
        <f>IF(CL7="","",IF(CL7="-","【-】","【"&amp;SUBSTITUTE(TEXT(CL7,"#,##0.00"),"-","△")&amp;"】"))</f>
        <v>【410.22】</v>
      </c>
      <c r="CM6" s="35">
        <f>IF(CM7="",NA(),CM7)</f>
        <v>30.57</v>
      </c>
      <c r="CN6" s="35">
        <f t="shared" ref="CN6:CV6" si="10">IF(CN7="",NA(),CN7)</f>
        <v>30.04</v>
      </c>
      <c r="CO6" s="35">
        <f t="shared" si="10"/>
        <v>30.04</v>
      </c>
      <c r="CP6" s="35">
        <f t="shared" si="10"/>
        <v>29.51</v>
      </c>
      <c r="CQ6" s="35">
        <f t="shared" si="10"/>
        <v>29.11</v>
      </c>
      <c r="CR6" s="35">
        <f t="shared" si="10"/>
        <v>29.4</v>
      </c>
      <c r="CS6" s="35">
        <f t="shared" si="10"/>
        <v>29.8</v>
      </c>
      <c r="CT6" s="35">
        <f t="shared" si="10"/>
        <v>29.43</v>
      </c>
      <c r="CU6" s="35">
        <f t="shared" si="10"/>
        <v>32.479999999999997</v>
      </c>
      <c r="CV6" s="35">
        <f t="shared" si="10"/>
        <v>30.19</v>
      </c>
      <c r="CW6" s="34" t="str">
        <f>IF(CW7="","",IF(CW7="-","【-】","【"&amp;SUBSTITUTE(TEXT(CW7,"#,##0.00"),"-","△")&amp;"】"))</f>
        <v>【32.98】</v>
      </c>
      <c r="CX6" s="35">
        <f>IF(CX7="",NA(),CX7)</f>
        <v>74.709999999999994</v>
      </c>
      <c r="CY6" s="35">
        <f t="shared" ref="CY6:DG6" si="11">IF(CY7="",NA(),CY7)</f>
        <v>74.739999999999995</v>
      </c>
      <c r="CZ6" s="35">
        <f t="shared" si="11"/>
        <v>74.63</v>
      </c>
      <c r="DA6" s="35">
        <f t="shared" si="11"/>
        <v>75.73</v>
      </c>
      <c r="DB6" s="35">
        <f t="shared" si="11"/>
        <v>76.66</v>
      </c>
      <c r="DC6" s="35">
        <f t="shared" si="11"/>
        <v>63.77</v>
      </c>
      <c r="DD6" s="35">
        <f t="shared" si="11"/>
        <v>66.95</v>
      </c>
      <c r="DE6" s="35">
        <f t="shared" si="11"/>
        <v>66.33</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0.01</v>
      </c>
      <c r="EN6" s="35">
        <f t="shared" si="14"/>
        <v>1.6</v>
      </c>
      <c r="EO6" s="34" t="str">
        <f>IF(EO7="","",IF(EO7="-","【-】","【"&amp;SUBSTITUTE(TEXT(EO7,"#,##0.00"),"-","△")&amp;"】"))</f>
        <v>【1.09】</v>
      </c>
    </row>
    <row r="7" spans="1:145" s="36" customFormat="1" x14ac:dyDescent="0.15">
      <c r="A7" s="28"/>
      <c r="B7" s="37">
        <v>2020</v>
      </c>
      <c r="C7" s="37">
        <v>353442</v>
      </c>
      <c r="D7" s="37">
        <v>47</v>
      </c>
      <c r="E7" s="37">
        <v>17</v>
      </c>
      <c r="F7" s="37">
        <v>6</v>
      </c>
      <c r="G7" s="37">
        <v>0</v>
      </c>
      <c r="H7" s="37" t="s">
        <v>98</v>
      </c>
      <c r="I7" s="37" t="s">
        <v>99</v>
      </c>
      <c r="J7" s="37" t="s">
        <v>100</v>
      </c>
      <c r="K7" s="37" t="s">
        <v>101</v>
      </c>
      <c r="L7" s="37" t="s">
        <v>102</v>
      </c>
      <c r="M7" s="37" t="s">
        <v>103</v>
      </c>
      <c r="N7" s="38" t="s">
        <v>104</v>
      </c>
      <c r="O7" s="38" t="s">
        <v>105</v>
      </c>
      <c r="P7" s="38">
        <v>9.1199999999999992</v>
      </c>
      <c r="Q7" s="38">
        <v>96.52</v>
      </c>
      <c r="R7" s="38">
        <v>3983</v>
      </c>
      <c r="S7" s="38">
        <v>11600</v>
      </c>
      <c r="T7" s="38">
        <v>34.590000000000003</v>
      </c>
      <c r="U7" s="38">
        <v>335.36</v>
      </c>
      <c r="V7" s="38">
        <v>1054</v>
      </c>
      <c r="W7" s="38">
        <v>1.06</v>
      </c>
      <c r="X7" s="38">
        <v>994.34</v>
      </c>
      <c r="Y7" s="38">
        <v>49.45</v>
      </c>
      <c r="Z7" s="38">
        <v>53.1</v>
      </c>
      <c r="AA7" s="38">
        <v>56.08</v>
      </c>
      <c r="AB7" s="38">
        <v>57.16</v>
      </c>
      <c r="AC7" s="38">
        <v>62.85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956.48</v>
      </c>
      <c r="BG7" s="38">
        <v>894.07</v>
      </c>
      <c r="BH7" s="38">
        <v>789.65</v>
      </c>
      <c r="BI7" s="38">
        <v>702.52</v>
      </c>
      <c r="BJ7" s="38">
        <v>7.5</v>
      </c>
      <c r="BK7" s="38">
        <v>1700.42</v>
      </c>
      <c r="BL7" s="38">
        <v>1491.92</v>
      </c>
      <c r="BM7" s="38">
        <v>1756.26</v>
      </c>
      <c r="BN7" s="38">
        <v>998.42</v>
      </c>
      <c r="BO7" s="38">
        <v>1095.52</v>
      </c>
      <c r="BP7" s="38">
        <v>1042.3399999999999</v>
      </c>
      <c r="BQ7" s="38">
        <v>38.86</v>
      </c>
      <c r="BR7" s="38">
        <v>33.89</v>
      </c>
      <c r="BS7" s="38">
        <v>35.979999999999997</v>
      </c>
      <c r="BT7" s="38">
        <v>35.49</v>
      </c>
      <c r="BU7" s="38">
        <v>42.71</v>
      </c>
      <c r="BV7" s="38">
        <v>34.51</v>
      </c>
      <c r="BW7" s="38">
        <v>46.77</v>
      </c>
      <c r="BX7" s="38">
        <v>45.78</v>
      </c>
      <c r="BY7" s="38">
        <v>41.41</v>
      </c>
      <c r="BZ7" s="38">
        <v>39.64</v>
      </c>
      <c r="CA7" s="38">
        <v>42.6</v>
      </c>
      <c r="CB7" s="38">
        <v>533.54999999999995</v>
      </c>
      <c r="CC7" s="38">
        <v>617.32000000000005</v>
      </c>
      <c r="CD7" s="38">
        <v>583.44000000000005</v>
      </c>
      <c r="CE7" s="38">
        <v>594.76</v>
      </c>
      <c r="CF7" s="38">
        <v>501.85</v>
      </c>
      <c r="CG7" s="38">
        <v>476.11</v>
      </c>
      <c r="CH7" s="38">
        <v>348.75</v>
      </c>
      <c r="CI7" s="38">
        <v>367.7</v>
      </c>
      <c r="CJ7" s="38">
        <v>417.56</v>
      </c>
      <c r="CK7" s="38">
        <v>449.72</v>
      </c>
      <c r="CL7" s="38">
        <v>410.22</v>
      </c>
      <c r="CM7" s="38">
        <v>30.57</v>
      </c>
      <c r="CN7" s="38">
        <v>30.04</v>
      </c>
      <c r="CO7" s="38">
        <v>30.04</v>
      </c>
      <c r="CP7" s="38">
        <v>29.51</v>
      </c>
      <c r="CQ7" s="38">
        <v>29.11</v>
      </c>
      <c r="CR7" s="38">
        <v>29.4</v>
      </c>
      <c r="CS7" s="38">
        <v>29.8</v>
      </c>
      <c r="CT7" s="38">
        <v>29.43</v>
      </c>
      <c r="CU7" s="38">
        <v>32.479999999999997</v>
      </c>
      <c r="CV7" s="38">
        <v>30.19</v>
      </c>
      <c r="CW7" s="38">
        <v>32.979999999999997</v>
      </c>
      <c r="CX7" s="38">
        <v>74.709999999999994</v>
      </c>
      <c r="CY7" s="38">
        <v>74.739999999999995</v>
      </c>
      <c r="CZ7" s="38">
        <v>74.63</v>
      </c>
      <c r="DA7" s="38">
        <v>75.73</v>
      </c>
      <c r="DB7" s="38">
        <v>76.66</v>
      </c>
      <c r="DC7" s="38">
        <v>63.77</v>
      </c>
      <c r="DD7" s="38">
        <v>66.95</v>
      </c>
      <c r="DE7" s="38">
        <v>66.33</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user2162</cp:lastModifiedBy>
  <dcterms:created xsi:type="dcterms:W3CDTF">2021-12-03T08:05:48Z</dcterms:created>
  <dcterms:modified xsi:type="dcterms:W3CDTF">2022-01-17T02:27:14Z</dcterms:modified>
  <cp:category/>
</cp:coreProperties>
</file>