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s-vldde\share2\【06選挙管理委員会事務局】\01最近の選挙\Ｒ４参院選\R4参議院・諸事項等調査\01 その他報告\04_期日前投票状況（中間・最終）\02_集計・公表\03_期日前中間③\"/>
    </mc:Choice>
  </mc:AlternateContent>
  <bookViews>
    <workbookView xWindow="0" yWindow="1500" windowWidth="15360" windowHeight="8985"/>
  </bookViews>
  <sheets>
    <sheet name="Sheet1" sheetId="1" r:id="rId1"/>
  </sheets>
  <definedNames>
    <definedName name="_xlnm.Print_Area" localSheetId="0">Sheet1!$A$1:$J$33</definedName>
  </definedNames>
  <calcPr calcId="162913"/>
</workbook>
</file>

<file path=xl/calcChain.xml><?xml version="1.0" encoding="utf-8"?>
<calcChain xmlns="http://schemas.openxmlformats.org/spreadsheetml/2006/main">
  <c r="F26" i="1" l="1"/>
  <c r="E26" i="1"/>
  <c r="F22" i="1"/>
  <c r="E22" i="1"/>
  <c r="F20" i="1"/>
  <c r="E20" i="1"/>
  <c r="F18" i="1"/>
  <c r="E18" i="1"/>
  <c r="F28" i="1"/>
  <c r="E28" i="1"/>
  <c r="G27" i="1"/>
  <c r="G26" i="1"/>
  <c r="G25" i="1"/>
  <c r="G24" i="1"/>
  <c r="G23" i="1"/>
  <c r="G22" i="1"/>
  <c r="G21" i="1"/>
  <c r="G19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B22" i="1"/>
  <c r="D22" i="1" s="1"/>
  <c r="C22" i="1"/>
  <c r="J23" i="1"/>
  <c r="J11" i="1"/>
  <c r="J25" i="1"/>
  <c r="C20" i="1"/>
  <c r="I20" i="1" s="1"/>
  <c r="J20" i="1"/>
  <c r="C26" i="1"/>
  <c r="I26" i="1" s="1"/>
  <c r="J26" i="1"/>
  <c r="C28" i="1"/>
  <c r="I28" i="1" s="1"/>
  <c r="B20" i="1"/>
  <c r="D20" i="1" s="1"/>
  <c r="B26" i="1"/>
  <c r="H26" i="1" s="1"/>
  <c r="B28" i="1"/>
  <c r="H28" i="1" s="1"/>
  <c r="H25" i="1"/>
  <c r="H24" i="1"/>
  <c r="H23" i="1"/>
  <c r="H21" i="1"/>
  <c r="H19" i="1"/>
  <c r="B18" i="1"/>
  <c r="H17" i="1"/>
  <c r="H16" i="1"/>
  <c r="H14" i="1"/>
  <c r="H13" i="1"/>
  <c r="H12" i="1"/>
  <c r="H11" i="1"/>
  <c r="H10" i="1"/>
  <c r="H9" i="1"/>
  <c r="H8" i="1"/>
  <c r="H7" i="1"/>
  <c r="C18" i="1"/>
  <c r="J18" i="1" s="1"/>
  <c r="J27" i="1"/>
  <c r="J24" i="1"/>
  <c r="J21" i="1"/>
  <c r="J19" i="1"/>
  <c r="J17" i="1"/>
  <c r="J16" i="1"/>
  <c r="J15" i="1"/>
  <c r="J14" i="1"/>
  <c r="J13" i="1"/>
  <c r="J12" i="1"/>
  <c r="J10" i="1"/>
  <c r="J9" i="1"/>
  <c r="J8" i="1"/>
  <c r="J7" i="1"/>
  <c r="J6" i="1"/>
  <c r="J5" i="1"/>
  <c r="I27" i="1"/>
  <c r="I25" i="1"/>
  <c r="I24" i="1"/>
  <c r="I23" i="1"/>
  <c r="I21" i="1"/>
  <c r="I19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H27" i="1"/>
  <c r="H15" i="1"/>
  <c r="H6" i="1"/>
  <c r="H5" i="1"/>
  <c r="D27" i="1"/>
  <c r="D25" i="1"/>
  <c r="D24" i="1"/>
  <c r="D23" i="1"/>
  <c r="D21" i="1"/>
  <c r="D19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I22" i="1"/>
  <c r="J28" i="1"/>
  <c r="G28" i="1"/>
  <c r="G20" i="1"/>
  <c r="C29" i="1" l="1"/>
  <c r="C30" i="1" s="1"/>
  <c r="I18" i="1"/>
  <c r="D18" i="1"/>
  <c r="D28" i="1"/>
  <c r="E29" i="1"/>
  <c r="J22" i="1"/>
  <c r="F29" i="1"/>
  <c r="G18" i="1"/>
  <c r="D26" i="1"/>
  <c r="H22" i="1"/>
  <c r="B29" i="1"/>
  <c r="H20" i="1"/>
  <c r="H18" i="1"/>
  <c r="E30" i="1"/>
  <c r="D29" i="1" l="1"/>
  <c r="I29" i="1"/>
  <c r="H29" i="1"/>
  <c r="F30" i="1"/>
  <c r="J29" i="1"/>
  <c r="G29" i="1"/>
  <c r="B30" i="1"/>
  <c r="D30" i="1" s="1"/>
  <c r="G30" i="1"/>
  <c r="J30" i="1"/>
  <c r="I30" i="1"/>
  <c r="H30" i="1" l="1"/>
</calcChain>
</file>

<file path=xl/sharedStrings.xml><?xml version="1.0" encoding="utf-8"?>
<sst xmlns="http://schemas.openxmlformats.org/spreadsheetml/2006/main" count="44" uniqueCount="44">
  <si>
    <t>下 関 市</t>
    <rPh sb="0" eb="5">
      <t>シモノセキシ</t>
    </rPh>
    <phoneticPr fontId="3"/>
  </si>
  <si>
    <t>宇 部 市</t>
    <rPh sb="0" eb="5">
      <t>ウベシ</t>
    </rPh>
    <phoneticPr fontId="3"/>
  </si>
  <si>
    <t>山 口 市</t>
    <rPh sb="0" eb="5">
      <t>ヤマグチシ</t>
    </rPh>
    <phoneticPr fontId="3"/>
  </si>
  <si>
    <t>萩　　市</t>
    <rPh sb="0" eb="4">
      <t>ハギシ</t>
    </rPh>
    <phoneticPr fontId="3"/>
  </si>
  <si>
    <t>防 府 市</t>
    <rPh sb="0" eb="5">
      <t>ホウフシ</t>
    </rPh>
    <phoneticPr fontId="3"/>
  </si>
  <si>
    <t>下 松 市</t>
    <rPh sb="0" eb="5">
      <t>クダマツシ</t>
    </rPh>
    <phoneticPr fontId="3"/>
  </si>
  <si>
    <t>岩 国 市</t>
    <rPh sb="0" eb="5">
      <t>イワクニシ</t>
    </rPh>
    <phoneticPr fontId="3"/>
  </si>
  <si>
    <t>光　　市</t>
    <rPh sb="0" eb="4">
      <t>ヒカリシ</t>
    </rPh>
    <phoneticPr fontId="3"/>
  </si>
  <si>
    <t>長 門 市</t>
    <rPh sb="0" eb="5">
      <t>ナガトシ</t>
    </rPh>
    <phoneticPr fontId="3"/>
  </si>
  <si>
    <t>柳 井 市</t>
    <rPh sb="0" eb="5">
      <t>ヤナイシ</t>
    </rPh>
    <phoneticPr fontId="3"/>
  </si>
  <si>
    <t>美 祢 市</t>
    <rPh sb="0" eb="5">
      <t>ミネシ</t>
    </rPh>
    <phoneticPr fontId="3"/>
  </si>
  <si>
    <t>周 南 市</t>
    <rPh sb="0" eb="1">
      <t>シュウ</t>
    </rPh>
    <rPh sb="2" eb="3">
      <t>ミナミ</t>
    </rPh>
    <rPh sb="4" eb="5">
      <t>シ</t>
    </rPh>
    <phoneticPr fontId="3"/>
  </si>
  <si>
    <t>山陽小野田市</t>
    <rPh sb="0" eb="2">
      <t>サンヨウ</t>
    </rPh>
    <rPh sb="2" eb="6">
      <t>オノダシ</t>
    </rPh>
    <phoneticPr fontId="3"/>
  </si>
  <si>
    <t>周防大島町</t>
    <rPh sb="0" eb="2">
      <t>スオウ</t>
    </rPh>
    <rPh sb="2" eb="5">
      <t>オオジマチョウ</t>
    </rPh>
    <phoneticPr fontId="3"/>
  </si>
  <si>
    <t>大島郡計</t>
    <rPh sb="0" eb="3">
      <t>オオシマグン</t>
    </rPh>
    <rPh sb="3" eb="4">
      <t>ケイ</t>
    </rPh>
    <phoneticPr fontId="3"/>
  </si>
  <si>
    <t>和 木 町</t>
    <rPh sb="0" eb="5">
      <t>ワキチョウ</t>
    </rPh>
    <phoneticPr fontId="3"/>
  </si>
  <si>
    <t>玖珂郡計</t>
    <rPh sb="0" eb="3">
      <t>クガグン</t>
    </rPh>
    <rPh sb="3" eb="4">
      <t>ケイ</t>
    </rPh>
    <phoneticPr fontId="3"/>
  </si>
  <si>
    <t>上 関 町</t>
    <rPh sb="0" eb="5">
      <t>カミノセキチョウ</t>
    </rPh>
    <phoneticPr fontId="3"/>
  </si>
  <si>
    <t>田布施町</t>
    <rPh sb="0" eb="4">
      <t>タブセチョウ</t>
    </rPh>
    <phoneticPr fontId="3"/>
  </si>
  <si>
    <t>平 生 町</t>
    <rPh sb="0" eb="5">
      <t>ヒラオチョウ</t>
    </rPh>
    <phoneticPr fontId="3"/>
  </si>
  <si>
    <t>熊毛郡計</t>
    <rPh sb="0" eb="3">
      <t>クマゲグン</t>
    </rPh>
    <rPh sb="3" eb="4">
      <t>ケイ</t>
    </rPh>
    <phoneticPr fontId="3"/>
  </si>
  <si>
    <t>阿 武 町</t>
    <rPh sb="0" eb="5">
      <t>アブチョウ</t>
    </rPh>
    <phoneticPr fontId="3"/>
  </si>
  <si>
    <t>阿武郡計</t>
    <rPh sb="0" eb="3">
      <t>アブグン</t>
    </rPh>
    <rPh sb="3" eb="4">
      <t>ケイ</t>
    </rPh>
    <phoneticPr fontId="3"/>
  </si>
  <si>
    <t>町    計</t>
    <rPh sb="0" eb="1">
      <t>マチ</t>
    </rPh>
    <rPh sb="5" eb="6">
      <t>ケイ</t>
    </rPh>
    <phoneticPr fontId="3"/>
  </si>
  <si>
    <t>県　　計</t>
    <rPh sb="0" eb="1">
      <t>ケン</t>
    </rPh>
    <rPh sb="3" eb="4">
      <t>ケイ</t>
    </rPh>
    <phoneticPr fontId="3"/>
  </si>
  <si>
    <t>区　　分</t>
    <phoneticPr fontId="3"/>
  </si>
  <si>
    <t>市   計</t>
    <rPh sb="0" eb="1">
      <t>シ</t>
    </rPh>
    <rPh sb="4" eb="5">
      <t>ケイ</t>
    </rPh>
    <phoneticPr fontId="3"/>
  </si>
  <si>
    <t>増　　減　　等</t>
    <rPh sb="0" eb="1">
      <t>ゾウ</t>
    </rPh>
    <rPh sb="3" eb="4">
      <t>ゲン</t>
    </rPh>
    <rPh sb="6" eb="7">
      <t>トウ</t>
    </rPh>
    <phoneticPr fontId="3"/>
  </si>
  <si>
    <t>登録者数増減　　Ａ－Ｄ</t>
    <rPh sb="0" eb="3">
      <t>トウロクシャ</t>
    </rPh>
    <rPh sb="3" eb="4">
      <t>スウ</t>
    </rPh>
    <rPh sb="4" eb="6">
      <t>ゾウゲン</t>
    </rPh>
    <phoneticPr fontId="3"/>
  </si>
  <si>
    <t>投票者数増減　　Ｂ－Ｅ</t>
    <rPh sb="0" eb="3">
      <t>トウヒョウシャ</t>
    </rPh>
    <rPh sb="3" eb="4">
      <t>スウ</t>
    </rPh>
    <rPh sb="4" eb="6">
      <t>ゾウゲン</t>
    </rPh>
    <phoneticPr fontId="3"/>
  </si>
  <si>
    <t>投票者数対比　　Ｂ／Ｅ</t>
    <rPh sb="0" eb="3">
      <t>トウヒョウシャ</t>
    </rPh>
    <rPh sb="3" eb="4">
      <t>スウ</t>
    </rPh>
    <rPh sb="4" eb="6">
      <t>タイヒ</t>
    </rPh>
    <phoneticPr fontId="3"/>
  </si>
  <si>
    <t xml:space="preserve">  </t>
    <phoneticPr fontId="3"/>
  </si>
  <si>
    <t>　　</t>
    <phoneticPr fontId="3"/>
  </si>
  <si>
    <t>※　選挙人名簿登録者数は、在外選挙人を含む。</t>
    <rPh sb="2" eb="4">
      <t>センキョ</t>
    </rPh>
    <rPh sb="4" eb="5">
      <t>ニン</t>
    </rPh>
    <rPh sb="5" eb="7">
      <t>メイボ</t>
    </rPh>
    <rPh sb="7" eb="9">
      <t>トウロク</t>
    </rPh>
    <rPh sb="9" eb="10">
      <t>シャ</t>
    </rPh>
    <rPh sb="10" eb="11">
      <t>スウ</t>
    </rPh>
    <rPh sb="13" eb="15">
      <t>ザイガイ</t>
    </rPh>
    <rPh sb="15" eb="17">
      <t>センキョ</t>
    </rPh>
    <rPh sb="17" eb="18">
      <t>ニン</t>
    </rPh>
    <rPh sb="19" eb="20">
      <t>フク</t>
    </rPh>
    <phoneticPr fontId="3"/>
  </si>
  <si>
    <t xml:space="preserve">前回（R1.7.21執行) </t>
    <rPh sb="0" eb="2">
      <t>ゼンカイ</t>
    </rPh>
    <phoneticPr fontId="3"/>
  </si>
  <si>
    <t xml:space="preserve">今回（R4.7.10執行) </t>
    <rPh sb="0" eb="2">
      <t>コンカイ</t>
    </rPh>
    <phoneticPr fontId="3"/>
  </si>
  <si>
    <t>選挙人名簿登録者数Ａ
(4.6.21)</t>
    <rPh sb="0" eb="3">
      <t>センキョニン</t>
    </rPh>
    <rPh sb="3" eb="5">
      <t>メイボ</t>
    </rPh>
    <rPh sb="5" eb="7">
      <t>トウロク</t>
    </rPh>
    <rPh sb="7" eb="8">
      <t>シャ</t>
    </rPh>
    <rPh sb="8" eb="9">
      <t>スウ</t>
    </rPh>
    <phoneticPr fontId="3"/>
  </si>
  <si>
    <t>期日前投票率Ｃ
Ｂ／Ａ</t>
    <rPh sb="0" eb="2">
      <t>キジツ</t>
    </rPh>
    <rPh sb="2" eb="3">
      <t>ゼン</t>
    </rPh>
    <rPh sb="3" eb="5">
      <t>トウヒョウ</t>
    </rPh>
    <rPh sb="5" eb="6">
      <t>リツ</t>
    </rPh>
    <phoneticPr fontId="3"/>
  </si>
  <si>
    <t>期日前投票率Ｆ
Ｅ／Ｄ</t>
    <rPh sb="0" eb="2">
      <t>キジツ</t>
    </rPh>
    <rPh sb="2" eb="3">
      <t>ゼン</t>
    </rPh>
    <rPh sb="3" eb="5">
      <t>トウヒョウ</t>
    </rPh>
    <rPh sb="5" eb="6">
      <t>リツ</t>
    </rPh>
    <phoneticPr fontId="3"/>
  </si>
  <si>
    <t>　　第２６回参議院議員通常選挙  期日前投票の中間状況（３回目）</t>
    <rPh sb="2" eb="3">
      <t>ダイ</t>
    </rPh>
    <rPh sb="5" eb="6">
      <t>カイ</t>
    </rPh>
    <rPh sb="6" eb="9">
      <t>サンギイン</t>
    </rPh>
    <rPh sb="9" eb="11">
      <t>ギイン</t>
    </rPh>
    <rPh sb="11" eb="13">
      <t>ツウジョウ</t>
    </rPh>
    <rPh sb="13" eb="15">
      <t>センキョ</t>
    </rPh>
    <rPh sb="17" eb="20">
      <t>キジツマエ</t>
    </rPh>
    <rPh sb="20" eb="22">
      <t>トウヒョウ</t>
    </rPh>
    <rPh sb="23" eb="25">
      <t>チュウカン</t>
    </rPh>
    <rPh sb="25" eb="27">
      <t>ジョウキョウ</t>
    </rPh>
    <rPh sb="29" eb="31">
      <t>カイメ</t>
    </rPh>
    <phoneticPr fontId="3"/>
  </si>
  <si>
    <t>R4.7.8現在</t>
    <rPh sb="6" eb="8">
      <t>ゲンザイ</t>
    </rPh>
    <phoneticPr fontId="3"/>
  </si>
  <si>
    <t>選挙人名簿登録者数Ｄ
(1.7.3)</t>
    <rPh sb="0" eb="3">
      <t>センキョニン</t>
    </rPh>
    <rPh sb="3" eb="5">
      <t>メイボ</t>
    </rPh>
    <rPh sb="5" eb="7">
      <t>トウロク</t>
    </rPh>
    <rPh sb="7" eb="8">
      <t>シャ</t>
    </rPh>
    <rPh sb="8" eb="9">
      <t>スウ</t>
    </rPh>
    <phoneticPr fontId="3"/>
  </si>
  <si>
    <t>期日前投票者数Ｅ  
 (1.7.19)</t>
    <rPh sb="0" eb="2">
      <t>キジツ</t>
    </rPh>
    <rPh sb="2" eb="3">
      <t>ゼン</t>
    </rPh>
    <rPh sb="3" eb="6">
      <t>トウヒョウシャ</t>
    </rPh>
    <rPh sb="6" eb="7">
      <t>カズ</t>
    </rPh>
    <phoneticPr fontId="3"/>
  </si>
  <si>
    <t>期日前投票者数Ｂ  
 (4.7.8)</t>
    <rPh sb="0" eb="2">
      <t>キジツ</t>
    </rPh>
    <rPh sb="2" eb="3">
      <t>ゼン</t>
    </rPh>
    <rPh sb="3" eb="6">
      <t>トウヒョウシャ</t>
    </rPh>
    <rPh sb="6" eb="7">
      <t>カズ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</si>
</sst>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_ ;[Red]\-#,##0.00\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1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38" fontId="2" fillId="0" borderId="0" xfId="1" applyFont="1" applyFill="1" applyAlignment="1" applyProtection="1"/>
    <xf numFmtId="38" fontId="5" fillId="0" borderId="0" xfId="1" applyFont="1" applyFill="1" applyAlignment="1" applyProtection="1"/>
    <xf numFmtId="38" fontId="5" fillId="0" borderId="1" xfId="1" applyFont="1" applyFill="1" applyBorder="1" applyAlignment="1" applyProtection="1">
      <alignment horizontal="center" vertical="center" wrapText="1"/>
    </xf>
    <xf numFmtId="38" fontId="5" fillId="0" borderId="1" xfId="1" applyFont="1" applyFill="1" applyBorder="1" applyAlignment="1" applyProtection="1">
      <alignment vertical="center" wrapText="1"/>
    </xf>
    <xf numFmtId="38" fontId="5" fillId="0" borderId="2" xfId="1" applyFont="1" applyFill="1" applyBorder="1" applyAlignment="1" applyProtection="1">
      <alignment vertical="center" wrapText="1"/>
    </xf>
    <xf numFmtId="38" fontId="5" fillId="0" borderId="3" xfId="1" applyFont="1" applyFill="1" applyBorder="1" applyAlignment="1" applyProtection="1">
      <alignment vertical="center" wrapText="1"/>
    </xf>
    <xf numFmtId="0" fontId="5" fillId="0" borderId="3" xfId="1" applyNumberFormat="1" applyFont="1" applyFill="1" applyBorder="1" applyAlignment="1" applyProtection="1">
      <alignment vertical="center" wrapText="1"/>
    </xf>
    <xf numFmtId="38" fontId="2" fillId="0" borderId="3" xfId="1" applyFont="1" applyFill="1" applyBorder="1" applyAlignment="1" applyProtection="1">
      <alignment horizontal="center"/>
    </xf>
    <xf numFmtId="37" fontId="9" fillId="0" borderId="2" xfId="0" applyNumberFormat="1" applyFont="1" applyFill="1" applyBorder="1" applyAlignment="1" applyProtection="1"/>
    <xf numFmtId="37" fontId="9" fillId="0" borderId="2" xfId="0" applyNumberFormat="1" applyFont="1" applyFill="1" applyBorder="1" applyAlignment="1" applyProtection="1">
      <protection locked="0"/>
    </xf>
    <xf numFmtId="10" fontId="9" fillId="0" borderId="3" xfId="1" applyNumberFormat="1" applyFont="1" applyFill="1" applyBorder="1" applyAlignment="1" applyProtection="1"/>
    <xf numFmtId="38" fontId="9" fillId="0" borderId="3" xfId="1" applyFont="1" applyFill="1" applyBorder="1" applyAlignment="1" applyProtection="1"/>
    <xf numFmtId="176" fontId="9" fillId="0" borderId="3" xfId="1" applyNumberFormat="1" applyFont="1" applyFill="1" applyBorder="1" applyAlignment="1" applyProtection="1"/>
    <xf numFmtId="38" fontId="2" fillId="0" borderId="4" xfId="1" applyFont="1" applyFill="1" applyBorder="1" applyAlignment="1" applyProtection="1">
      <alignment horizontal="center"/>
    </xf>
    <xf numFmtId="37" fontId="9" fillId="0" borderId="5" xfId="0" applyNumberFormat="1" applyFont="1" applyFill="1" applyBorder="1" applyAlignment="1" applyProtection="1"/>
    <xf numFmtId="37" fontId="9" fillId="0" borderId="5" xfId="0" applyNumberFormat="1" applyFont="1" applyFill="1" applyBorder="1" applyAlignment="1" applyProtection="1">
      <protection locked="0"/>
    </xf>
    <xf numFmtId="10" fontId="9" fillId="0" borderId="4" xfId="1" applyNumberFormat="1" applyFont="1" applyFill="1" applyBorder="1" applyAlignment="1" applyProtection="1"/>
    <xf numFmtId="38" fontId="9" fillId="0" borderId="4" xfId="1" applyFont="1" applyFill="1" applyBorder="1" applyAlignment="1" applyProtection="1"/>
    <xf numFmtId="176" fontId="9" fillId="0" borderId="4" xfId="1" applyNumberFormat="1" applyFont="1" applyFill="1" applyBorder="1" applyAlignment="1" applyProtection="1"/>
    <xf numFmtId="38" fontId="2" fillId="0" borderId="6" xfId="1" applyFont="1" applyFill="1" applyBorder="1" applyAlignment="1" applyProtection="1">
      <alignment horizontal="center"/>
    </xf>
    <xf numFmtId="37" fontId="9" fillId="0" borderId="7" xfId="0" applyNumberFormat="1" applyFont="1" applyFill="1" applyBorder="1" applyAlignment="1" applyProtection="1"/>
    <xf numFmtId="10" fontId="9" fillId="0" borderId="8" xfId="1" applyNumberFormat="1" applyFont="1" applyFill="1" applyBorder="1" applyAlignment="1" applyProtection="1"/>
    <xf numFmtId="38" fontId="9" fillId="0" borderId="8" xfId="1" applyFont="1" applyFill="1" applyBorder="1" applyAlignment="1" applyProtection="1"/>
    <xf numFmtId="176" fontId="9" fillId="0" borderId="9" xfId="1" applyNumberFormat="1" applyFont="1" applyFill="1" applyBorder="1" applyAlignment="1" applyProtection="1"/>
    <xf numFmtId="38" fontId="2" fillId="0" borderId="10" xfId="1" applyFont="1" applyFill="1" applyBorder="1" applyAlignment="1" applyProtection="1">
      <alignment horizontal="center"/>
    </xf>
    <xf numFmtId="10" fontId="9" fillId="0" borderId="10" xfId="1" applyNumberFormat="1" applyFont="1" applyFill="1" applyBorder="1" applyAlignment="1" applyProtection="1"/>
    <xf numFmtId="38" fontId="9" fillId="0" borderId="10" xfId="1" applyFont="1" applyFill="1" applyBorder="1" applyAlignment="1" applyProtection="1"/>
    <xf numFmtId="176" fontId="9" fillId="0" borderId="10" xfId="1" applyNumberFormat="1" applyFont="1" applyFill="1" applyBorder="1" applyAlignment="1" applyProtection="1"/>
    <xf numFmtId="38" fontId="2" fillId="0" borderId="1" xfId="1" applyFont="1" applyFill="1" applyBorder="1" applyAlignment="1" applyProtection="1">
      <alignment horizontal="center"/>
    </xf>
    <xf numFmtId="10" fontId="9" fillId="0" borderId="1" xfId="1" applyNumberFormat="1" applyFont="1" applyFill="1" applyBorder="1" applyAlignment="1" applyProtection="1"/>
    <xf numFmtId="38" fontId="9" fillId="0" borderId="1" xfId="1" applyFont="1" applyFill="1" applyBorder="1" applyAlignment="1" applyProtection="1"/>
    <xf numFmtId="176" fontId="9" fillId="0" borderId="1" xfId="1" applyNumberFormat="1" applyFont="1" applyFill="1" applyBorder="1" applyAlignment="1" applyProtection="1">
      <alignment horizontal="right"/>
    </xf>
    <xf numFmtId="176" fontId="9" fillId="0" borderId="1" xfId="1" applyNumberFormat="1" applyFont="1" applyFill="1" applyBorder="1" applyAlignment="1" applyProtection="1"/>
    <xf numFmtId="38" fontId="4" fillId="0" borderId="0" xfId="1" applyFont="1" applyFill="1" applyAlignment="1" applyProtection="1"/>
    <xf numFmtId="38" fontId="8" fillId="0" borderId="0" xfId="1" applyFont="1" applyFill="1" applyAlignment="1" applyProtection="1"/>
    <xf numFmtId="0" fontId="0" fillId="0" borderId="0" xfId="0" applyNumberFormat="1" applyFill="1" applyAlignment="1" applyProtection="1">
      <alignment vertical="top" wrapText="1"/>
    </xf>
    <xf numFmtId="38" fontId="5" fillId="0" borderId="11" xfId="1" applyFont="1" applyFill="1" applyBorder="1" applyAlignment="1" applyProtection="1">
      <alignment horizontal="center" vertical="center"/>
    </xf>
    <xf numFmtId="38" fontId="5" fillId="0" borderId="12" xfId="1" applyFont="1" applyFill="1" applyBorder="1" applyAlignment="1" applyProtection="1">
      <alignment horizontal="center" vertical="center"/>
    </xf>
    <xf numFmtId="38" fontId="5" fillId="0" borderId="13" xfId="1" applyFont="1" applyFill="1" applyBorder="1" applyAlignment="1" applyProtection="1">
      <alignment horizontal="center" vertical="center"/>
    </xf>
    <xf numFmtId="38" fontId="6" fillId="0" borderId="0" xfId="1" applyFont="1" applyFill="1" applyAlignment="1" applyProtection="1">
      <alignment horizontal="center" vertical="center"/>
    </xf>
    <xf numFmtId="0" fontId="7" fillId="0" borderId="0" xfId="0" applyFont="1" applyFill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38" fontId="5" fillId="0" borderId="11" xfId="1" applyFont="1" applyFill="1" applyBorder="1" applyAlignment="1" applyProtection="1">
      <alignment horizontal="center" vertical="center" wrapText="1"/>
    </xf>
    <xf numFmtId="0" fontId="0" fillId="0" borderId="12" xfId="0" applyFill="1" applyBorder="1" applyAlignment="1" applyProtection="1">
      <alignment vertical="center" wrapText="1"/>
    </xf>
    <xf numFmtId="38" fontId="2" fillId="0" borderId="14" xfId="1" applyFont="1" applyFill="1" applyBorder="1" applyAlignment="1" applyProtection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view="pageBreakPreview" zoomScaleNormal="100" workbookViewId="0">
      <selection activeCell="D19" sqref="D19"/>
    </sheetView>
  </sheetViews>
  <sheetFormatPr defaultRowHeight="14.25" x14ac:dyDescent="0.15"/>
  <cols>
    <col min="1" max="1" width="14.375" style="1" customWidth="1"/>
    <col min="2" max="7" width="11.75" style="1" customWidth="1"/>
    <col min="8" max="10" width="9.375" style="1" customWidth="1"/>
    <col min="11" max="16384" width="9" style="1"/>
  </cols>
  <sheetData>
    <row r="1" spans="1:10" ht="20.25" customHeight="1" x14ac:dyDescent="0.15">
      <c r="A1" s="40" t="s">
        <v>39</v>
      </c>
      <c r="B1" s="40"/>
      <c r="C1" s="40"/>
      <c r="D1" s="40"/>
      <c r="E1" s="40"/>
      <c r="F1" s="40"/>
      <c r="G1" s="40"/>
      <c r="H1" s="41"/>
      <c r="I1" s="41"/>
      <c r="J1" s="41"/>
    </row>
    <row r="2" spans="1:10" ht="22.5" customHeight="1" x14ac:dyDescent="0.15">
      <c r="H2" s="1" t="s">
        <v>31</v>
      </c>
      <c r="I2" s="46" t="s">
        <v>40</v>
      </c>
      <c r="J2" s="46"/>
    </row>
    <row r="3" spans="1:10" s="2" customFormat="1" ht="30" customHeight="1" x14ac:dyDescent="0.15">
      <c r="A3" s="42" t="s">
        <v>25</v>
      </c>
      <c r="B3" s="44" t="s">
        <v>35</v>
      </c>
      <c r="C3" s="45"/>
      <c r="D3" s="45"/>
      <c r="E3" s="44" t="s">
        <v>34</v>
      </c>
      <c r="F3" s="45"/>
      <c r="G3" s="45"/>
      <c r="H3" s="37" t="s">
        <v>27</v>
      </c>
      <c r="I3" s="38"/>
      <c r="J3" s="39"/>
    </row>
    <row r="4" spans="1:10" s="2" customFormat="1" ht="59.25" customHeight="1" x14ac:dyDescent="0.15">
      <c r="A4" s="43"/>
      <c r="B4" s="3" t="s">
        <v>36</v>
      </c>
      <c r="C4" s="4" t="s">
        <v>43</v>
      </c>
      <c r="D4" s="5" t="s">
        <v>37</v>
      </c>
      <c r="E4" s="3" t="s">
        <v>41</v>
      </c>
      <c r="F4" s="4" t="s">
        <v>42</v>
      </c>
      <c r="G4" s="5" t="s">
        <v>38</v>
      </c>
      <c r="H4" s="6" t="s">
        <v>28</v>
      </c>
      <c r="I4" s="7" t="s">
        <v>29</v>
      </c>
      <c r="J4" s="7" t="s">
        <v>30</v>
      </c>
    </row>
    <row r="5" spans="1:10" ht="32.1" customHeight="1" x14ac:dyDescent="0.15">
      <c r="A5" s="8" t="s">
        <v>0</v>
      </c>
      <c r="B5" s="9">
        <v>215536</v>
      </c>
      <c r="C5" s="10">
        <v>30338</v>
      </c>
      <c r="D5" s="11">
        <f>+C5/B5</f>
        <v>0.14075606859178977</v>
      </c>
      <c r="E5" s="9">
        <v>223756</v>
      </c>
      <c r="F5" s="10">
        <v>30129</v>
      </c>
      <c r="G5" s="11">
        <f>+F5/E5</f>
        <v>0.13465113784658289</v>
      </c>
      <c r="H5" s="12">
        <f>+B5-E5</f>
        <v>-8220</v>
      </c>
      <c r="I5" s="12">
        <f>+C5-F5</f>
        <v>209</v>
      </c>
      <c r="J5" s="13">
        <f>+C5/F5</f>
        <v>1.0069368382621395</v>
      </c>
    </row>
    <row r="6" spans="1:10" ht="32.1" customHeight="1" x14ac:dyDescent="0.15">
      <c r="A6" s="8" t="s">
        <v>1</v>
      </c>
      <c r="B6" s="9">
        <v>136885</v>
      </c>
      <c r="C6" s="10">
        <v>18802</v>
      </c>
      <c r="D6" s="11">
        <f t="shared" ref="D6:D30" si="0">+C6/B6</f>
        <v>0.13735617489133214</v>
      </c>
      <c r="E6" s="9">
        <v>140128</v>
      </c>
      <c r="F6" s="10">
        <v>16959</v>
      </c>
      <c r="G6" s="11">
        <f t="shared" ref="G6:G30" si="1">+F6/E6</f>
        <v>0.12102506279972597</v>
      </c>
      <c r="H6" s="12">
        <f t="shared" ref="H6:H30" si="2">+B6-E6</f>
        <v>-3243</v>
      </c>
      <c r="I6" s="12">
        <f t="shared" ref="I6:I30" si="3">+C6-F6</f>
        <v>1843</v>
      </c>
      <c r="J6" s="13">
        <f t="shared" ref="J6:J30" si="4">+C6/F6</f>
        <v>1.108673860487057</v>
      </c>
    </row>
    <row r="7" spans="1:10" ht="32.1" customHeight="1" x14ac:dyDescent="0.15">
      <c r="A7" s="8" t="s">
        <v>2</v>
      </c>
      <c r="B7" s="9">
        <v>158864</v>
      </c>
      <c r="C7" s="10">
        <v>18602</v>
      </c>
      <c r="D7" s="11">
        <f t="shared" si="0"/>
        <v>0.11709386645180783</v>
      </c>
      <c r="E7" s="9">
        <v>160734</v>
      </c>
      <c r="F7" s="10">
        <v>19774</v>
      </c>
      <c r="G7" s="11">
        <f t="shared" si="1"/>
        <v>0.12302313138477236</v>
      </c>
      <c r="H7" s="12">
        <f t="shared" si="2"/>
        <v>-1870</v>
      </c>
      <c r="I7" s="12">
        <f t="shared" si="3"/>
        <v>-1172</v>
      </c>
      <c r="J7" s="13">
        <f t="shared" si="4"/>
        <v>0.94073025184585823</v>
      </c>
    </row>
    <row r="8" spans="1:10" ht="32.1" customHeight="1" x14ac:dyDescent="0.15">
      <c r="A8" s="8" t="s">
        <v>3</v>
      </c>
      <c r="B8" s="9">
        <v>39278</v>
      </c>
      <c r="C8" s="10">
        <v>9128</v>
      </c>
      <c r="D8" s="11">
        <f t="shared" si="0"/>
        <v>0.2323947247823209</v>
      </c>
      <c r="E8" s="9">
        <v>41718</v>
      </c>
      <c r="F8" s="10">
        <v>9605</v>
      </c>
      <c r="G8" s="11">
        <f t="shared" si="1"/>
        <v>0.23023634881825591</v>
      </c>
      <c r="H8" s="12">
        <f t="shared" si="2"/>
        <v>-2440</v>
      </c>
      <c r="I8" s="12">
        <f t="shared" si="3"/>
        <v>-477</v>
      </c>
      <c r="J8" s="13">
        <f t="shared" si="4"/>
        <v>0.95033836543466943</v>
      </c>
    </row>
    <row r="9" spans="1:10" ht="32.1" customHeight="1" x14ac:dyDescent="0.15">
      <c r="A9" s="8" t="s">
        <v>4</v>
      </c>
      <c r="B9" s="9">
        <v>95742</v>
      </c>
      <c r="C9" s="10">
        <v>14075</v>
      </c>
      <c r="D9" s="11">
        <f t="shared" si="0"/>
        <v>0.14700967182636671</v>
      </c>
      <c r="E9" s="9">
        <v>97685</v>
      </c>
      <c r="F9" s="10">
        <v>12742</v>
      </c>
      <c r="G9" s="11">
        <f t="shared" si="1"/>
        <v>0.13043967855863234</v>
      </c>
      <c r="H9" s="12">
        <f t="shared" si="2"/>
        <v>-1943</v>
      </c>
      <c r="I9" s="12">
        <f t="shared" si="3"/>
        <v>1333</v>
      </c>
      <c r="J9" s="13">
        <f t="shared" si="4"/>
        <v>1.1046146601789357</v>
      </c>
    </row>
    <row r="10" spans="1:10" ht="32.1" customHeight="1" x14ac:dyDescent="0.15">
      <c r="A10" s="8" t="s">
        <v>5</v>
      </c>
      <c r="B10" s="9">
        <v>47284</v>
      </c>
      <c r="C10" s="10">
        <v>6207</v>
      </c>
      <c r="D10" s="11">
        <f t="shared" si="0"/>
        <v>0.1312706200829033</v>
      </c>
      <c r="E10" s="9">
        <v>47318</v>
      </c>
      <c r="F10" s="10">
        <v>5548</v>
      </c>
      <c r="G10" s="11">
        <f t="shared" si="1"/>
        <v>0.11724924975696352</v>
      </c>
      <c r="H10" s="12">
        <f t="shared" si="2"/>
        <v>-34</v>
      </c>
      <c r="I10" s="12">
        <f t="shared" si="3"/>
        <v>659</v>
      </c>
      <c r="J10" s="13">
        <f t="shared" si="4"/>
        <v>1.1187815428983416</v>
      </c>
    </row>
    <row r="11" spans="1:10" ht="32.1" customHeight="1" x14ac:dyDescent="0.15">
      <c r="A11" s="8" t="s">
        <v>6</v>
      </c>
      <c r="B11" s="9">
        <v>110609</v>
      </c>
      <c r="C11" s="10">
        <v>19836</v>
      </c>
      <c r="D11" s="11">
        <f t="shared" si="0"/>
        <v>0.17933441220877144</v>
      </c>
      <c r="E11" s="9">
        <v>114855</v>
      </c>
      <c r="F11" s="10">
        <v>19226</v>
      </c>
      <c r="G11" s="11">
        <f t="shared" si="1"/>
        <v>0.16739367027991817</v>
      </c>
      <c r="H11" s="12">
        <f t="shared" si="2"/>
        <v>-4246</v>
      </c>
      <c r="I11" s="12">
        <f t="shared" si="3"/>
        <v>610</v>
      </c>
      <c r="J11" s="13">
        <f>+C11/F11</f>
        <v>1.0317278685113909</v>
      </c>
    </row>
    <row r="12" spans="1:10" ht="32.1" customHeight="1" x14ac:dyDescent="0.15">
      <c r="A12" s="8" t="s">
        <v>7</v>
      </c>
      <c r="B12" s="9">
        <v>42691</v>
      </c>
      <c r="C12" s="10">
        <v>4621</v>
      </c>
      <c r="D12" s="11">
        <f t="shared" si="0"/>
        <v>0.10824295518961842</v>
      </c>
      <c r="E12" s="9">
        <v>43667</v>
      </c>
      <c r="F12" s="10">
        <v>4631</v>
      </c>
      <c r="G12" s="11">
        <f t="shared" si="1"/>
        <v>0.1060526255524767</v>
      </c>
      <c r="H12" s="12">
        <f t="shared" si="2"/>
        <v>-976</v>
      </c>
      <c r="I12" s="12">
        <f t="shared" si="3"/>
        <v>-10</v>
      </c>
      <c r="J12" s="13">
        <f t="shared" si="4"/>
        <v>0.99784063917080545</v>
      </c>
    </row>
    <row r="13" spans="1:10" ht="32.1" customHeight="1" x14ac:dyDescent="0.15">
      <c r="A13" s="8" t="s">
        <v>8</v>
      </c>
      <c r="B13" s="9">
        <v>28196</v>
      </c>
      <c r="C13" s="10">
        <v>6242</v>
      </c>
      <c r="D13" s="11">
        <f t="shared" si="0"/>
        <v>0.22137891899560222</v>
      </c>
      <c r="E13" s="9">
        <v>29828</v>
      </c>
      <c r="F13" s="10">
        <v>6424</v>
      </c>
      <c r="G13" s="11">
        <f t="shared" si="1"/>
        <v>0.21536811050020116</v>
      </c>
      <c r="H13" s="12">
        <f t="shared" si="2"/>
        <v>-1632</v>
      </c>
      <c r="I13" s="12">
        <f t="shared" si="3"/>
        <v>-182</v>
      </c>
      <c r="J13" s="13">
        <f t="shared" si="4"/>
        <v>0.97166874221668742</v>
      </c>
    </row>
    <row r="14" spans="1:10" ht="32.1" customHeight="1" x14ac:dyDescent="0.15">
      <c r="A14" s="8" t="s">
        <v>9</v>
      </c>
      <c r="B14" s="9">
        <v>26446</v>
      </c>
      <c r="C14" s="10">
        <v>4606</v>
      </c>
      <c r="D14" s="11">
        <f t="shared" si="0"/>
        <v>0.17416622551614611</v>
      </c>
      <c r="E14" s="9">
        <v>27695</v>
      </c>
      <c r="F14" s="10">
        <v>4567</v>
      </c>
      <c r="G14" s="11">
        <f t="shared" si="1"/>
        <v>0.16490341216826143</v>
      </c>
      <c r="H14" s="12">
        <f t="shared" si="2"/>
        <v>-1249</v>
      </c>
      <c r="I14" s="12">
        <f t="shared" si="3"/>
        <v>39</v>
      </c>
      <c r="J14" s="13">
        <f t="shared" si="4"/>
        <v>1.0085395226625793</v>
      </c>
    </row>
    <row r="15" spans="1:10" ht="32.1" customHeight="1" x14ac:dyDescent="0.15">
      <c r="A15" s="8" t="s">
        <v>10</v>
      </c>
      <c r="B15" s="9">
        <v>20041</v>
      </c>
      <c r="C15" s="10">
        <v>4483</v>
      </c>
      <c r="D15" s="11">
        <f t="shared" si="0"/>
        <v>0.22369143256324533</v>
      </c>
      <c r="E15" s="9">
        <v>21505</v>
      </c>
      <c r="F15" s="10">
        <v>4566</v>
      </c>
      <c r="G15" s="11">
        <f t="shared" si="1"/>
        <v>0.21232271564752384</v>
      </c>
      <c r="H15" s="12">
        <f t="shared" si="2"/>
        <v>-1464</v>
      </c>
      <c r="I15" s="12">
        <f t="shared" si="3"/>
        <v>-83</v>
      </c>
      <c r="J15" s="13">
        <f t="shared" si="4"/>
        <v>0.98182216381953569</v>
      </c>
    </row>
    <row r="16" spans="1:10" ht="32.1" customHeight="1" x14ac:dyDescent="0.15">
      <c r="A16" s="8" t="s">
        <v>11</v>
      </c>
      <c r="B16" s="9">
        <v>118395</v>
      </c>
      <c r="C16" s="10">
        <v>14695</v>
      </c>
      <c r="D16" s="11">
        <f t="shared" si="0"/>
        <v>0.12411841716288695</v>
      </c>
      <c r="E16" s="9">
        <v>121614</v>
      </c>
      <c r="F16" s="10">
        <v>12795</v>
      </c>
      <c r="G16" s="11">
        <f t="shared" si="1"/>
        <v>0.10520992648872662</v>
      </c>
      <c r="H16" s="12">
        <f t="shared" si="2"/>
        <v>-3219</v>
      </c>
      <c r="I16" s="12">
        <f t="shared" si="3"/>
        <v>1900</v>
      </c>
      <c r="J16" s="13">
        <f t="shared" si="4"/>
        <v>1.1484955060570536</v>
      </c>
    </row>
    <row r="17" spans="1:10" ht="32.1" customHeight="1" thickBot="1" x14ac:dyDescent="0.2">
      <c r="A17" s="14" t="s">
        <v>12</v>
      </c>
      <c r="B17" s="15">
        <v>51378</v>
      </c>
      <c r="C17" s="16">
        <v>6834</v>
      </c>
      <c r="D17" s="17">
        <f t="shared" si="0"/>
        <v>0.13301413056171901</v>
      </c>
      <c r="E17" s="15">
        <v>53049</v>
      </c>
      <c r="F17" s="16">
        <v>7087</v>
      </c>
      <c r="G17" s="17">
        <f t="shared" si="1"/>
        <v>0.13359347018793946</v>
      </c>
      <c r="H17" s="18">
        <f t="shared" si="2"/>
        <v>-1671</v>
      </c>
      <c r="I17" s="18">
        <f t="shared" si="3"/>
        <v>-253</v>
      </c>
      <c r="J17" s="19">
        <f t="shared" si="4"/>
        <v>0.96430083251023002</v>
      </c>
    </row>
    <row r="18" spans="1:10" ht="32.1" customHeight="1" thickBot="1" x14ac:dyDescent="0.2">
      <c r="A18" s="20" t="s">
        <v>26</v>
      </c>
      <c r="B18" s="21">
        <f>SUM(B5:B17)</f>
        <v>1091345</v>
      </c>
      <c r="C18" s="21">
        <f>SUM(C5:C17)</f>
        <v>158469</v>
      </c>
      <c r="D18" s="22">
        <f t="shared" si="0"/>
        <v>0.14520522841081418</v>
      </c>
      <c r="E18" s="21">
        <f>SUM(E5:E17)</f>
        <v>1123552</v>
      </c>
      <c r="F18" s="21">
        <f>SUM(F5:F17)</f>
        <v>154053</v>
      </c>
      <c r="G18" s="22">
        <f t="shared" si="1"/>
        <v>0.13711247899518669</v>
      </c>
      <c r="H18" s="23">
        <f t="shared" si="2"/>
        <v>-32207</v>
      </c>
      <c r="I18" s="23">
        <f t="shared" si="3"/>
        <v>4416</v>
      </c>
      <c r="J18" s="24">
        <f t="shared" si="4"/>
        <v>1.0286654592899847</v>
      </c>
    </row>
    <row r="19" spans="1:10" ht="32.1" customHeight="1" thickBot="1" x14ac:dyDescent="0.2">
      <c r="A19" s="25" t="s">
        <v>13</v>
      </c>
      <c r="B19" s="15">
        <v>13369</v>
      </c>
      <c r="C19" s="16">
        <v>2725</v>
      </c>
      <c r="D19" s="26">
        <f t="shared" si="0"/>
        <v>0.20382975540429352</v>
      </c>
      <c r="E19" s="15">
        <v>14733</v>
      </c>
      <c r="F19" s="16">
        <v>3000</v>
      </c>
      <c r="G19" s="26">
        <f t="shared" si="1"/>
        <v>0.20362451639177356</v>
      </c>
      <c r="H19" s="27">
        <f t="shared" si="2"/>
        <v>-1364</v>
      </c>
      <c r="I19" s="27">
        <f t="shared" si="3"/>
        <v>-275</v>
      </c>
      <c r="J19" s="28">
        <f t="shared" si="4"/>
        <v>0.90833333333333333</v>
      </c>
    </row>
    <row r="20" spans="1:10" ht="32.1" customHeight="1" thickBot="1" x14ac:dyDescent="0.2">
      <c r="A20" s="20" t="s">
        <v>14</v>
      </c>
      <c r="B20" s="23">
        <f>SUM(B19)</f>
        <v>13369</v>
      </c>
      <c r="C20" s="23">
        <f>SUM(C19)</f>
        <v>2725</v>
      </c>
      <c r="D20" s="22">
        <f t="shared" si="0"/>
        <v>0.20382975540429352</v>
      </c>
      <c r="E20" s="23">
        <f>SUM(E19)</f>
        <v>14733</v>
      </c>
      <c r="F20" s="23">
        <f>SUM(F19)</f>
        <v>3000</v>
      </c>
      <c r="G20" s="22">
        <f t="shared" si="1"/>
        <v>0.20362451639177356</v>
      </c>
      <c r="H20" s="23">
        <f t="shared" si="2"/>
        <v>-1364</v>
      </c>
      <c r="I20" s="23">
        <f t="shared" si="3"/>
        <v>-275</v>
      </c>
      <c r="J20" s="24">
        <f t="shared" si="4"/>
        <v>0.90833333333333333</v>
      </c>
    </row>
    <row r="21" spans="1:10" ht="32.1" customHeight="1" thickBot="1" x14ac:dyDescent="0.2">
      <c r="A21" s="25" t="s">
        <v>15</v>
      </c>
      <c r="B21" s="15">
        <v>4866</v>
      </c>
      <c r="C21" s="16">
        <v>903</v>
      </c>
      <c r="D21" s="26">
        <f t="shared" si="0"/>
        <v>0.18557336621454995</v>
      </c>
      <c r="E21" s="15">
        <v>5180</v>
      </c>
      <c r="F21" s="16">
        <v>883</v>
      </c>
      <c r="G21" s="26">
        <f t="shared" si="1"/>
        <v>0.17046332046332047</v>
      </c>
      <c r="H21" s="27">
        <f t="shared" si="2"/>
        <v>-314</v>
      </c>
      <c r="I21" s="27">
        <f t="shared" si="3"/>
        <v>20</v>
      </c>
      <c r="J21" s="28">
        <f t="shared" si="4"/>
        <v>1.0226500566251415</v>
      </c>
    </row>
    <row r="22" spans="1:10" ht="32.1" customHeight="1" thickBot="1" x14ac:dyDescent="0.2">
      <c r="A22" s="20" t="s">
        <v>16</v>
      </c>
      <c r="B22" s="23">
        <f>SUM(B21)</f>
        <v>4866</v>
      </c>
      <c r="C22" s="23">
        <f>SUM(C21)</f>
        <v>903</v>
      </c>
      <c r="D22" s="22">
        <f t="shared" si="0"/>
        <v>0.18557336621454995</v>
      </c>
      <c r="E22" s="23">
        <f>SUM(E21)</f>
        <v>5180</v>
      </c>
      <c r="F22" s="23">
        <f>SUM(F21)</f>
        <v>883</v>
      </c>
      <c r="G22" s="22">
        <f t="shared" si="1"/>
        <v>0.17046332046332047</v>
      </c>
      <c r="H22" s="23">
        <f t="shared" si="2"/>
        <v>-314</v>
      </c>
      <c r="I22" s="23">
        <f t="shared" si="3"/>
        <v>20</v>
      </c>
      <c r="J22" s="24">
        <f t="shared" si="4"/>
        <v>1.0226500566251415</v>
      </c>
    </row>
    <row r="23" spans="1:10" ht="32.1" customHeight="1" x14ac:dyDescent="0.15">
      <c r="A23" s="29" t="s">
        <v>17</v>
      </c>
      <c r="B23" s="9">
        <v>2282</v>
      </c>
      <c r="C23" s="10">
        <v>330</v>
      </c>
      <c r="D23" s="30">
        <f t="shared" si="0"/>
        <v>0.1446099912357581</v>
      </c>
      <c r="E23" s="9">
        <v>2554</v>
      </c>
      <c r="F23" s="10">
        <v>396</v>
      </c>
      <c r="G23" s="30">
        <f t="shared" si="1"/>
        <v>0.15505090054815976</v>
      </c>
      <c r="H23" s="31">
        <f t="shared" si="2"/>
        <v>-272</v>
      </c>
      <c r="I23" s="31">
        <f t="shared" si="3"/>
        <v>-66</v>
      </c>
      <c r="J23" s="32">
        <f>+C23/F23</f>
        <v>0.83333333333333337</v>
      </c>
    </row>
    <row r="24" spans="1:10" ht="32.1" customHeight="1" x14ac:dyDescent="0.15">
      <c r="A24" s="8" t="s">
        <v>18</v>
      </c>
      <c r="B24" s="9">
        <v>12775</v>
      </c>
      <c r="C24" s="10">
        <v>2576</v>
      </c>
      <c r="D24" s="11">
        <f t="shared" si="0"/>
        <v>0.20164383561643837</v>
      </c>
      <c r="E24" s="9">
        <v>13176</v>
      </c>
      <c r="F24" s="10">
        <v>2663</v>
      </c>
      <c r="G24" s="11">
        <f t="shared" si="1"/>
        <v>0.20210989678202793</v>
      </c>
      <c r="H24" s="12">
        <f t="shared" si="2"/>
        <v>-401</v>
      </c>
      <c r="I24" s="12">
        <f t="shared" si="3"/>
        <v>-87</v>
      </c>
      <c r="J24" s="13">
        <f t="shared" si="4"/>
        <v>0.96733007885843036</v>
      </c>
    </row>
    <row r="25" spans="1:10" ht="32.1" customHeight="1" thickBot="1" x14ac:dyDescent="0.2">
      <c r="A25" s="14" t="s">
        <v>19</v>
      </c>
      <c r="B25" s="15">
        <v>9940</v>
      </c>
      <c r="C25" s="16">
        <v>1557</v>
      </c>
      <c r="D25" s="17">
        <f t="shared" si="0"/>
        <v>0.15663983903420522</v>
      </c>
      <c r="E25" s="15">
        <v>10380</v>
      </c>
      <c r="F25" s="16">
        <v>1588</v>
      </c>
      <c r="G25" s="17">
        <f t="shared" si="1"/>
        <v>0.15298651252408477</v>
      </c>
      <c r="H25" s="18">
        <f t="shared" si="2"/>
        <v>-440</v>
      </c>
      <c r="I25" s="18">
        <f t="shared" si="3"/>
        <v>-31</v>
      </c>
      <c r="J25" s="19">
        <f>+C25/F25</f>
        <v>0.98047858942065491</v>
      </c>
    </row>
    <row r="26" spans="1:10" ht="32.1" customHeight="1" thickBot="1" x14ac:dyDescent="0.2">
      <c r="A26" s="20" t="s">
        <v>20</v>
      </c>
      <c r="B26" s="21">
        <f>SUM(B23:B25)</f>
        <v>24997</v>
      </c>
      <c r="C26" s="21">
        <f>SUM(C23:C25)</f>
        <v>4463</v>
      </c>
      <c r="D26" s="22">
        <f t="shared" si="0"/>
        <v>0.17854142497099651</v>
      </c>
      <c r="E26" s="21">
        <f>SUM(E23:E25)</f>
        <v>26110</v>
      </c>
      <c r="F26" s="21">
        <f>SUM(F23:F25)</f>
        <v>4647</v>
      </c>
      <c r="G26" s="22">
        <f t="shared" si="1"/>
        <v>0.17797778628877825</v>
      </c>
      <c r="H26" s="23">
        <f t="shared" si="2"/>
        <v>-1113</v>
      </c>
      <c r="I26" s="23">
        <f t="shared" si="3"/>
        <v>-184</v>
      </c>
      <c r="J26" s="24">
        <f t="shared" si="4"/>
        <v>0.96040456208306435</v>
      </c>
    </row>
    <row r="27" spans="1:10" ht="32.1" customHeight="1" thickBot="1" x14ac:dyDescent="0.2">
      <c r="A27" s="29" t="s">
        <v>21</v>
      </c>
      <c r="B27" s="9">
        <v>2779</v>
      </c>
      <c r="C27" s="10">
        <v>798</v>
      </c>
      <c r="D27" s="30">
        <f t="shared" si="0"/>
        <v>0.2871536523929471</v>
      </c>
      <c r="E27" s="9">
        <v>2932</v>
      </c>
      <c r="F27" s="10">
        <v>727</v>
      </c>
      <c r="G27" s="30">
        <f t="shared" si="1"/>
        <v>0.24795361527967258</v>
      </c>
      <c r="H27" s="31">
        <f t="shared" si="2"/>
        <v>-153</v>
      </c>
      <c r="I27" s="31">
        <f t="shared" si="3"/>
        <v>71</v>
      </c>
      <c r="J27" s="33">
        <f t="shared" si="4"/>
        <v>1.0976616231086658</v>
      </c>
    </row>
    <row r="28" spans="1:10" ht="32.1" customHeight="1" thickBot="1" x14ac:dyDescent="0.2">
      <c r="A28" s="20" t="s">
        <v>22</v>
      </c>
      <c r="B28" s="23">
        <f>SUM(B27:B27)</f>
        <v>2779</v>
      </c>
      <c r="C28" s="23">
        <f>SUM(C27:C27)</f>
        <v>798</v>
      </c>
      <c r="D28" s="22">
        <f t="shared" si="0"/>
        <v>0.2871536523929471</v>
      </c>
      <c r="E28" s="23">
        <f>SUM(E27:E27)</f>
        <v>2932</v>
      </c>
      <c r="F28" s="23">
        <f>SUM(F27:F27)</f>
        <v>727</v>
      </c>
      <c r="G28" s="22">
        <f t="shared" si="1"/>
        <v>0.24795361527967258</v>
      </c>
      <c r="H28" s="23">
        <f t="shared" si="2"/>
        <v>-153</v>
      </c>
      <c r="I28" s="23">
        <f t="shared" si="3"/>
        <v>71</v>
      </c>
      <c r="J28" s="24">
        <f t="shared" si="4"/>
        <v>1.0976616231086658</v>
      </c>
    </row>
    <row r="29" spans="1:10" ht="32.1" customHeight="1" thickBot="1" x14ac:dyDescent="0.2">
      <c r="A29" s="20" t="s">
        <v>23</v>
      </c>
      <c r="B29" s="23">
        <f>B20+B22+B26+B28</f>
        <v>46011</v>
      </c>
      <c r="C29" s="23">
        <f>C20+C22+C26+C28</f>
        <v>8889</v>
      </c>
      <c r="D29" s="22">
        <f t="shared" si="0"/>
        <v>0.19319293212492664</v>
      </c>
      <c r="E29" s="23">
        <f>E20+E22+E26+E28</f>
        <v>48955</v>
      </c>
      <c r="F29" s="23">
        <f>F20+F22+F26+F28</f>
        <v>9257</v>
      </c>
      <c r="G29" s="22">
        <f t="shared" si="1"/>
        <v>0.18909202328669186</v>
      </c>
      <c r="H29" s="23">
        <f t="shared" si="2"/>
        <v>-2944</v>
      </c>
      <c r="I29" s="23">
        <f t="shared" si="3"/>
        <v>-368</v>
      </c>
      <c r="J29" s="24">
        <f t="shared" si="4"/>
        <v>0.96024630009722367</v>
      </c>
    </row>
    <row r="30" spans="1:10" ht="32.1" customHeight="1" thickBot="1" x14ac:dyDescent="0.2">
      <c r="A30" s="20" t="s">
        <v>24</v>
      </c>
      <c r="B30" s="23">
        <f>B18+B29</f>
        <v>1137356</v>
      </c>
      <c r="C30" s="23">
        <f>C18+C29</f>
        <v>167358</v>
      </c>
      <c r="D30" s="22">
        <f t="shared" si="0"/>
        <v>0.14714653986966261</v>
      </c>
      <c r="E30" s="23">
        <f>E18+E29</f>
        <v>1172507</v>
      </c>
      <c r="F30" s="23">
        <f>F18+F29</f>
        <v>163310</v>
      </c>
      <c r="G30" s="22">
        <f t="shared" si="1"/>
        <v>0.13928275055074299</v>
      </c>
      <c r="H30" s="23">
        <f t="shared" si="2"/>
        <v>-35151</v>
      </c>
      <c r="I30" s="23">
        <f t="shared" si="3"/>
        <v>4048</v>
      </c>
      <c r="J30" s="24">
        <f t="shared" si="4"/>
        <v>1.0247872145000305</v>
      </c>
    </row>
    <row r="31" spans="1:10" s="34" customFormat="1" ht="7.5" customHeight="1" x14ac:dyDescent="0.15">
      <c r="A31" s="36"/>
      <c r="B31" s="36"/>
      <c r="C31" s="36"/>
      <c r="D31" s="36"/>
      <c r="E31" s="36"/>
      <c r="F31" s="36"/>
      <c r="G31" s="36"/>
      <c r="H31" s="36"/>
      <c r="I31" s="36"/>
      <c r="J31" s="36"/>
    </row>
    <row r="32" spans="1:10" x14ac:dyDescent="0.15">
      <c r="A32" s="35" t="s">
        <v>33</v>
      </c>
    </row>
    <row r="33" spans="1:10" x14ac:dyDescent="0.15">
      <c r="A33" s="35" t="s">
        <v>32</v>
      </c>
    </row>
    <row r="36" spans="1:10" s="34" customFormat="1" ht="24.95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</row>
  </sheetData>
  <mergeCells count="7">
    <mergeCell ref="A31:J31"/>
    <mergeCell ref="H3:J3"/>
    <mergeCell ref="A1:J1"/>
    <mergeCell ref="A3:A4"/>
    <mergeCell ref="B3:D3"/>
    <mergeCell ref="E3:G3"/>
    <mergeCell ref="I2:J2"/>
  </mergeCells>
  <phoneticPr fontId="3"/>
  <pageMargins left="0.77" right="0.2" top="0.94" bottom="0.2" header="0.51200000000000001" footer="0.52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山口県</dc:creator>
  <cp:lastModifiedBy>市川　一志</cp:lastModifiedBy>
  <cp:lastPrinted>2022-07-09T00:31:01Z</cp:lastPrinted>
  <dcterms:created xsi:type="dcterms:W3CDTF">2007-07-11T06:07:00Z</dcterms:created>
  <dcterms:modified xsi:type="dcterms:W3CDTF">2022-07-09T00:31:07Z</dcterms:modified>
</cp:coreProperties>
</file>