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480" windowHeight="8700" activeTab="0"/>
  </bookViews>
  <sheets>
    <sheet name="Sheet1" sheetId="1" r:id="rId1"/>
  </sheets>
  <definedNames>
    <definedName name="_xlnm.Print_Area" localSheetId="0">'Sheet1'!$A$1:$J$43</definedName>
  </definedNames>
  <calcPr fullCalcOnLoad="1"/>
</workbook>
</file>

<file path=xl/sharedStrings.xml><?xml version="1.0" encoding="utf-8"?>
<sst xmlns="http://schemas.openxmlformats.org/spreadsheetml/2006/main" count="53" uniqueCount="50">
  <si>
    <t>大島郡計</t>
  </si>
  <si>
    <t>玖珂郡計</t>
  </si>
  <si>
    <t>田布施町</t>
  </si>
  <si>
    <t>熊毛郡計</t>
  </si>
  <si>
    <t>阿武郡計</t>
  </si>
  <si>
    <t>区　　分</t>
  </si>
  <si>
    <t>増　　減　　等</t>
  </si>
  <si>
    <t>期日前投票率　Ｂ／Ａ　　　　　　　　　Ｃ</t>
  </si>
  <si>
    <t>登録者数増減　　Ａ－Ｄ</t>
  </si>
  <si>
    <t>防府市</t>
  </si>
  <si>
    <t>周南市(旧熊毛町を除く)</t>
  </si>
  <si>
    <t>市計</t>
  </si>
  <si>
    <t>下松市</t>
  </si>
  <si>
    <t>岩国市</t>
  </si>
  <si>
    <t>光市</t>
  </si>
  <si>
    <t>柳井市</t>
  </si>
  <si>
    <t>周南市(旧熊毛町の区域)</t>
  </si>
  <si>
    <t>１区計</t>
  </si>
  <si>
    <t>周防大島町</t>
  </si>
  <si>
    <t>和木町</t>
  </si>
  <si>
    <t>上関町</t>
  </si>
  <si>
    <t>平生町</t>
  </si>
  <si>
    <t>町計</t>
  </si>
  <si>
    <t>２区計</t>
  </si>
  <si>
    <t>宇部市</t>
  </si>
  <si>
    <t>萩市</t>
  </si>
  <si>
    <t>美祢市</t>
  </si>
  <si>
    <t>山陽小野田市</t>
  </si>
  <si>
    <t>阿武町</t>
  </si>
  <si>
    <t>町計</t>
  </si>
  <si>
    <t>３区計</t>
  </si>
  <si>
    <t>下関市</t>
  </si>
  <si>
    <t>長門市</t>
  </si>
  <si>
    <t>４区計</t>
  </si>
  <si>
    <t>1区、２区、３区、４区　市計</t>
  </si>
  <si>
    <t>1区、２区、３区、４区　町計</t>
  </si>
  <si>
    <t>1区、２区、３区、４区　合計</t>
  </si>
  <si>
    <t>山口市(旧阿東町の区域)</t>
  </si>
  <si>
    <t>山口市(旧阿東町を除く)</t>
  </si>
  <si>
    <t>投票者数対比　　Ｂ／Ｅ</t>
  </si>
  <si>
    <t>投票者数増減　　
Ｂ－Ｅ</t>
  </si>
  <si>
    <t>期日前投票率　Ｅ／Ｄ　　　　　　　　　Ｆ</t>
  </si>
  <si>
    <t>第48回衆議院議員総選挙  期日前投票の最終結果</t>
  </si>
  <si>
    <t>H29.10.21現在</t>
  </si>
  <si>
    <t xml:space="preserve">今回（H29.10.22執行) </t>
  </si>
  <si>
    <t>選挙人名簿登録者数Ａ　(29.10.9)</t>
  </si>
  <si>
    <t>期日前投票者数Ｂ　(29.10.21)</t>
  </si>
  <si>
    <t xml:space="preserve">前回（H26.12.14執行) </t>
  </si>
  <si>
    <t>選挙人名簿登録者数Ｄ　(26.12.1)</t>
  </si>
  <si>
    <t>期日前投票者数Ｅ　(26.12.13)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</si>
</sst>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;[Red]\-#,##0.00\ "/>
    <numFmt numFmtId="178" formatCode="#,##0_ ;[Red]\-#,##0\ "/>
    <numFmt numFmtId="179" formatCode="0_ "/>
    <numFmt numFmtId="180" formatCode="#,##0_ "/>
  </numFmts>
  <fonts count="42">
    <font>
      <sz val="11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9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1">
    <xf numFmtId="0" fontId="0" fillId="0" borderId="0" xfId="0" applyAlignment="1">
      <alignment vertical="center"/>
    </xf>
    <xf numFmtId="38" fontId="1" fillId="0" borderId="0" xfId="48" applyFont="1" applyAlignment="1">
      <alignment/>
    </xf>
    <xf numFmtId="38" fontId="3" fillId="0" borderId="0" xfId="48" applyFont="1" applyAlignment="1">
      <alignment/>
    </xf>
    <xf numFmtId="38" fontId="4" fillId="0" borderId="0" xfId="48" applyFont="1" applyAlignment="1">
      <alignment/>
    </xf>
    <xf numFmtId="38" fontId="6" fillId="0" borderId="0" xfId="48" applyFont="1" applyAlignment="1">
      <alignment/>
    </xf>
    <xf numFmtId="38" fontId="4" fillId="0" borderId="10" xfId="48" applyFont="1" applyBorder="1" applyAlignment="1">
      <alignment horizontal="center" vertical="center" wrapText="1"/>
    </xf>
    <xf numFmtId="38" fontId="4" fillId="0" borderId="10" xfId="48" applyFont="1" applyBorder="1" applyAlignment="1">
      <alignment vertical="center" wrapText="1"/>
    </xf>
    <xf numFmtId="38" fontId="4" fillId="0" borderId="11" xfId="48" applyFont="1" applyBorder="1" applyAlignment="1">
      <alignment vertical="center" wrapText="1"/>
    </xf>
    <xf numFmtId="38" fontId="4" fillId="0" borderId="12" xfId="48" applyFont="1" applyBorder="1" applyAlignment="1">
      <alignment vertical="center" wrapText="1"/>
    </xf>
    <xf numFmtId="0" fontId="4" fillId="0" borderId="12" xfId="48" applyNumberFormat="1" applyFont="1" applyBorder="1" applyAlignment="1">
      <alignment vertical="center" wrapText="1"/>
    </xf>
    <xf numFmtId="0" fontId="0" fillId="0" borderId="13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7" fillId="0" borderId="14" xfId="0" applyFont="1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38" fontId="4" fillId="0" borderId="16" xfId="48" applyFont="1" applyBorder="1" applyAlignment="1">
      <alignment wrapText="1"/>
    </xf>
    <xf numFmtId="38" fontId="4" fillId="0" borderId="17" xfId="48" applyFont="1" applyBorder="1" applyAlignment="1">
      <alignment wrapText="1"/>
    </xf>
    <xf numFmtId="178" fontId="4" fillId="0" borderId="17" xfId="48" applyNumberFormat="1" applyFont="1" applyBorder="1" applyAlignment="1">
      <alignment wrapText="1"/>
    </xf>
    <xf numFmtId="178" fontId="4" fillId="0" borderId="18" xfId="48" applyNumberFormat="1" applyFont="1" applyBorder="1" applyAlignment="1">
      <alignment wrapText="1"/>
    </xf>
    <xf numFmtId="10" fontId="4" fillId="0" borderId="19" xfId="48" applyNumberFormat="1" applyFont="1" applyBorder="1" applyAlignment="1">
      <alignment/>
    </xf>
    <xf numFmtId="38" fontId="4" fillId="0" borderId="19" xfId="48" applyFont="1" applyBorder="1" applyAlignment="1">
      <alignment/>
    </xf>
    <xf numFmtId="177" fontId="4" fillId="0" borderId="20" xfId="48" applyNumberFormat="1" applyFont="1" applyBorder="1" applyAlignment="1">
      <alignment/>
    </xf>
    <xf numFmtId="10" fontId="4" fillId="0" borderId="21" xfId="48" applyNumberFormat="1" applyFont="1" applyBorder="1" applyAlignment="1">
      <alignment/>
    </xf>
    <xf numFmtId="38" fontId="4" fillId="0" borderId="21" xfId="48" applyFont="1" applyBorder="1" applyAlignment="1">
      <alignment/>
    </xf>
    <xf numFmtId="177" fontId="4" fillId="0" borderId="22" xfId="48" applyNumberFormat="1" applyFont="1" applyBorder="1" applyAlignment="1">
      <alignment/>
    </xf>
    <xf numFmtId="10" fontId="4" fillId="0" borderId="23" xfId="48" applyNumberFormat="1" applyFont="1" applyBorder="1" applyAlignment="1">
      <alignment/>
    </xf>
    <xf numFmtId="38" fontId="4" fillId="0" borderId="23" xfId="48" applyFont="1" applyBorder="1" applyAlignment="1">
      <alignment/>
    </xf>
    <xf numFmtId="177" fontId="4" fillId="0" borderId="24" xfId="48" applyNumberFormat="1" applyFont="1" applyBorder="1" applyAlignment="1">
      <alignment/>
    </xf>
    <xf numFmtId="180" fontId="4" fillId="0" borderId="16" xfId="48" applyNumberFormat="1" applyFont="1" applyBorder="1" applyAlignment="1">
      <alignment wrapText="1"/>
    </xf>
    <xf numFmtId="0" fontId="7" fillId="0" borderId="13" xfId="0" applyFont="1" applyBorder="1" applyAlignment="1">
      <alignment horizontal="distributed" vertical="center"/>
    </xf>
    <xf numFmtId="38" fontId="6" fillId="0" borderId="0" xfId="48" applyFont="1" applyAlignment="1">
      <alignment vertical="center" wrapText="1"/>
    </xf>
    <xf numFmtId="0" fontId="0" fillId="0" borderId="0" xfId="0" applyAlignment="1">
      <alignment vertical="center" wrapText="1"/>
    </xf>
    <xf numFmtId="0" fontId="6" fillId="0" borderId="25" xfId="48" applyNumberFormat="1" applyFont="1" applyBorder="1" applyAlignment="1">
      <alignment vertical="top" wrapText="1"/>
    </xf>
    <xf numFmtId="0" fontId="0" fillId="0" borderId="25" xfId="0" applyNumberFormat="1" applyBorder="1" applyAlignment="1">
      <alignment vertical="top" wrapText="1"/>
    </xf>
    <xf numFmtId="0" fontId="0" fillId="0" borderId="0" xfId="0" applyNumberFormat="1" applyAlignment="1">
      <alignment vertical="top" wrapText="1"/>
    </xf>
    <xf numFmtId="38" fontId="1" fillId="0" borderId="26" xfId="48" applyFont="1" applyBorder="1" applyAlignment="1">
      <alignment horizontal="right"/>
    </xf>
    <xf numFmtId="38" fontId="4" fillId="0" borderId="17" xfId="48" applyFont="1" applyFill="1" applyBorder="1" applyAlignment="1">
      <alignment wrapText="1"/>
    </xf>
    <xf numFmtId="38" fontId="4" fillId="0" borderId="16" xfId="48" applyFont="1" applyFill="1" applyBorder="1" applyAlignment="1">
      <alignment wrapText="1"/>
    </xf>
    <xf numFmtId="178" fontId="4" fillId="0" borderId="17" xfId="48" applyNumberFormat="1" applyFont="1" applyFill="1" applyBorder="1" applyAlignment="1">
      <alignment wrapText="1"/>
    </xf>
    <xf numFmtId="178" fontId="4" fillId="0" borderId="18" xfId="48" applyNumberFormat="1" applyFont="1" applyFill="1" applyBorder="1" applyAlignment="1">
      <alignment wrapText="1"/>
    </xf>
    <xf numFmtId="38" fontId="4" fillId="0" borderId="27" xfId="48" applyFont="1" applyBorder="1" applyAlignment="1">
      <alignment/>
    </xf>
    <xf numFmtId="38" fontId="4" fillId="0" borderId="23" xfId="48" applyFont="1" applyBorder="1" applyAlignment="1">
      <alignment horizontal="center" vertical="center" wrapText="1"/>
    </xf>
    <xf numFmtId="0" fontId="7" fillId="0" borderId="15" xfId="0" applyFont="1" applyBorder="1" applyAlignment="1">
      <alignment horizontal="distributed" vertical="center"/>
    </xf>
    <xf numFmtId="38" fontId="4" fillId="0" borderId="28" xfId="48" applyFont="1" applyBorder="1" applyAlignment="1">
      <alignment horizontal="center" vertical="center"/>
    </xf>
    <xf numFmtId="38" fontId="4" fillId="0" borderId="29" xfId="48" applyFont="1" applyBorder="1" applyAlignment="1">
      <alignment horizontal="center" vertical="center"/>
    </xf>
    <xf numFmtId="38" fontId="4" fillId="0" borderId="30" xfId="48" applyFont="1" applyBorder="1" applyAlignment="1">
      <alignment horizontal="center" vertical="center"/>
    </xf>
    <xf numFmtId="38" fontId="4" fillId="0" borderId="28" xfId="48" applyFont="1" applyBorder="1" applyAlignment="1">
      <alignment horizontal="center" vertical="center" wrapText="1"/>
    </xf>
    <xf numFmtId="38" fontId="4" fillId="0" borderId="29" xfId="48" applyFont="1" applyBorder="1" applyAlignment="1">
      <alignment horizontal="center" vertical="center" wrapText="1"/>
    </xf>
    <xf numFmtId="38" fontId="4" fillId="0" borderId="30" xfId="48" applyFont="1" applyBorder="1" applyAlignment="1">
      <alignment horizontal="center" vertical="center" wrapText="1"/>
    </xf>
    <xf numFmtId="38" fontId="5" fillId="0" borderId="0" xfId="48" applyFont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tabSelected="1" zoomScalePageLayoutView="0" workbookViewId="0" topLeftCell="A34">
      <selection activeCell="C38" sqref="C38"/>
    </sheetView>
  </sheetViews>
  <sheetFormatPr defaultColWidth="9.00390625" defaultRowHeight="13.5"/>
  <cols>
    <col min="1" max="1" width="20.625" style="1" customWidth="1"/>
    <col min="2" max="7" width="11.625" style="1" customWidth="1"/>
    <col min="8" max="10" width="10.625" style="1" customWidth="1"/>
    <col min="11" max="16384" width="9.00390625" style="1" customWidth="1"/>
  </cols>
  <sheetData>
    <row r="1" spans="1:10" ht="20.25" customHeight="1">
      <c r="A1" s="48" t="s">
        <v>42</v>
      </c>
      <c r="B1" s="48"/>
      <c r="C1" s="48"/>
      <c r="D1" s="48"/>
      <c r="E1" s="48"/>
      <c r="F1" s="48"/>
      <c r="G1" s="48"/>
      <c r="H1" s="48"/>
      <c r="I1" s="48"/>
      <c r="J1" s="48"/>
    </row>
    <row r="2" spans="8:10" ht="22.5" customHeight="1">
      <c r="H2" s="34"/>
      <c r="I2" s="34"/>
      <c r="J2" s="34" t="s">
        <v>43</v>
      </c>
    </row>
    <row r="3" spans="1:10" s="3" customFormat="1" ht="30" customHeight="1">
      <c r="A3" s="49" t="s">
        <v>5</v>
      </c>
      <c r="B3" s="45" t="s">
        <v>44</v>
      </c>
      <c r="C3" s="46"/>
      <c r="D3" s="47"/>
      <c r="E3" s="45" t="s">
        <v>47</v>
      </c>
      <c r="F3" s="46"/>
      <c r="G3" s="47"/>
      <c r="H3" s="42" t="s">
        <v>6</v>
      </c>
      <c r="I3" s="43"/>
      <c r="J3" s="44"/>
    </row>
    <row r="4" spans="1:10" s="3" customFormat="1" ht="59.25" customHeight="1" thickBot="1">
      <c r="A4" s="50"/>
      <c r="B4" s="40" t="s">
        <v>45</v>
      </c>
      <c r="C4" s="6" t="s">
        <v>46</v>
      </c>
      <c r="D4" s="7" t="s">
        <v>7</v>
      </c>
      <c r="E4" s="5" t="s">
        <v>48</v>
      </c>
      <c r="F4" s="6" t="s">
        <v>49</v>
      </c>
      <c r="G4" s="7" t="s">
        <v>41</v>
      </c>
      <c r="H4" s="8" t="s">
        <v>8</v>
      </c>
      <c r="I4" s="9" t="s">
        <v>40</v>
      </c>
      <c r="J4" s="9" t="s">
        <v>39</v>
      </c>
    </row>
    <row r="5" spans="1:10" s="3" customFormat="1" ht="27" customHeight="1">
      <c r="A5" s="28" t="s">
        <v>38</v>
      </c>
      <c r="B5" s="39">
        <v>155135</v>
      </c>
      <c r="C5" s="36">
        <v>29956</v>
      </c>
      <c r="D5" s="18">
        <f aca="true" t="shared" si="0" ref="D5:D42">+C5/B5</f>
        <v>0.19309633544976956</v>
      </c>
      <c r="E5" s="14">
        <v>151965</v>
      </c>
      <c r="F5" s="36">
        <v>17140</v>
      </c>
      <c r="G5" s="18">
        <f aca="true" t="shared" si="1" ref="G5:G26">+F5/E5</f>
        <v>0.11278912907577403</v>
      </c>
      <c r="H5" s="19">
        <f>+B5-E5</f>
        <v>3170</v>
      </c>
      <c r="I5" s="19">
        <f>+C5-F5</f>
        <v>12816</v>
      </c>
      <c r="J5" s="20">
        <f>+C5/F5</f>
        <v>1.7477246207701282</v>
      </c>
    </row>
    <row r="6" spans="1:10" s="3" customFormat="1" ht="27" customHeight="1">
      <c r="A6" s="11" t="s">
        <v>9</v>
      </c>
      <c r="B6" s="22">
        <v>98449</v>
      </c>
      <c r="C6" s="35">
        <v>15776</v>
      </c>
      <c r="D6" s="21">
        <f t="shared" si="0"/>
        <v>0.16024540625095227</v>
      </c>
      <c r="E6" s="22">
        <v>96330</v>
      </c>
      <c r="F6" s="35">
        <v>10562</v>
      </c>
      <c r="G6" s="21">
        <f t="shared" si="1"/>
        <v>0.10964393231599709</v>
      </c>
      <c r="H6" s="22">
        <f aca="true" t="shared" si="2" ref="H6:H42">+B6-E6</f>
        <v>2119</v>
      </c>
      <c r="I6" s="22">
        <f aca="true" t="shared" si="3" ref="I6:I42">+C6-F6</f>
        <v>5214</v>
      </c>
      <c r="J6" s="23">
        <f aca="true" t="shared" si="4" ref="J6:J42">+C6/F6</f>
        <v>1.4936565044499148</v>
      </c>
    </row>
    <row r="7" spans="1:10" s="3" customFormat="1" ht="27" customHeight="1">
      <c r="A7" s="12" t="s">
        <v>10</v>
      </c>
      <c r="B7" s="22">
        <v>109270</v>
      </c>
      <c r="C7" s="35">
        <v>15705</v>
      </c>
      <c r="D7" s="21">
        <f t="shared" si="0"/>
        <v>0.14372654891553033</v>
      </c>
      <c r="E7" s="22">
        <v>108831</v>
      </c>
      <c r="F7" s="35">
        <v>9515</v>
      </c>
      <c r="G7" s="21">
        <f t="shared" si="1"/>
        <v>0.08742913324328547</v>
      </c>
      <c r="H7" s="22">
        <f t="shared" si="2"/>
        <v>439</v>
      </c>
      <c r="I7" s="22">
        <f t="shared" si="3"/>
        <v>6190</v>
      </c>
      <c r="J7" s="23">
        <f t="shared" si="4"/>
        <v>1.65055176037835</v>
      </c>
    </row>
    <row r="8" spans="1:10" s="3" customFormat="1" ht="27" customHeight="1">
      <c r="A8" s="11" t="s">
        <v>11</v>
      </c>
      <c r="B8" s="16">
        <f>SUM(B5:B7)</f>
        <v>362854</v>
      </c>
      <c r="C8" s="16">
        <f>SUM(C5:C7)</f>
        <v>61437</v>
      </c>
      <c r="D8" s="21">
        <f t="shared" si="0"/>
        <v>0.16931603344595897</v>
      </c>
      <c r="E8" s="16">
        <f>SUM(E5:E7)</f>
        <v>357126</v>
      </c>
      <c r="F8" s="16">
        <f>SUM(F5:F7)</f>
        <v>37217</v>
      </c>
      <c r="G8" s="21">
        <f t="shared" si="1"/>
        <v>0.10421251883088882</v>
      </c>
      <c r="H8" s="22">
        <f t="shared" si="2"/>
        <v>5728</v>
      </c>
      <c r="I8" s="22">
        <f t="shared" si="3"/>
        <v>24220</v>
      </c>
      <c r="J8" s="23">
        <f t="shared" si="4"/>
        <v>1.6507778703280758</v>
      </c>
    </row>
    <row r="9" spans="1:10" s="3" customFormat="1" ht="27" customHeight="1" thickBot="1">
      <c r="A9" s="13" t="s">
        <v>17</v>
      </c>
      <c r="B9" s="17">
        <f>SUM(B5:B7)</f>
        <v>362854</v>
      </c>
      <c r="C9" s="17">
        <f>SUM(C5:C7)</f>
        <v>61437</v>
      </c>
      <c r="D9" s="24">
        <f t="shared" si="0"/>
        <v>0.16931603344595897</v>
      </c>
      <c r="E9" s="17">
        <f>SUM(E5:E7)</f>
        <v>357126</v>
      </c>
      <c r="F9" s="17">
        <f>SUM(F5:F7)</f>
        <v>37217</v>
      </c>
      <c r="G9" s="24">
        <f t="shared" si="1"/>
        <v>0.10421251883088882</v>
      </c>
      <c r="H9" s="25">
        <f t="shared" si="2"/>
        <v>5728</v>
      </c>
      <c r="I9" s="25">
        <f t="shared" si="3"/>
        <v>24220</v>
      </c>
      <c r="J9" s="26">
        <f t="shared" si="4"/>
        <v>1.6507778703280758</v>
      </c>
    </row>
    <row r="10" spans="1:10" s="3" customFormat="1" ht="27" customHeight="1">
      <c r="A10" s="10" t="s">
        <v>12</v>
      </c>
      <c r="B10" s="14">
        <v>46968</v>
      </c>
      <c r="C10" s="36">
        <v>7957</v>
      </c>
      <c r="D10" s="18">
        <f t="shared" si="0"/>
        <v>0.1694132175097939</v>
      </c>
      <c r="E10" s="14">
        <v>45663</v>
      </c>
      <c r="F10" s="36">
        <v>5502</v>
      </c>
      <c r="G10" s="18">
        <f t="shared" si="1"/>
        <v>0.12049142631890152</v>
      </c>
      <c r="H10" s="19">
        <f t="shared" si="2"/>
        <v>1305</v>
      </c>
      <c r="I10" s="19">
        <f t="shared" si="3"/>
        <v>2455</v>
      </c>
      <c r="J10" s="20">
        <f t="shared" si="4"/>
        <v>1.4462013813158852</v>
      </c>
    </row>
    <row r="11" spans="1:10" s="3" customFormat="1" ht="27" customHeight="1">
      <c r="A11" s="11" t="s">
        <v>13</v>
      </c>
      <c r="B11" s="15">
        <v>115917</v>
      </c>
      <c r="C11" s="35">
        <v>28731</v>
      </c>
      <c r="D11" s="21">
        <f t="shared" si="0"/>
        <v>0.2478583814280908</v>
      </c>
      <c r="E11" s="15">
        <v>116932</v>
      </c>
      <c r="F11" s="35">
        <v>21374</v>
      </c>
      <c r="G11" s="21">
        <f t="shared" si="1"/>
        <v>0.1827899976054459</v>
      </c>
      <c r="H11" s="22">
        <f t="shared" si="2"/>
        <v>-1015</v>
      </c>
      <c r="I11" s="22">
        <f t="shared" si="3"/>
        <v>7357</v>
      </c>
      <c r="J11" s="23">
        <f t="shared" si="4"/>
        <v>1.3442032375783664</v>
      </c>
    </row>
    <row r="12" spans="1:10" s="3" customFormat="1" ht="27" customHeight="1">
      <c r="A12" s="11" t="s">
        <v>14</v>
      </c>
      <c r="B12" s="15">
        <v>44046</v>
      </c>
      <c r="C12" s="35">
        <v>7138</v>
      </c>
      <c r="D12" s="21">
        <f t="shared" si="0"/>
        <v>0.1620578486128139</v>
      </c>
      <c r="E12" s="15">
        <v>43802</v>
      </c>
      <c r="F12" s="35">
        <v>4817</v>
      </c>
      <c r="G12" s="21">
        <f t="shared" si="1"/>
        <v>0.10997214739053011</v>
      </c>
      <c r="H12" s="22">
        <f t="shared" si="2"/>
        <v>244</v>
      </c>
      <c r="I12" s="22">
        <f t="shared" si="3"/>
        <v>2321</v>
      </c>
      <c r="J12" s="23">
        <f t="shared" si="4"/>
        <v>1.4818351671164625</v>
      </c>
    </row>
    <row r="13" spans="1:10" s="3" customFormat="1" ht="27" customHeight="1">
      <c r="A13" s="11" t="s">
        <v>15</v>
      </c>
      <c r="B13" s="15">
        <v>28124</v>
      </c>
      <c r="C13" s="35">
        <v>6699</v>
      </c>
      <c r="D13" s="21">
        <f t="shared" si="0"/>
        <v>0.23819513582705162</v>
      </c>
      <c r="E13" s="15">
        <v>28570</v>
      </c>
      <c r="F13" s="35">
        <v>4890</v>
      </c>
      <c r="G13" s="21">
        <f t="shared" si="1"/>
        <v>0.1711585579278964</v>
      </c>
      <c r="H13" s="22">
        <f t="shared" si="2"/>
        <v>-446</v>
      </c>
      <c r="I13" s="22">
        <f t="shared" si="3"/>
        <v>1809</v>
      </c>
      <c r="J13" s="23">
        <f t="shared" si="4"/>
        <v>1.3699386503067486</v>
      </c>
    </row>
    <row r="14" spans="1:10" s="3" customFormat="1" ht="27" customHeight="1">
      <c r="A14" s="12" t="s">
        <v>16</v>
      </c>
      <c r="B14" s="15">
        <v>13422</v>
      </c>
      <c r="C14" s="35">
        <v>2256</v>
      </c>
      <c r="D14" s="21">
        <f t="shared" si="0"/>
        <v>0.16808225301743407</v>
      </c>
      <c r="E14" s="15">
        <v>13266</v>
      </c>
      <c r="F14" s="35">
        <v>1300</v>
      </c>
      <c r="G14" s="21">
        <f t="shared" si="1"/>
        <v>0.0979948741142771</v>
      </c>
      <c r="H14" s="22">
        <f t="shared" si="2"/>
        <v>156</v>
      </c>
      <c r="I14" s="22">
        <f t="shared" si="3"/>
        <v>956</v>
      </c>
      <c r="J14" s="23">
        <f t="shared" si="4"/>
        <v>1.7353846153846153</v>
      </c>
    </row>
    <row r="15" spans="1:10" s="3" customFormat="1" ht="27" customHeight="1">
      <c r="A15" s="11" t="s">
        <v>11</v>
      </c>
      <c r="B15" s="16">
        <f>SUM(B10:B14)</f>
        <v>248477</v>
      </c>
      <c r="C15" s="16">
        <f>SUM(C10:C14)</f>
        <v>52781</v>
      </c>
      <c r="D15" s="21">
        <f t="shared" si="0"/>
        <v>0.212418050765262</v>
      </c>
      <c r="E15" s="16">
        <f>SUM(E10:E14)</f>
        <v>248233</v>
      </c>
      <c r="F15" s="16">
        <f>SUM(F10:F14)</f>
        <v>37883</v>
      </c>
      <c r="G15" s="21">
        <f t="shared" si="1"/>
        <v>0.1526106520889648</v>
      </c>
      <c r="H15" s="22">
        <f t="shared" si="2"/>
        <v>244</v>
      </c>
      <c r="I15" s="22">
        <f t="shared" si="3"/>
        <v>14898</v>
      </c>
      <c r="J15" s="23">
        <f t="shared" si="4"/>
        <v>1.3932634691022359</v>
      </c>
    </row>
    <row r="16" spans="1:10" s="3" customFormat="1" ht="27" customHeight="1">
      <c r="A16" s="11" t="s">
        <v>18</v>
      </c>
      <c r="B16" s="15">
        <v>15323</v>
      </c>
      <c r="C16" s="35">
        <v>4600</v>
      </c>
      <c r="D16" s="21">
        <f t="shared" si="0"/>
        <v>0.3002023102525615</v>
      </c>
      <c r="E16" s="15">
        <v>16088</v>
      </c>
      <c r="F16" s="35">
        <v>3633</v>
      </c>
      <c r="G16" s="21">
        <f t="shared" si="1"/>
        <v>0.22582048731974141</v>
      </c>
      <c r="H16" s="22">
        <f t="shared" si="2"/>
        <v>-765</v>
      </c>
      <c r="I16" s="22">
        <f t="shared" si="3"/>
        <v>967</v>
      </c>
      <c r="J16" s="23">
        <f t="shared" si="4"/>
        <v>1.26617120836774</v>
      </c>
    </row>
    <row r="17" spans="1:10" s="3" customFormat="1" ht="27" customHeight="1">
      <c r="A17" s="11" t="s">
        <v>0</v>
      </c>
      <c r="B17" s="16">
        <f>SUM(B16)</f>
        <v>15323</v>
      </c>
      <c r="C17" s="16">
        <f>SUM(C16)</f>
        <v>4600</v>
      </c>
      <c r="D17" s="21">
        <f t="shared" si="0"/>
        <v>0.3002023102525615</v>
      </c>
      <c r="E17" s="16">
        <f>SUM(E16)</f>
        <v>16088</v>
      </c>
      <c r="F17" s="16">
        <f>SUM(F16)</f>
        <v>3633</v>
      </c>
      <c r="G17" s="21">
        <f t="shared" si="1"/>
        <v>0.22582048731974141</v>
      </c>
      <c r="H17" s="22">
        <f t="shared" si="2"/>
        <v>-765</v>
      </c>
      <c r="I17" s="22">
        <f t="shared" si="3"/>
        <v>967</v>
      </c>
      <c r="J17" s="23">
        <f t="shared" si="4"/>
        <v>1.26617120836774</v>
      </c>
    </row>
    <row r="18" spans="1:10" s="3" customFormat="1" ht="27" customHeight="1">
      <c r="A18" s="11" t="s">
        <v>19</v>
      </c>
      <c r="B18" s="15">
        <v>5198</v>
      </c>
      <c r="C18" s="35">
        <v>1357</v>
      </c>
      <c r="D18" s="21">
        <f t="shared" si="0"/>
        <v>0.2610619469026549</v>
      </c>
      <c r="E18" s="15">
        <v>5067</v>
      </c>
      <c r="F18" s="35">
        <v>979</v>
      </c>
      <c r="G18" s="21">
        <f t="shared" si="1"/>
        <v>0.1932109729623051</v>
      </c>
      <c r="H18" s="22">
        <f t="shared" si="2"/>
        <v>131</v>
      </c>
      <c r="I18" s="22">
        <f t="shared" si="3"/>
        <v>378</v>
      </c>
      <c r="J18" s="23">
        <f t="shared" si="4"/>
        <v>1.3861082737487231</v>
      </c>
    </row>
    <row r="19" spans="1:10" s="3" customFormat="1" ht="27" customHeight="1">
      <c r="A19" s="11" t="s">
        <v>1</v>
      </c>
      <c r="B19" s="16">
        <f>SUM(B18)</f>
        <v>5198</v>
      </c>
      <c r="C19" s="37">
        <f>SUM(C18)</f>
        <v>1357</v>
      </c>
      <c r="D19" s="21">
        <f t="shared" si="0"/>
        <v>0.2610619469026549</v>
      </c>
      <c r="E19" s="16">
        <f>SUM(E18)</f>
        <v>5067</v>
      </c>
      <c r="F19" s="37">
        <f>SUM(F18)</f>
        <v>979</v>
      </c>
      <c r="G19" s="21">
        <f t="shared" si="1"/>
        <v>0.1932109729623051</v>
      </c>
      <c r="H19" s="22">
        <f t="shared" si="2"/>
        <v>131</v>
      </c>
      <c r="I19" s="22">
        <f t="shared" si="3"/>
        <v>378</v>
      </c>
      <c r="J19" s="23">
        <f t="shared" si="4"/>
        <v>1.3861082737487231</v>
      </c>
    </row>
    <row r="20" spans="1:10" s="3" customFormat="1" ht="27" customHeight="1">
      <c r="A20" s="11" t="s">
        <v>20</v>
      </c>
      <c r="B20" s="15">
        <v>2682</v>
      </c>
      <c r="C20" s="35">
        <v>766</v>
      </c>
      <c r="D20" s="21">
        <f t="shared" si="0"/>
        <v>0.28560775540641314</v>
      </c>
      <c r="E20" s="15">
        <v>2956</v>
      </c>
      <c r="F20" s="35">
        <v>533</v>
      </c>
      <c r="G20" s="21">
        <f t="shared" si="1"/>
        <v>0.18031123139377536</v>
      </c>
      <c r="H20" s="22">
        <f t="shared" si="2"/>
        <v>-274</v>
      </c>
      <c r="I20" s="22">
        <f t="shared" si="3"/>
        <v>233</v>
      </c>
      <c r="J20" s="23">
        <f t="shared" si="4"/>
        <v>1.4371482176360224</v>
      </c>
    </row>
    <row r="21" spans="1:10" s="3" customFormat="1" ht="27" customHeight="1">
      <c r="A21" s="11" t="s">
        <v>2</v>
      </c>
      <c r="B21" s="15">
        <v>13265</v>
      </c>
      <c r="C21" s="35">
        <v>3658</v>
      </c>
      <c r="D21" s="21">
        <f t="shared" si="0"/>
        <v>0.27576328684508106</v>
      </c>
      <c r="E21" s="15">
        <v>13249</v>
      </c>
      <c r="F21" s="35">
        <v>2715</v>
      </c>
      <c r="G21" s="21">
        <f t="shared" si="1"/>
        <v>0.20492112612272625</v>
      </c>
      <c r="H21" s="22">
        <f t="shared" si="2"/>
        <v>16</v>
      </c>
      <c r="I21" s="22">
        <f t="shared" si="3"/>
        <v>943</v>
      </c>
      <c r="J21" s="23">
        <f t="shared" si="4"/>
        <v>1.347329650092081</v>
      </c>
    </row>
    <row r="22" spans="1:10" s="3" customFormat="1" ht="27" customHeight="1">
      <c r="A22" s="11" t="s">
        <v>21</v>
      </c>
      <c r="B22" s="15">
        <v>10568</v>
      </c>
      <c r="C22" s="35">
        <v>2530</v>
      </c>
      <c r="D22" s="21">
        <f t="shared" si="0"/>
        <v>0.23940196820590462</v>
      </c>
      <c r="E22" s="15">
        <v>10720</v>
      </c>
      <c r="F22" s="35">
        <v>1727</v>
      </c>
      <c r="G22" s="21">
        <f t="shared" si="1"/>
        <v>0.16110074626865672</v>
      </c>
      <c r="H22" s="22">
        <f t="shared" si="2"/>
        <v>-152</v>
      </c>
      <c r="I22" s="22">
        <f t="shared" si="3"/>
        <v>803</v>
      </c>
      <c r="J22" s="23">
        <f t="shared" si="4"/>
        <v>1.464968152866242</v>
      </c>
    </row>
    <row r="23" spans="1:10" s="3" customFormat="1" ht="27" customHeight="1">
      <c r="A23" s="11" t="s">
        <v>3</v>
      </c>
      <c r="B23" s="16">
        <f>SUM(B20:B22)</f>
        <v>26515</v>
      </c>
      <c r="C23" s="37">
        <f>SUM(C20:C22)</f>
        <v>6954</v>
      </c>
      <c r="D23" s="21">
        <f t="shared" si="0"/>
        <v>0.26226664152366586</v>
      </c>
      <c r="E23" s="16">
        <f>SUM(E20:E22)</f>
        <v>26925</v>
      </c>
      <c r="F23" s="37">
        <f>SUM(F20:F22)</f>
        <v>4975</v>
      </c>
      <c r="G23" s="21">
        <f t="shared" si="1"/>
        <v>0.18477251624883936</v>
      </c>
      <c r="H23" s="22">
        <f t="shared" si="2"/>
        <v>-410</v>
      </c>
      <c r="I23" s="22">
        <f t="shared" si="3"/>
        <v>1979</v>
      </c>
      <c r="J23" s="23">
        <f t="shared" si="4"/>
        <v>1.397788944723618</v>
      </c>
    </row>
    <row r="24" spans="1:10" s="3" customFormat="1" ht="27" customHeight="1">
      <c r="A24" s="11" t="s">
        <v>22</v>
      </c>
      <c r="B24" s="16">
        <f>+B17+B19+B23</f>
        <v>47036</v>
      </c>
      <c r="C24" s="37">
        <f>+C17+C19+C23</f>
        <v>12911</v>
      </c>
      <c r="D24" s="21">
        <f t="shared" si="0"/>
        <v>0.27449187856110213</v>
      </c>
      <c r="E24" s="16">
        <f>+E17+E19+E23</f>
        <v>48080</v>
      </c>
      <c r="F24" s="37">
        <f>+F17+F19+F23</f>
        <v>9587</v>
      </c>
      <c r="G24" s="21">
        <f t="shared" si="1"/>
        <v>0.19939683860232946</v>
      </c>
      <c r="H24" s="22">
        <f t="shared" si="2"/>
        <v>-1044</v>
      </c>
      <c r="I24" s="22">
        <f t="shared" si="3"/>
        <v>3324</v>
      </c>
      <c r="J24" s="23">
        <f t="shared" si="4"/>
        <v>1.3467195160112653</v>
      </c>
    </row>
    <row r="25" spans="1:10" s="3" customFormat="1" ht="27" customHeight="1" thickBot="1">
      <c r="A25" s="13" t="s">
        <v>23</v>
      </c>
      <c r="B25" s="17">
        <f>+B15+B24</f>
        <v>295513</v>
      </c>
      <c r="C25" s="38">
        <f>+C15+C24</f>
        <v>65692</v>
      </c>
      <c r="D25" s="24">
        <f t="shared" si="0"/>
        <v>0.22229817300761726</v>
      </c>
      <c r="E25" s="17">
        <f>+E15+E24</f>
        <v>296313</v>
      </c>
      <c r="F25" s="38">
        <f>+F15+F24</f>
        <v>47470</v>
      </c>
      <c r="G25" s="24">
        <f t="shared" si="1"/>
        <v>0.16020221859992642</v>
      </c>
      <c r="H25" s="25">
        <f t="shared" si="2"/>
        <v>-800</v>
      </c>
      <c r="I25" s="25">
        <f t="shared" si="3"/>
        <v>18222</v>
      </c>
      <c r="J25" s="26">
        <f t="shared" si="4"/>
        <v>1.383863492732252</v>
      </c>
    </row>
    <row r="26" spans="1:10" s="3" customFormat="1" ht="27" customHeight="1">
      <c r="A26" s="10" t="s">
        <v>24</v>
      </c>
      <c r="B26" s="14">
        <v>140825</v>
      </c>
      <c r="C26" s="36">
        <v>25163</v>
      </c>
      <c r="D26" s="18">
        <f t="shared" si="0"/>
        <v>0.17868276229362684</v>
      </c>
      <c r="E26" s="14">
        <v>140107</v>
      </c>
      <c r="F26" s="36">
        <v>16685</v>
      </c>
      <c r="G26" s="18">
        <f t="shared" si="1"/>
        <v>0.11908755451190875</v>
      </c>
      <c r="H26" s="19">
        <f t="shared" si="2"/>
        <v>718</v>
      </c>
      <c r="I26" s="19">
        <f t="shared" si="3"/>
        <v>8478</v>
      </c>
      <c r="J26" s="20">
        <f t="shared" si="4"/>
        <v>1.5081210668264908</v>
      </c>
    </row>
    <row r="27" spans="1:10" s="3" customFormat="1" ht="27" customHeight="1">
      <c r="A27" s="12" t="s">
        <v>37</v>
      </c>
      <c r="B27" s="15">
        <v>5417</v>
      </c>
      <c r="C27" s="35">
        <v>1036</v>
      </c>
      <c r="D27" s="21">
        <f>+C27/B27</f>
        <v>0.19124976924496953</v>
      </c>
      <c r="E27" s="15">
        <v>5810</v>
      </c>
      <c r="F27" s="35">
        <v>763</v>
      </c>
      <c r="G27" s="21">
        <f>+F27/E27</f>
        <v>0.13132530120481928</v>
      </c>
      <c r="H27" s="22">
        <f>+B27-E27</f>
        <v>-393</v>
      </c>
      <c r="I27" s="22">
        <f>+C27-F27</f>
        <v>273</v>
      </c>
      <c r="J27" s="23">
        <f>+C27/F27</f>
        <v>1.3577981651376148</v>
      </c>
    </row>
    <row r="28" spans="1:10" s="3" customFormat="1" ht="27" customHeight="1">
      <c r="A28" s="11" t="s">
        <v>25</v>
      </c>
      <c r="B28" s="15">
        <v>42933</v>
      </c>
      <c r="C28" s="35">
        <v>13062</v>
      </c>
      <c r="D28" s="21">
        <f t="shared" si="0"/>
        <v>0.304241492558172</v>
      </c>
      <c r="E28" s="15">
        <v>44203</v>
      </c>
      <c r="F28" s="35">
        <v>8667</v>
      </c>
      <c r="G28" s="21">
        <f aca="true" t="shared" si="5" ref="G28:G42">+F28/E28</f>
        <v>0.19607266475126123</v>
      </c>
      <c r="H28" s="22">
        <f t="shared" si="2"/>
        <v>-1270</v>
      </c>
      <c r="I28" s="22">
        <f t="shared" si="3"/>
        <v>4395</v>
      </c>
      <c r="J28" s="23">
        <f t="shared" si="4"/>
        <v>1.5070958809276567</v>
      </c>
    </row>
    <row r="29" spans="1:10" s="3" customFormat="1" ht="27" customHeight="1">
      <c r="A29" s="11" t="s">
        <v>26</v>
      </c>
      <c r="B29" s="15">
        <v>22190</v>
      </c>
      <c r="C29" s="35">
        <v>6278</v>
      </c>
      <c r="D29" s="21">
        <f t="shared" si="0"/>
        <v>0.2829202343397927</v>
      </c>
      <c r="E29" s="15">
        <v>22783</v>
      </c>
      <c r="F29" s="35">
        <v>4607</v>
      </c>
      <c r="G29" s="21">
        <f t="shared" si="5"/>
        <v>0.20221217574507308</v>
      </c>
      <c r="H29" s="22">
        <f t="shared" si="2"/>
        <v>-593</v>
      </c>
      <c r="I29" s="22">
        <f t="shared" si="3"/>
        <v>1671</v>
      </c>
      <c r="J29" s="23">
        <f t="shared" si="4"/>
        <v>1.362708921206859</v>
      </c>
    </row>
    <row r="30" spans="1:10" s="3" customFormat="1" ht="27" customHeight="1">
      <c r="A30" s="11" t="s">
        <v>27</v>
      </c>
      <c r="B30" s="15">
        <v>53386</v>
      </c>
      <c r="C30" s="35">
        <v>10709</v>
      </c>
      <c r="D30" s="21">
        <f t="shared" si="0"/>
        <v>0.2005956617839883</v>
      </c>
      <c r="E30" s="15">
        <v>52825</v>
      </c>
      <c r="F30" s="35">
        <v>6876</v>
      </c>
      <c r="G30" s="21">
        <f t="shared" si="5"/>
        <v>0.13016564126833885</v>
      </c>
      <c r="H30" s="22">
        <f t="shared" si="2"/>
        <v>561</v>
      </c>
      <c r="I30" s="22">
        <f t="shared" si="3"/>
        <v>3833</v>
      </c>
      <c r="J30" s="23">
        <f t="shared" si="4"/>
        <v>1.5574461896451426</v>
      </c>
    </row>
    <row r="31" spans="1:10" s="3" customFormat="1" ht="27" customHeight="1">
      <c r="A31" s="11" t="s">
        <v>11</v>
      </c>
      <c r="B31" s="16">
        <f>SUM(B26:B30)</f>
        <v>264751</v>
      </c>
      <c r="C31" s="16">
        <f>SUM(C26:C30)</f>
        <v>56248</v>
      </c>
      <c r="D31" s="21">
        <f t="shared" si="0"/>
        <v>0.21245623245993406</v>
      </c>
      <c r="E31" s="16">
        <f>SUM(E26:E30)</f>
        <v>265728</v>
      </c>
      <c r="F31" s="16">
        <f>SUM(F26:F30)</f>
        <v>37598</v>
      </c>
      <c r="G31" s="21">
        <f t="shared" si="5"/>
        <v>0.14149054672447015</v>
      </c>
      <c r="H31" s="22">
        <f t="shared" si="2"/>
        <v>-977</v>
      </c>
      <c r="I31" s="22">
        <f t="shared" si="3"/>
        <v>18650</v>
      </c>
      <c r="J31" s="23">
        <f t="shared" si="4"/>
        <v>1.4960370232459173</v>
      </c>
    </row>
    <row r="32" spans="1:10" s="3" customFormat="1" ht="27" customHeight="1">
      <c r="A32" s="11" t="s">
        <v>28</v>
      </c>
      <c r="B32" s="15">
        <v>3052</v>
      </c>
      <c r="C32" s="35">
        <v>882</v>
      </c>
      <c r="D32" s="21">
        <f t="shared" si="0"/>
        <v>0.2889908256880734</v>
      </c>
      <c r="E32" s="15">
        <v>3242</v>
      </c>
      <c r="F32" s="35">
        <v>693</v>
      </c>
      <c r="G32" s="21">
        <f t="shared" si="5"/>
        <v>0.21375694016039481</v>
      </c>
      <c r="H32" s="22">
        <f t="shared" si="2"/>
        <v>-190</v>
      </c>
      <c r="I32" s="22">
        <f t="shared" si="3"/>
        <v>189</v>
      </c>
      <c r="J32" s="23">
        <f t="shared" si="4"/>
        <v>1.2727272727272727</v>
      </c>
    </row>
    <row r="33" spans="1:10" s="3" customFormat="1" ht="27" customHeight="1">
      <c r="A33" s="11" t="s">
        <v>4</v>
      </c>
      <c r="B33" s="16">
        <f>SUM(B32:B32)</f>
        <v>3052</v>
      </c>
      <c r="C33" s="37">
        <f>SUM(C32:C32)</f>
        <v>882</v>
      </c>
      <c r="D33" s="21">
        <f t="shared" si="0"/>
        <v>0.2889908256880734</v>
      </c>
      <c r="E33" s="16">
        <f>SUM(E32:E32)</f>
        <v>3242</v>
      </c>
      <c r="F33" s="37">
        <f>SUM(F32:F32)</f>
        <v>693</v>
      </c>
      <c r="G33" s="21">
        <f t="shared" si="5"/>
        <v>0.21375694016039481</v>
      </c>
      <c r="H33" s="22">
        <f t="shared" si="2"/>
        <v>-190</v>
      </c>
      <c r="I33" s="22">
        <f t="shared" si="3"/>
        <v>189</v>
      </c>
      <c r="J33" s="23">
        <f t="shared" si="4"/>
        <v>1.2727272727272727</v>
      </c>
    </row>
    <row r="34" spans="1:10" s="3" customFormat="1" ht="27" customHeight="1">
      <c r="A34" s="11" t="s">
        <v>29</v>
      </c>
      <c r="B34" s="16">
        <f>SUM(B32:B32)</f>
        <v>3052</v>
      </c>
      <c r="C34" s="37">
        <f>SUM(C32:C32)</f>
        <v>882</v>
      </c>
      <c r="D34" s="21">
        <f t="shared" si="0"/>
        <v>0.2889908256880734</v>
      </c>
      <c r="E34" s="16">
        <f>SUM(E32:E32)</f>
        <v>3242</v>
      </c>
      <c r="F34" s="37">
        <f>SUM(F32:F32)</f>
        <v>693</v>
      </c>
      <c r="G34" s="21">
        <f t="shared" si="5"/>
        <v>0.21375694016039481</v>
      </c>
      <c r="H34" s="22">
        <f t="shared" si="2"/>
        <v>-190</v>
      </c>
      <c r="I34" s="22">
        <f t="shared" si="3"/>
        <v>189</v>
      </c>
      <c r="J34" s="23">
        <f t="shared" si="4"/>
        <v>1.2727272727272727</v>
      </c>
    </row>
    <row r="35" spans="1:10" s="3" customFormat="1" ht="27" customHeight="1" thickBot="1">
      <c r="A35" s="13" t="s">
        <v>30</v>
      </c>
      <c r="B35" s="17">
        <f>+B31+B34</f>
        <v>267803</v>
      </c>
      <c r="C35" s="38">
        <f>+C31+C34</f>
        <v>57130</v>
      </c>
      <c r="D35" s="24">
        <f t="shared" si="0"/>
        <v>0.21332845412486043</v>
      </c>
      <c r="E35" s="17">
        <f>+E31+E34</f>
        <v>268970</v>
      </c>
      <c r="F35" s="38">
        <f>+F31+F34</f>
        <v>38291</v>
      </c>
      <c r="G35" s="24">
        <f t="shared" si="5"/>
        <v>0.14236160166561326</v>
      </c>
      <c r="H35" s="25">
        <f t="shared" si="2"/>
        <v>-1167</v>
      </c>
      <c r="I35" s="25">
        <f t="shared" si="3"/>
        <v>18839</v>
      </c>
      <c r="J35" s="26">
        <f t="shared" si="4"/>
        <v>1.4919955080828393</v>
      </c>
    </row>
    <row r="36" spans="1:10" s="3" customFormat="1" ht="27" customHeight="1">
      <c r="A36" s="10" t="s">
        <v>31</v>
      </c>
      <c r="B36" s="14">
        <v>226447</v>
      </c>
      <c r="C36" s="36">
        <v>40753</v>
      </c>
      <c r="D36" s="18">
        <f t="shared" si="0"/>
        <v>0.1799670563089818</v>
      </c>
      <c r="E36" s="14">
        <v>227934</v>
      </c>
      <c r="F36" s="36">
        <v>26251</v>
      </c>
      <c r="G36" s="18">
        <f t="shared" si="5"/>
        <v>0.11516930339484237</v>
      </c>
      <c r="H36" s="19">
        <f t="shared" si="2"/>
        <v>-1487</v>
      </c>
      <c r="I36" s="19">
        <f t="shared" si="3"/>
        <v>14502</v>
      </c>
      <c r="J36" s="20">
        <f t="shared" si="4"/>
        <v>1.5524360976724696</v>
      </c>
    </row>
    <row r="37" spans="1:10" s="3" customFormat="1" ht="27" customHeight="1">
      <c r="A37" s="11" t="s">
        <v>32</v>
      </c>
      <c r="B37" s="15">
        <v>30575</v>
      </c>
      <c r="C37" s="35">
        <v>9796</v>
      </c>
      <c r="D37" s="21">
        <f t="shared" si="0"/>
        <v>0.32039247751430905</v>
      </c>
      <c r="E37" s="15">
        <v>31438</v>
      </c>
      <c r="F37" s="35">
        <v>6679</v>
      </c>
      <c r="G37" s="21">
        <f t="shared" si="5"/>
        <v>0.2124499013932184</v>
      </c>
      <c r="H37" s="22">
        <f t="shared" si="2"/>
        <v>-863</v>
      </c>
      <c r="I37" s="22">
        <f t="shared" si="3"/>
        <v>3117</v>
      </c>
      <c r="J37" s="23">
        <f t="shared" si="4"/>
        <v>1.4666866297349903</v>
      </c>
    </row>
    <row r="38" spans="1:10" s="3" customFormat="1" ht="27" customHeight="1">
      <c r="A38" s="11" t="s">
        <v>11</v>
      </c>
      <c r="B38" s="16">
        <f>SUM(B36:B37)</f>
        <v>257022</v>
      </c>
      <c r="C38" s="16">
        <f>SUM(C36:C37)</f>
        <v>50549</v>
      </c>
      <c r="D38" s="21">
        <f t="shared" si="0"/>
        <v>0.19667188022815169</v>
      </c>
      <c r="E38" s="16">
        <f>SUM(E36:E37)</f>
        <v>259372</v>
      </c>
      <c r="F38" s="16">
        <f>SUM(F36:F37)</f>
        <v>32930</v>
      </c>
      <c r="G38" s="21">
        <f t="shared" si="5"/>
        <v>0.12696050460342673</v>
      </c>
      <c r="H38" s="22">
        <f t="shared" si="2"/>
        <v>-2350</v>
      </c>
      <c r="I38" s="22">
        <f t="shared" si="3"/>
        <v>17619</v>
      </c>
      <c r="J38" s="23">
        <f t="shared" si="4"/>
        <v>1.5350440327968418</v>
      </c>
    </row>
    <row r="39" spans="1:10" s="3" customFormat="1" ht="27" customHeight="1" thickBot="1">
      <c r="A39" s="13" t="s">
        <v>33</v>
      </c>
      <c r="B39" s="17">
        <f>+B38</f>
        <v>257022</v>
      </c>
      <c r="C39" s="17">
        <f>+C38</f>
        <v>50549</v>
      </c>
      <c r="D39" s="24">
        <f t="shared" si="0"/>
        <v>0.19667188022815169</v>
      </c>
      <c r="E39" s="17">
        <f>+E38</f>
        <v>259372</v>
      </c>
      <c r="F39" s="17">
        <f>+F38</f>
        <v>32930</v>
      </c>
      <c r="G39" s="24">
        <f t="shared" si="5"/>
        <v>0.12696050460342673</v>
      </c>
      <c r="H39" s="25">
        <f t="shared" si="2"/>
        <v>-2350</v>
      </c>
      <c r="I39" s="25">
        <f t="shared" si="3"/>
        <v>17619</v>
      </c>
      <c r="J39" s="26">
        <f t="shared" si="4"/>
        <v>1.5350440327968418</v>
      </c>
    </row>
    <row r="40" spans="1:10" s="3" customFormat="1" ht="27" customHeight="1">
      <c r="A40" s="28" t="s">
        <v>34</v>
      </c>
      <c r="B40" s="27">
        <f>+B8+B15+B31+B38</f>
        <v>1133104</v>
      </c>
      <c r="C40" s="27">
        <f>+C8+C15+C31+C38</f>
        <v>221015</v>
      </c>
      <c r="D40" s="18">
        <f t="shared" si="0"/>
        <v>0.19505270478261483</v>
      </c>
      <c r="E40" s="27">
        <f>+E8+E15+E31+E38</f>
        <v>1130459</v>
      </c>
      <c r="F40" s="27">
        <f>+F8+F15+F31+F38</f>
        <v>145628</v>
      </c>
      <c r="G40" s="18">
        <f t="shared" si="5"/>
        <v>0.12882200946695105</v>
      </c>
      <c r="H40" s="19">
        <f t="shared" si="2"/>
        <v>2645</v>
      </c>
      <c r="I40" s="19">
        <f t="shared" si="3"/>
        <v>75387</v>
      </c>
      <c r="J40" s="20">
        <f t="shared" si="4"/>
        <v>1.5176683055456368</v>
      </c>
    </row>
    <row r="41" spans="1:10" s="3" customFormat="1" ht="27" customHeight="1">
      <c r="A41" s="12" t="s">
        <v>35</v>
      </c>
      <c r="B41" s="16">
        <f>+B24+B34</f>
        <v>50088</v>
      </c>
      <c r="C41" s="16">
        <f>+C24+C34</f>
        <v>13793</v>
      </c>
      <c r="D41" s="21">
        <f t="shared" si="0"/>
        <v>0.27537533940265135</v>
      </c>
      <c r="E41" s="16">
        <f>+E24+E34</f>
        <v>51322</v>
      </c>
      <c r="F41" s="16">
        <f>+F24+F34</f>
        <v>10280</v>
      </c>
      <c r="G41" s="21">
        <f t="shared" si="5"/>
        <v>0.20030396321265734</v>
      </c>
      <c r="H41" s="22">
        <f t="shared" si="2"/>
        <v>-1234</v>
      </c>
      <c r="I41" s="22">
        <f t="shared" si="3"/>
        <v>3513</v>
      </c>
      <c r="J41" s="23">
        <f t="shared" si="4"/>
        <v>1.3417315175097275</v>
      </c>
    </row>
    <row r="42" spans="1:10" s="3" customFormat="1" ht="27" customHeight="1" thickBot="1">
      <c r="A42" s="41" t="s">
        <v>36</v>
      </c>
      <c r="B42" s="17">
        <f>+B40+B41</f>
        <v>1183192</v>
      </c>
      <c r="C42" s="17">
        <f>+C40+C41</f>
        <v>234808</v>
      </c>
      <c r="D42" s="24">
        <f t="shared" si="0"/>
        <v>0.19845299832994137</v>
      </c>
      <c r="E42" s="17">
        <f>+E40+E41</f>
        <v>1181781</v>
      </c>
      <c r="F42" s="17">
        <f>+F40+F41</f>
        <v>155908</v>
      </c>
      <c r="G42" s="24">
        <f t="shared" si="5"/>
        <v>0.1319263044506554</v>
      </c>
      <c r="H42" s="25">
        <f t="shared" si="2"/>
        <v>1411</v>
      </c>
      <c r="I42" s="25">
        <f t="shared" si="3"/>
        <v>78900</v>
      </c>
      <c r="J42" s="26">
        <f t="shared" si="4"/>
        <v>1.5060676809400415</v>
      </c>
    </row>
    <row r="43" spans="1:10" s="2" customFormat="1" ht="13.5" customHeight="1">
      <c r="A43" s="31"/>
      <c r="B43" s="32"/>
      <c r="C43" s="32"/>
      <c r="D43" s="32"/>
      <c r="E43" s="32"/>
      <c r="F43" s="32"/>
      <c r="G43" s="32"/>
      <c r="H43" s="32"/>
      <c r="I43" s="32"/>
      <c r="J43" s="32"/>
    </row>
    <row r="44" spans="1:10" s="2" customFormat="1" ht="6" customHeight="1" hidden="1">
      <c r="A44" s="33"/>
      <c r="B44" s="33"/>
      <c r="C44" s="33"/>
      <c r="D44" s="33"/>
      <c r="E44" s="33"/>
      <c r="F44" s="33"/>
      <c r="G44" s="33"/>
      <c r="H44" s="33"/>
      <c r="I44" s="33"/>
      <c r="J44" s="33"/>
    </row>
    <row r="45" spans="1:10" ht="14.25">
      <c r="A45" s="29"/>
      <c r="B45" s="30"/>
      <c r="C45" s="30"/>
      <c r="D45" s="30"/>
      <c r="E45" s="30"/>
      <c r="F45" s="30"/>
      <c r="G45" s="30"/>
      <c r="H45" s="30"/>
      <c r="I45" s="30"/>
      <c r="J45" s="30"/>
    </row>
    <row r="46" spans="1:10" ht="14.25">
      <c r="A46" s="30"/>
      <c r="B46" s="30"/>
      <c r="C46" s="30"/>
      <c r="D46" s="30"/>
      <c r="E46" s="30"/>
      <c r="F46" s="30"/>
      <c r="G46" s="30"/>
      <c r="H46" s="30"/>
      <c r="I46" s="30"/>
      <c r="J46" s="30"/>
    </row>
    <row r="47" ht="14.25">
      <c r="A47" s="4"/>
    </row>
  </sheetData>
  <sheetProtection/>
  <mergeCells count="5">
    <mergeCell ref="H3:J3"/>
    <mergeCell ref="B3:D3"/>
    <mergeCell ref="E3:G3"/>
    <mergeCell ref="A1:J1"/>
    <mergeCell ref="A3:A4"/>
  </mergeCells>
  <printOptions/>
  <pageMargins left="0.79" right="0.4" top="0.5118110236220472" bottom="0.5118110236220472" header="0.3937007874015748" footer="0.31496062992125984"/>
  <pageSetup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山口県</dc:creator>
  <cp:keywords/>
  <dc:description/>
  <cp:lastModifiedBy>岸　由子</cp:lastModifiedBy>
  <cp:lastPrinted>2014-12-13T23:28:02Z</cp:lastPrinted>
  <dcterms:created xsi:type="dcterms:W3CDTF">2007-07-11T06:07:00Z</dcterms:created>
  <dcterms:modified xsi:type="dcterms:W3CDTF">2017-10-22T00:18:03Z</dcterms:modified>
  <cp:category/>
  <cp:version/>
  <cp:contentType/>
  <cp:contentStatus/>
</cp:coreProperties>
</file>