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8700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<sst xmlns="http://schemas.openxmlformats.org/spreadsheetml/2006/main" count="53" uniqueCount="50">
  <si>
    <t>大島郡計</t>
  </si>
  <si>
    <t>玖珂郡計</t>
  </si>
  <si>
    <t>田布施町</t>
  </si>
  <si>
    <t>熊毛郡計</t>
  </si>
  <si>
    <t>阿武郡計</t>
  </si>
  <si>
    <t>区　　分</t>
  </si>
  <si>
    <t>増　　減　　等</t>
  </si>
  <si>
    <t>期日前投票率　Ｂ／Ａ　　　　　　　　　Ｃ</t>
  </si>
  <si>
    <t>登録者数増減　　Ａ－Ｄ</t>
  </si>
  <si>
    <t>防府市</t>
  </si>
  <si>
    <t>周南市(旧熊毛町を除く)</t>
  </si>
  <si>
    <t>市計</t>
  </si>
  <si>
    <t>下松市</t>
  </si>
  <si>
    <t>岩国市</t>
  </si>
  <si>
    <t>光市</t>
  </si>
  <si>
    <t>柳井市</t>
  </si>
  <si>
    <t>周南市(旧熊毛町の区域)</t>
  </si>
  <si>
    <t>１区計</t>
  </si>
  <si>
    <t>周防大島町</t>
  </si>
  <si>
    <t>和木町</t>
  </si>
  <si>
    <t>上関町</t>
  </si>
  <si>
    <t>平生町</t>
  </si>
  <si>
    <t>町計</t>
  </si>
  <si>
    <t>２区計</t>
  </si>
  <si>
    <t>宇部市</t>
  </si>
  <si>
    <t>萩市</t>
  </si>
  <si>
    <t>美祢市</t>
  </si>
  <si>
    <t>山陽小野田市</t>
  </si>
  <si>
    <t>阿武町</t>
  </si>
  <si>
    <t>町計</t>
  </si>
  <si>
    <t>３区計</t>
  </si>
  <si>
    <t>下関市</t>
  </si>
  <si>
    <t>長門市</t>
  </si>
  <si>
    <t>４区計</t>
  </si>
  <si>
    <t>1区、２区、３区、４区　市計</t>
  </si>
  <si>
    <t>1区、２区、３区、４区　町計</t>
  </si>
  <si>
    <t>1区、２区、３区、４区　合計</t>
  </si>
  <si>
    <t>山口市(旧阿東町の区域)</t>
  </si>
  <si>
    <t>山口市(旧阿東町を除く)</t>
  </si>
  <si>
    <t>投票者数対比　　Ｂ／Ｅ</t>
  </si>
  <si>
    <t>投票者数増減　　
Ｂ－Ｅ</t>
  </si>
  <si>
    <t>期日前投票率　Ｅ／Ｄ　　　　　　　　　Ｆ</t>
  </si>
  <si>
    <t xml:space="preserve">今回（H29.10.22執行) </t>
  </si>
  <si>
    <t>選挙人名簿登録者数Ａ　(29.10.9)</t>
  </si>
  <si>
    <t>期日前投票者数Ｂ　   (29.10.15)</t>
  </si>
  <si>
    <t xml:space="preserve">前回（H26.12.14執行) </t>
  </si>
  <si>
    <t>選挙人名簿登録者数Ｄ　(26.12.1)</t>
  </si>
  <si>
    <t>期日前投票者数Ｅ　 (26.12.7)</t>
  </si>
  <si>
    <t>第48回衆議院議員総選挙  期日前投票の中間状況（1回目）</t>
  </si>
  <si>
    <t>H29.10.15現在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</si>
</sst>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#,##0_ ;[Red]\-#,##0\ "/>
    <numFmt numFmtId="179" formatCode="0_ "/>
    <numFmt numFmtId="180" formatCode="#,##0_ 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0" fontId="7" fillId="0" borderId="10" xfId="0" applyFont="1" applyBorder="1" applyAlignment="1">
      <alignment horizontal="distributed" vertical="center"/>
    </xf>
    <xf numFmtId="38" fontId="4" fillId="0" borderId="11" xfId="48" applyFont="1" applyBorder="1" applyAlignment="1">
      <alignment vertical="center" wrapText="1"/>
    </xf>
    <xf numFmtId="38" fontId="4" fillId="0" borderId="12" xfId="48" applyFont="1" applyBorder="1" applyAlignment="1">
      <alignment vertical="center" wrapText="1"/>
    </xf>
    <xf numFmtId="38" fontId="4" fillId="0" borderId="13" xfId="48" applyFont="1" applyBorder="1" applyAlignment="1">
      <alignment vertical="center" wrapText="1"/>
    </xf>
    <xf numFmtId="0" fontId="4" fillId="0" borderId="13" xfId="48" applyNumberFormat="1" applyFont="1" applyBorder="1" applyAlignment="1">
      <alignment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8" fontId="4" fillId="0" borderId="19" xfId="48" applyFont="1" applyBorder="1" applyAlignment="1">
      <alignment wrapText="1"/>
    </xf>
    <xf numFmtId="38" fontId="4" fillId="0" borderId="20" xfId="48" applyFont="1" applyBorder="1" applyAlignment="1">
      <alignment wrapText="1"/>
    </xf>
    <xf numFmtId="178" fontId="4" fillId="0" borderId="20" xfId="48" applyNumberFormat="1" applyFont="1" applyBorder="1" applyAlignment="1">
      <alignment wrapText="1"/>
    </xf>
    <xf numFmtId="178" fontId="4" fillId="0" borderId="21" xfId="48" applyNumberFormat="1" applyFont="1" applyBorder="1" applyAlignment="1">
      <alignment wrapText="1"/>
    </xf>
    <xf numFmtId="10" fontId="4" fillId="0" borderId="17" xfId="48" applyNumberFormat="1" applyFont="1" applyBorder="1" applyAlignment="1">
      <alignment/>
    </xf>
    <xf numFmtId="38" fontId="4" fillId="0" borderId="17" xfId="48" applyFont="1" applyBorder="1" applyAlignment="1">
      <alignment/>
    </xf>
    <xf numFmtId="177" fontId="4" fillId="0" borderId="22" xfId="48" applyNumberFormat="1" applyFont="1" applyBorder="1" applyAlignment="1">
      <alignment/>
    </xf>
    <xf numFmtId="10" fontId="4" fillId="0" borderId="23" xfId="48" applyNumberFormat="1" applyFont="1" applyBorder="1" applyAlignment="1">
      <alignment/>
    </xf>
    <xf numFmtId="38" fontId="4" fillId="0" borderId="23" xfId="48" applyFont="1" applyBorder="1" applyAlignment="1">
      <alignment/>
    </xf>
    <xf numFmtId="177" fontId="4" fillId="0" borderId="24" xfId="48" applyNumberFormat="1" applyFont="1" applyBorder="1" applyAlignment="1">
      <alignment/>
    </xf>
    <xf numFmtId="10" fontId="4" fillId="0" borderId="25" xfId="48" applyNumberFormat="1" applyFont="1" applyBorder="1" applyAlignment="1">
      <alignment/>
    </xf>
    <xf numFmtId="38" fontId="4" fillId="0" borderId="25" xfId="48" applyFont="1" applyBorder="1" applyAlignment="1">
      <alignment/>
    </xf>
    <xf numFmtId="177" fontId="4" fillId="0" borderId="2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25" xfId="48" applyNumberFormat="1" applyFont="1" applyBorder="1" applyAlignment="1">
      <alignment/>
    </xf>
    <xf numFmtId="180" fontId="4" fillId="0" borderId="19" xfId="48" applyNumberFormat="1" applyFont="1" applyBorder="1" applyAlignment="1">
      <alignment wrapText="1"/>
    </xf>
    <xf numFmtId="0" fontId="7" fillId="0" borderId="14" xfId="0" applyFont="1" applyBorder="1" applyAlignment="1">
      <alignment horizontal="distributed" vertical="center"/>
    </xf>
    <xf numFmtId="38" fontId="6" fillId="0" borderId="0" xfId="48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7" xfId="48" applyNumberFormat="1" applyFon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4" fillId="0" borderId="20" xfId="48" applyFont="1" applyFill="1" applyBorder="1" applyAlignment="1">
      <alignment wrapText="1"/>
    </xf>
    <xf numFmtId="38" fontId="4" fillId="0" borderId="19" xfId="48" applyFont="1" applyFill="1" applyBorder="1" applyAlignment="1">
      <alignment wrapText="1"/>
    </xf>
    <xf numFmtId="178" fontId="4" fillId="0" borderId="20" xfId="48" applyNumberFormat="1" applyFont="1" applyFill="1" applyBorder="1" applyAlignment="1">
      <alignment wrapText="1"/>
    </xf>
    <xf numFmtId="178" fontId="4" fillId="0" borderId="21" xfId="48" applyNumberFormat="1" applyFont="1" applyFill="1" applyBorder="1" applyAlignment="1">
      <alignment wrapText="1"/>
    </xf>
    <xf numFmtId="38" fontId="4" fillId="0" borderId="10" xfId="48" applyFont="1" applyBorder="1" applyAlignment="1">
      <alignment/>
    </xf>
    <xf numFmtId="38" fontId="4" fillId="0" borderId="25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 wrapText="1"/>
    </xf>
    <xf numFmtId="38" fontId="4" fillId="0" borderId="29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38" fontId="5" fillId="0" borderId="0" xfId="48" applyFont="1" applyAlignment="1">
      <alignment horizontal="center" vertical="center"/>
    </xf>
    <xf numFmtId="38" fontId="1" fillId="0" borderId="31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28.625" style="1" customWidth="1"/>
    <col min="2" max="2" width="11.75390625" style="1" customWidth="1"/>
    <col min="3" max="3" width="11.125" style="1" customWidth="1"/>
    <col min="4" max="4" width="12.00390625" style="1" customWidth="1"/>
    <col min="5" max="5" width="11.75390625" style="1" customWidth="1"/>
    <col min="6" max="6" width="10.875" style="1" customWidth="1"/>
    <col min="7" max="7" width="11.625" style="1" customWidth="1"/>
    <col min="8" max="8" width="9.75390625" style="1" bestFit="1" customWidth="1"/>
    <col min="9" max="9" width="10.75390625" style="1" bestFit="1" customWidth="1"/>
    <col min="10" max="10" width="9.50390625" style="1" customWidth="1"/>
    <col min="11" max="16384" width="9.00390625" style="1" customWidth="1"/>
  </cols>
  <sheetData>
    <row r="1" spans="1:10" ht="20.2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</row>
    <row r="2" spans="8:10" ht="22.5" customHeight="1">
      <c r="H2" s="55" t="s">
        <v>49</v>
      </c>
      <c r="I2" s="55"/>
      <c r="J2" s="55"/>
    </row>
    <row r="3" spans="1:10" s="3" customFormat="1" ht="30" customHeight="1">
      <c r="A3" s="39" t="s">
        <v>5</v>
      </c>
      <c r="B3" s="50" t="s">
        <v>42</v>
      </c>
      <c r="C3" s="51"/>
      <c r="D3" s="52"/>
      <c r="E3" s="50" t="s">
        <v>45</v>
      </c>
      <c r="F3" s="53"/>
      <c r="G3" s="53"/>
      <c r="H3" s="47" t="s">
        <v>6</v>
      </c>
      <c r="I3" s="48"/>
      <c r="J3" s="49"/>
    </row>
    <row r="4" spans="1:10" s="3" customFormat="1" ht="59.25" customHeight="1" thickBot="1">
      <c r="A4" s="40"/>
      <c r="B4" s="46" t="s">
        <v>43</v>
      </c>
      <c r="C4" s="6" t="s">
        <v>44</v>
      </c>
      <c r="D4" s="7" t="s">
        <v>7</v>
      </c>
      <c r="E4" s="46" t="s">
        <v>46</v>
      </c>
      <c r="F4" s="6" t="s">
        <v>47</v>
      </c>
      <c r="G4" s="7" t="s">
        <v>41</v>
      </c>
      <c r="H4" s="8" t="s">
        <v>8</v>
      </c>
      <c r="I4" s="9" t="s">
        <v>40</v>
      </c>
      <c r="J4" s="9" t="s">
        <v>39</v>
      </c>
    </row>
    <row r="5" spans="1:10" s="3" customFormat="1" ht="27" customHeight="1">
      <c r="A5" s="33" t="s">
        <v>38</v>
      </c>
      <c r="B5" s="45">
        <v>155135</v>
      </c>
      <c r="C5" s="42">
        <v>3782</v>
      </c>
      <c r="D5" s="20">
        <f aca="true" t="shared" si="0" ref="D5:D42">+C5/B5</f>
        <v>0.024378766880458955</v>
      </c>
      <c r="E5" s="45">
        <v>151965</v>
      </c>
      <c r="F5" s="42">
        <v>3182</v>
      </c>
      <c r="G5" s="20">
        <f aca="true" t="shared" si="1" ref="G5:G26">+F5/E5</f>
        <v>0.02093903201395058</v>
      </c>
      <c r="H5" s="21">
        <f>+B5-E5</f>
        <v>3170</v>
      </c>
      <c r="I5" s="21">
        <f>+C5-F5</f>
        <v>600</v>
      </c>
      <c r="J5" s="22">
        <f>+C5/F5</f>
        <v>1.1885606536769326</v>
      </c>
    </row>
    <row r="6" spans="1:10" s="3" customFormat="1" ht="27" customHeight="1">
      <c r="A6" s="11" t="s">
        <v>9</v>
      </c>
      <c r="B6" s="24">
        <v>98449</v>
      </c>
      <c r="C6" s="41">
        <v>4050</v>
      </c>
      <c r="D6" s="23">
        <f t="shared" si="0"/>
        <v>0.04113805117370415</v>
      </c>
      <c r="E6" s="24">
        <v>96330</v>
      </c>
      <c r="F6" s="41">
        <v>2759</v>
      </c>
      <c r="G6" s="23">
        <f t="shared" si="1"/>
        <v>0.02864112945084605</v>
      </c>
      <c r="H6" s="24">
        <f aca="true" t="shared" si="2" ref="H6:H42">+B6-E6</f>
        <v>2119</v>
      </c>
      <c r="I6" s="24">
        <f aca="true" t="shared" si="3" ref="I6:I42">+C6-F6</f>
        <v>1291</v>
      </c>
      <c r="J6" s="25">
        <f aca="true" t="shared" si="4" ref="J6:J42">+C6/F6</f>
        <v>1.4679231605654222</v>
      </c>
    </row>
    <row r="7" spans="1:10" s="3" customFormat="1" ht="27" customHeight="1">
      <c r="A7" s="12" t="s">
        <v>10</v>
      </c>
      <c r="B7" s="24">
        <v>109270</v>
      </c>
      <c r="C7" s="41">
        <v>3335</v>
      </c>
      <c r="D7" s="23">
        <f t="shared" si="0"/>
        <v>0.0305207284707605</v>
      </c>
      <c r="E7" s="24">
        <v>108831</v>
      </c>
      <c r="F7" s="41">
        <v>2130</v>
      </c>
      <c r="G7" s="23">
        <f t="shared" si="1"/>
        <v>0.019571629407062325</v>
      </c>
      <c r="H7" s="24">
        <f t="shared" si="2"/>
        <v>439</v>
      </c>
      <c r="I7" s="24">
        <f t="shared" si="3"/>
        <v>1205</v>
      </c>
      <c r="J7" s="25">
        <f t="shared" si="4"/>
        <v>1.5657276995305165</v>
      </c>
    </row>
    <row r="8" spans="1:10" s="3" customFormat="1" ht="27" customHeight="1">
      <c r="A8" s="11" t="s">
        <v>11</v>
      </c>
      <c r="B8" s="18">
        <f>SUM(B5:B7)</f>
        <v>362854</v>
      </c>
      <c r="C8" s="18">
        <f>SUM(C5:C7)</f>
        <v>11167</v>
      </c>
      <c r="D8" s="23">
        <f t="shared" si="0"/>
        <v>0.030775463409525593</v>
      </c>
      <c r="E8" s="18">
        <f>SUM(E5:E7)</f>
        <v>357126</v>
      </c>
      <c r="F8" s="18">
        <f>SUM(F5:F7)</f>
        <v>8071</v>
      </c>
      <c r="G8" s="23">
        <f t="shared" si="1"/>
        <v>0.022599866713708887</v>
      </c>
      <c r="H8" s="24">
        <f t="shared" si="2"/>
        <v>5728</v>
      </c>
      <c r="I8" s="24">
        <f t="shared" si="3"/>
        <v>3096</v>
      </c>
      <c r="J8" s="25">
        <f t="shared" si="4"/>
        <v>1.3835955891463263</v>
      </c>
    </row>
    <row r="9" spans="1:10" s="3" customFormat="1" ht="27" customHeight="1" thickBot="1">
      <c r="A9" s="13" t="s">
        <v>17</v>
      </c>
      <c r="B9" s="19">
        <f>SUM(B5:B7)</f>
        <v>362854</v>
      </c>
      <c r="C9" s="19">
        <f>SUM(C5:C7)</f>
        <v>11167</v>
      </c>
      <c r="D9" s="26">
        <f t="shared" si="0"/>
        <v>0.030775463409525593</v>
      </c>
      <c r="E9" s="19">
        <f>SUM(E5:E7)</f>
        <v>357126</v>
      </c>
      <c r="F9" s="19">
        <f>SUM(F5:F7)</f>
        <v>8071</v>
      </c>
      <c r="G9" s="26">
        <f t="shared" si="1"/>
        <v>0.022599866713708887</v>
      </c>
      <c r="H9" s="27">
        <f t="shared" si="2"/>
        <v>5728</v>
      </c>
      <c r="I9" s="27">
        <f t="shared" si="3"/>
        <v>3096</v>
      </c>
      <c r="J9" s="28">
        <f t="shared" si="4"/>
        <v>1.3835955891463263</v>
      </c>
    </row>
    <row r="10" spans="1:10" s="3" customFormat="1" ht="27" customHeight="1">
      <c r="A10" s="10" t="s">
        <v>12</v>
      </c>
      <c r="B10" s="16">
        <v>46968</v>
      </c>
      <c r="C10" s="42">
        <v>1846</v>
      </c>
      <c r="D10" s="20">
        <f t="shared" si="0"/>
        <v>0.039303355476068814</v>
      </c>
      <c r="E10" s="16">
        <v>45663</v>
      </c>
      <c r="F10" s="42">
        <v>1512</v>
      </c>
      <c r="G10" s="20">
        <f t="shared" si="1"/>
        <v>0.03311214769069049</v>
      </c>
      <c r="H10" s="21">
        <f t="shared" si="2"/>
        <v>1305</v>
      </c>
      <c r="I10" s="21">
        <f t="shared" si="3"/>
        <v>334</v>
      </c>
      <c r="J10" s="22">
        <f t="shared" si="4"/>
        <v>1.220899470899471</v>
      </c>
    </row>
    <row r="11" spans="1:10" s="3" customFormat="1" ht="27" customHeight="1">
      <c r="A11" s="11" t="s">
        <v>13</v>
      </c>
      <c r="B11" s="17">
        <v>115917</v>
      </c>
      <c r="C11" s="41">
        <v>5124</v>
      </c>
      <c r="D11" s="23">
        <f t="shared" si="0"/>
        <v>0.04420404254768498</v>
      </c>
      <c r="E11" s="17">
        <v>116932</v>
      </c>
      <c r="F11" s="41">
        <v>4277</v>
      </c>
      <c r="G11" s="23">
        <f t="shared" si="1"/>
        <v>0.036576813874730614</v>
      </c>
      <c r="H11" s="24">
        <f t="shared" si="2"/>
        <v>-1015</v>
      </c>
      <c r="I11" s="24">
        <f t="shared" si="3"/>
        <v>847</v>
      </c>
      <c r="J11" s="25">
        <f t="shared" si="4"/>
        <v>1.1980360065466449</v>
      </c>
    </row>
    <row r="12" spans="1:10" s="3" customFormat="1" ht="27" customHeight="1">
      <c r="A12" s="11" t="s">
        <v>14</v>
      </c>
      <c r="B12" s="17">
        <v>44046</v>
      </c>
      <c r="C12" s="41">
        <v>1534</v>
      </c>
      <c r="D12" s="23">
        <f t="shared" si="0"/>
        <v>0.03482722608182355</v>
      </c>
      <c r="E12" s="17">
        <v>43802</v>
      </c>
      <c r="F12" s="41">
        <v>1242</v>
      </c>
      <c r="G12" s="23">
        <f t="shared" si="1"/>
        <v>0.02835486964065568</v>
      </c>
      <c r="H12" s="24">
        <f t="shared" si="2"/>
        <v>244</v>
      </c>
      <c r="I12" s="24">
        <f t="shared" si="3"/>
        <v>292</v>
      </c>
      <c r="J12" s="25">
        <f t="shared" si="4"/>
        <v>1.2351046698872785</v>
      </c>
    </row>
    <row r="13" spans="1:10" s="3" customFormat="1" ht="27" customHeight="1">
      <c r="A13" s="11" t="s">
        <v>15</v>
      </c>
      <c r="B13" s="17">
        <v>28124</v>
      </c>
      <c r="C13" s="41">
        <v>1273</v>
      </c>
      <c r="D13" s="23">
        <f t="shared" si="0"/>
        <v>0.045263831602901435</v>
      </c>
      <c r="E13" s="17">
        <v>28570</v>
      </c>
      <c r="F13" s="41">
        <v>953</v>
      </c>
      <c r="G13" s="23">
        <f t="shared" si="1"/>
        <v>0.03335666783339167</v>
      </c>
      <c r="H13" s="24">
        <f t="shared" si="2"/>
        <v>-446</v>
      </c>
      <c r="I13" s="24">
        <f t="shared" si="3"/>
        <v>320</v>
      </c>
      <c r="J13" s="25">
        <f t="shared" si="4"/>
        <v>1.335781741867786</v>
      </c>
    </row>
    <row r="14" spans="1:10" s="3" customFormat="1" ht="27" customHeight="1">
      <c r="A14" s="12" t="s">
        <v>16</v>
      </c>
      <c r="B14" s="17">
        <v>13422</v>
      </c>
      <c r="C14" s="41">
        <v>401</v>
      </c>
      <c r="D14" s="23">
        <f t="shared" si="0"/>
        <v>0.029876322455669797</v>
      </c>
      <c r="E14" s="17">
        <v>13266</v>
      </c>
      <c r="F14" s="41">
        <v>242</v>
      </c>
      <c r="G14" s="23">
        <f t="shared" si="1"/>
        <v>0.01824212271973466</v>
      </c>
      <c r="H14" s="24">
        <f t="shared" si="2"/>
        <v>156</v>
      </c>
      <c r="I14" s="24">
        <f t="shared" si="3"/>
        <v>159</v>
      </c>
      <c r="J14" s="25">
        <f t="shared" si="4"/>
        <v>1.6570247933884297</v>
      </c>
    </row>
    <row r="15" spans="1:10" s="3" customFormat="1" ht="27" customHeight="1">
      <c r="A15" s="11" t="s">
        <v>11</v>
      </c>
      <c r="B15" s="18">
        <f>SUM(B10:B14)</f>
        <v>248477</v>
      </c>
      <c r="C15" s="18">
        <f>SUM(C10:C14)</f>
        <v>10178</v>
      </c>
      <c r="D15" s="23">
        <f t="shared" si="0"/>
        <v>0.040961537687592815</v>
      </c>
      <c r="E15" s="18">
        <f>SUM(E10:E14)</f>
        <v>248233</v>
      </c>
      <c r="F15" s="18">
        <f>SUM(F10:F14)</f>
        <v>8226</v>
      </c>
      <c r="G15" s="23">
        <f t="shared" si="1"/>
        <v>0.03313822094564381</v>
      </c>
      <c r="H15" s="24">
        <f t="shared" si="2"/>
        <v>244</v>
      </c>
      <c r="I15" s="24">
        <f t="shared" si="3"/>
        <v>1952</v>
      </c>
      <c r="J15" s="25">
        <f t="shared" si="4"/>
        <v>1.237296377340141</v>
      </c>
    </row>
    <row r="16" spans="1:10" s="3" customFormat="1" ht="27" customHeight="1">
      <c r="A16" s="11" t="s">
        <v>18</v>
      </c>
      <c r="B16" s="17">
        <v>15323</v>
      </c>
      <c r="C16" s="41">
        <v>582</v>
      </c>
      <c r="D16" s="23">
        <f t="shared" si="0"/>
        <v>0.03798211838412843</v>
      </c>
      <c r="E16" s="17">
        <v>16088</v>
      </c>
      <c r="F16" s="41">
        <v>379</v>
      </c>
      <c r="G16" s="23">
        <f t="shared" si="1"/>
        <v>0.023557931377424166</v>
      </c>
      <c r="H16" s="24">
        <f t="shared" si="2"/>
        <v>-765</v>
      </c>
      <c r="I16" s="24">
        <f t="shared" si="3"/>
        <v>203</v>
      </c>
      <c r="J16" s="25">
        <f t="shared" si="4"/>
        <v>1.5356200527704484</v>
      </c>
    </row>
    <row r="17" spans="1:10" s="3" customFormat="1" ht="27" customHeight="1">
      <c r="A17" s="11" t="s">
        <v>0</v>
      </c>
      <c r="B17" s="18">
        <f>SUM(B16)</f>
        <v>15323</v>
      </c>
      <c r="C17" s="18">
        <f>SUM(C16)</f>
        <v>582</v>
      </c>
      <c r="D17" s="23">
        <f t="shared" si="0"/>
        <v>0.03798211838412843</v>
      </c>
      <c r="E17" s="18">
        <f>SUM(E16)</f>
        <v>16088</v>
      </c>
      <c r="F17" s="43">
        <f>SUM(F16)</f>
        <v>379</v>
      </c>
      <c r="G17" s="23">
        <f t="shared" si="1"/>
        <v>0.023557931377424166</v>
      </c>
      <c r="H17" s="24">
        <f t="shared" si="2"/>
        <v>-765</v>
      </c>
      <c r="I17" s="24">
        <f t="shared" si="3"/>
        <v>203</v>
      </c>
      <c r="J17" s="25">
        <f t="shared" si="4"/>
        <v>1.5356200527704484</v>
      </c>
    </row>
    <row r="18" spans="1:10" s="3" customFormat="1" ht="27" customHeight="1">
      <c r="A18" s="11" t="s">
        <v>19</v>
      </c>
      <c r="B18" s="17">
        <v>5198</v>
      </c>
      <c r="C18" s="41">
        <v>265</v>
      </c>
      <c r="D18" s="23">
        <f t="shared" si="0"/>
        <v>0.05098114659484417</v>
      </c>
      <c r="E18" s="17">
        <v>5067</v>
      </c>
      <c r="F18" s="41">
        <v>171</v>
      </c>
      <c r="G18" s="23">
        <f t="shared" si="1"/>
        <v>0.03374777975133215</v>
      </c>
      <c r="H18" s="24">
        <f t="shared" si="2"/>
        <v>131</v>
      </c>
      <c r="I18" s="24">
        <f t="shared" si="3"/>
        <v>94</v>
      </c>
      <c r="J18" s="25">
        <f t="shared" si="4"/>
        <v>1.5497076023391814</v>
      </c>
    </row>
    <row r="19" spans="1:10" s="3" customFormat="1" ht="27" customHeight="1">
      <c r="A19" s="11" t="s">
        <v>1</v>
      </c>
      <c r="B19" s="18">
        <f>SUM(B18)</f>
        <v>5198</v>
      </c>
      <c r="C19" s="43">
        <f>SUM(C18)</f>
        <v>265</v>
      </c>
      <c r="D19" s="23">
        <f t="shared" si="0"/>
        <v>0.05098114659484417</v>
      </c>
      <c r="E19" s="18">
        <f>SUM(E18)</f>
        <v>5067</v>
      </c>
      <c r="F19" s="43">
        <f>SUM(F18)</f>
        <v>171</v>
      </c>
      <c r="G19" s="23">
        <f t="shared" si="1"/>
        <v>0.03374777975133215</v>
      </c>
      <c r="H19" s="24">
        <f t="shared" si="2"/>
        <v>131</v>
      </c>
      <c r="I19" s="24">
        <f t="shared" si="3"/>
        <v>94</v>
      </c>
      <c r="J19" s="25">
        <f t="shared" si="4"/>
        <v>1.5497076023391814</v>
      </c>
    </row>
    <row r="20" spans="1:10" s="3" customFormat="1" ht="27" customHeight="1">
      <c r="A20" s="11" t="s">
        <v>20</v>
      </c>
      <c r="B20" s="17">
        <v>2682</v>
      </c>
      <c r="C20" s="41">
        <v>73</v>
      </c>
      <c r="D20" s="23">
        <f t="shared" si="0"/>
        <v>0.027218493661446682</v>
      </c>
      <c r="E20" s="17">
        <v>2956</v>
      </c>
      <c r="F20" s="41">
        <v>56</v>
      </c>
      <c r="G20" s="23">
        <f t="shared" si="1"/>
        <v>0.018944519621109608</v>
      </c>
      <c r="H20" s="24">
        <f t="shared" si="2"/>
        <v>-274</v>
      </c>
      <c r="I20" s="24">
        <f t="shared" si="3"/>
        <v>17</v>
      </c>
      <c r="J20" s="25">
        <f t="shared" si="4"/>
        <v>1.3035714285714286</v>
      </c>
    </row>
    <row r="21" spans="1:10" s="3" customFormat="1" ht="27" customHeight="1">
      <c r="A21" s="11" t="s">
        <v>2</v>
      </c>
      <c r="B21" s="17">
        <v>13265</v>
      </c>
      <c r="C21" s="41">
        <v>813</v>
      </c>
      <c r="D21" s="23">
        <f t="shared" si="0"/>
        <v>0.06128910667169243</v>
      </c>
      <c r="E21" s="17">
        <v>13249</v>
      </c>
      <c r="F21" s="41">
        <v>631</v>
      </c>
      <c r="G21" s="23">
        <f t="shared" si="1"/>
        <v>0.04762623594233527</v>
      </c>
      <c r="H21" s="24">
        <f t="shared" si="2"/>
        <v>16</v>
      </c>
      <c r="I21" s="24">
        <f t="shared" si="3"/>
        <v>182</v>
      </c>
      <c r="J21" s="25">
        <f t="shared" si="4"/>
        <v>1.2884310618066561</v>
      </c>
    </row>
    <row r="22" spans="1:10" s="3" customFormat="1" ht="27" customHeight="1">
      <c r="A22" s="11" t="s">
        <v>21</v>
      </c>
      <c r="B22" s="17">
        <v>10568</v>
      </c>
      <c r="C22" s="41">
        <v>421</v>
      </c>
      <c r="D22" s="23">
        <f t="shared" si="0"/>
        <v>0.03983724451173354</v>
      </c>
      <c r="E22" s="17">
        <v>10720</v>
      </c>
      <c r="F22" s="41">
        <v>351</v>
      </c>
      <c r="G22" s="23">
        <f t="shared" si="1"/>
        <v>0.03274253731343284</v>
      </c>
      <c r="H22" s="24">
        <f t="shared" si="2"/>
        <v>-152</v>
      </c>
      <c r="I22" s="24">
        <f t="shared" si="3"/>
        <v>70</v>
      </c>
      <c r="J22" s="25">
        <f t="shared" si="4"/>
        <v>1.1994301994301995</v>
      </c>
    </row>
    <row r="23" spans="1:10" s="3" customFormat="1" ht="27" customHeight="1">
      <c r="A23" s="11" t="s">
        <v>3</v>
      </c>
      <c r="B23" s="18">
        <f>SUM(B20:B22)</f>
        <v>26515</v>
      </c>
      <c r="C23" s="43">
        <f>SUM(C20:C22)</f>
        <v>1307</v>
      </c>
      <c r="D23" s="23">
        <f t="shared" si="0"/>
        <v>0.049292853102017725</v>
      </c>
      <c r="E23" s="18">
        <f>SUM(E20:E22)</f>
        <v>26925</v>
      </c>
      <c r="F23" s="18">
        <f>SUM(F20:F22)</f>
        <v>1038</v>
      </c>
      <c r="G23" s="23">
        <f t="shared" si="1"/>
        <v>0.038551532033426185</v>
      </c>
      <c r="H23" s="24">
        <f t="shared" si="2"/>
        <v>-410</v>
      </c>
      <c r="I23" s="24">
        <f t="shared" si="3"/>
        <v>269</v>
      </c>
      <c r="J23" s="25">
        <f t="shared" si="4"/>
        <v>1.2591522157996147</v>
      </c>
    </row>
    <row r="24" spans="1:10" s="3" customFormat="1" ht="27" customHeight="1">
      <c r="A24" s="11" t="s">
        <v>22</v>
      </c>
      <c r="B24" s="18">
        <f>+B17+B19+B23</f>
        <v>47036</v>
      </c>
      <c r="C24" s="43">
        <f>+C17+C19+C23</f>
        <v>2154</v>
      </c>
      <c r="D24" s="23">
        <f t="shared" si="0"/>
        <v>0.045794710434560765</v>
      </c>
      <c r="E24" s="18">
        <f>+E17+E19+E23</f>
        <v>48080</v>
      </c>
      <c r="F24" s="18">
        <f>+F17+F19+F23</f>
        <v>1588</v>
      </c>
      <c r="G24" s="23">
        <f t="shared" si="1"/>
        <v>0.03302828618968386</v>
      </c>
      <c r="H24" s="24">
        <f t="shared" si="2"/>
        <v>-1044</v>
      </c>
      <c r="I24" s="24">
        <f t="shared" si="3"/>
        <v>566</v>
      </c>
      <c r="J24" s="25">
        <f t="shared" si="4"/>
        <v>1.3564231738035264</v>
      </c>
    </row>
    <row r="25" spans="1:10" s="3" customFormat="1" ht="27" customHeight="1" thickBot="1">
      <c r="A25" s="13" t="s">
        <v>23</v>
      </c>
      <c r="B25" s="19">
        <f>+B15+B24</f>
        <v>295513</v>
      </c>
      <c r="C25" s="44">
        <f>+C15+C24</f>
        <v>12332</v>
      </c>
      <c r="D25" s="26">
        <f t="shared" si="0"/>
        <v>0.041730820640716315</v>
      </c>
      <c r="E25" s="19">
        <f>+E15+E24</f>
        <v>296313</v>
      </c>
      <c r="F25" s="19">
        <f>+F15+F24</f>
        <v>9814</v>
      </c>
      <c r="G25" s="26">
        <f t="shared" si="1"/>
        <v>0.033120382838417485</v>
      </c>
      <c r="H25" s="27">
        <f t="shared" si="2"/>
        <v>-800</v>
      </c>
      <c r="I25" s="27">
        <f t="shared" si="3"/>
        <v>2518</v>
      </c>
      <c r="J25" s="28">
        <f t="shared" si="4"/>
        <v>1.2565722437334421</v>
      </c>
    </row>
    <row r="26" spans="1:10" s="3" customFormat="1" ht="27" customHeight="1">
      <c r="A26" s="10" t="s">
        <v>24</v>
      </c>
      <c r="B26" s="16">
        <v>140825</v>
      </c>
      <c r="C26" s="42">
        <v>4900</v>
      </c>
      <c r="D26" s="20">
        <f t="shared" si="0"/>
        <v>0.03479495828155512</v>
      </c>
      <c r="E26" s="16">
        <v>140107</v>
      </c>
      <c r="F26" s="42">
        <v>3422</v>
      </c>
      <c r="G26" s="20">
        <f t="shared" si="1"/>
        <v>0.02442419008329348</v>
      </c>
      <c r="H26" s="21">
        <f t="shared" si="2"/>
        <v>718</v>
      </c>
      <c r="I26" s="21">
        <f t="shared" si="3"/>
        <v>1478</v>
      </c>
      <c r="J26" s="22">
        <f t="shared" si="4"/>
        <v>1.4319111630625365</v>
      </c>
    </row>
    <row r="27" spans="1:10" s="3" customFormat="1" ht="27" customHeight="1">
      <c r="A27" s="12" t="s">
        <v>37</v>
      </c>
      <c r="B27" s="17">
        <v>5417</v>
      </c>
      <c r="C27" s="41">
        <v>148</v>
      </c>
      <c r="D27" s="23">
        <f>+C27/B27</f>
        <v>0.02732139560642422</v>
      </c>
      <c r="E27" s="17">
        <v>5810</v>
      </c>
      <c r="F27" s="41">
        <v>99</v>
      </c>
      <c r="G27" s="23">
        <f>+F27/E27</f>
        <v>0.017039586919104992</v>
      </c>
      <c r="H27" s="24">
        <f>+B27-E27</f>
        <v>-393</v>
      </c>
      <c r="I27" s="24">
        <f>+C27-F27</f>
        <v>49</v>
      </c>
      <c r="J27" s="25">
        <f>+C27/F27</f>
        <v>1.494949494949495</v>
      </c>
    </row>
    <row r="28" spans="1:10" s="3" customFormat="1" ht="27" customHeight="1">
      <c r="A28" s="11" t="s">
        <v>25</v>
      </c>
      <c r="B28" s="17">
        <v>42933</v>
      </c>
      <c r="C28" s="41">
        <v>1990</v>
      </c>
      <c r="D28" s="23">
        <f t="shared" si="0"/>
        <v>0.04635129154729462</v>
      </c>
      <c r="E28" s="17">
        <v>44203</v>
      </c>
      <c r="F28" s="41">
        <v>1116</v>
      </c>
      <c r="G28" s="23">
        <f aca="true" t="shared" si="5" ref="G28:G42">+F28/E28</f>
        <v>0.025247155170463543</v>
      </c>
      <c r="H28" s="24">
        <f t="shared" si="2"/>
        <v>-1270</v>
      </c>
      <c r="I28" s="24">
        <f t="shared" si="3"/>
        <v>874</v>
      </c>
      <c r="J28" s="25">
        <f t="shared" si="4"/>
        <v>1.7831541218637992</v>
      </c>
    </row>
    <row r="29" spans="1:10" s="3" customFormat="1" ht="27" customHeight="1">
      <c r="A29" s="11" t="s">
        <v>26</v>
      </c>
      <c r="B29" s="17">
        <v>22190</v>
      </c>
      <c r="C29" s="41">
        <v>706</v>
      </c>
      <c r="D29" s="23">
        <f t="shared" si="0"/>
        <v>0.03181613339342046</v>
      </c>
      <c r="E29" s="17">
        <v>22783</v>
      </c>
      <c r="F29" s="41">
        <v>476</v>
      </c>
      <c r="G29" s="23">
        <f t="shared" si="5"/>
        <v>0.020892770925690207</v>
      </c>
      <c r="H29" s="24">
        <f t="shared" si="2"/>
        <v>-593</v>
      </c>
      <c r="I29" s="24">
        <f t="shared" si="3"/>
        <v>230</v>
      </c>
      <c r="J29" s="25">
        <f t="shared" si="4"/>
        <v>1.4831932773109244</v>
      </c>
    </row>
    <row r="30" spans="1:10" s="3" customFormat="1" ht="27" customHeight="1">
      <c r="A30" s="11" t="s">
        <v>27</v>
      </c>
      <c r="B30" s="17">
        <v>53386</v>
      </c>
      <c r="C30" s="41">
        <v>1677</v>
      </c>
      <c r="D30" s="23">
        <f t="shared" si="0"/>
        <v>0.03141272992919492</v>
      </c>
      <c r="E30" s="17">
        <v>52825</v>
      </c>
      <c r="F30" s="41">
        <v>1170</v>
      </c>
      <c r="G30" s="23">
        <f t="shared" si="5"/>
        <v>0.022148603880738287</v>
      </c>
      <c r="H30" s="24">
        <f t="shared" si="2"/>
        <v>561</v>
      </c>
      <c r="I30" s="24">
        <f t="shared" si="3"/>
        <v>507</v>
      </c>
      <c r="J30" s="25">
        <f t="shared" si="4"/>
        <v>1.4333333333333333</v>
      </c>
    </row>
    <row r="31" spans="1:10" s="3" customFormat="1" ht="27" customHeight="1">
      <c r="A31" s="11" t="s">
        <v>11</v>
      </c>
      <c r="B31" s="18">
        <f>SUM(B26:B30)</f>
        <v>264751</v>
      </c>
      <c r="C31" s="18">
        <f>SUM(C26:C30)</f>
        <v>9421</v>
      </c>
      <c r="D31" s="23">
        <f t="shared" si="0"/>
        <v>0.035584379284686364</v>
      </c>
      <c r="E31" s="18">
        <f>SUM(E26:E30)</f>
        <v>265728</v>
      </c>
      <c r="F31" s="43">
        <f>SUM(F26:F30)</f>
        <v>6283</v>
      </c>
      <c r="G31" s="23">
        <f t="shared" si="5"/>
        <v>0.023644478564547208</v>
      </c>
      <c r="H31" s="24">
        <f t="shared" si="2"/>
        <v>-977</v>
      </c>
      <c r="I31" s="24">
        <f t="shared" si="3"/>
        <v>3138</v>
      </c>
      <c r="J31" s="25">
        <f t="shared" si="4"/>
        <v>1.4994429412700938</v>
      </c>
    </row>
    <row r="32" spans="1:10" s="3" customFormat="1" ht="27" customHeight="1">
      <c r="A32" s="11" t="s">
        <v>28</v>
      </c>
      <c r="B32" s="17">
        <v>3052</v>
      </c>
      <c r="C32" s="41">
        <v>94</v>
      </c>
      <c r="D32" s="23">
        <f t="shared" si="0"/>
        <v>0.030799475753604193</v>
      </c>
      <c r="E32" s="17">
        <v>3242</v>
      </c>
      <c r="F32" s="41">
        <v>68</v>
      </c>
      <c r="G32" s="23">
        <f t="shared" si="5"/>
        <v>0.020974706971005553</v>
      </c>
      <c r="H32" s="24">
        <f t="shared" si="2"/>
        <v>-190</v>
      </c>
      <c r="I32" s="24">
        <f t="shared" si="3"/>
        <v>26</v>
      </c>
      <c r="J32" s="25">
        <f t="shared" si="4"/>
        <v>1.3823529411764706</v>
      </c>
    </row>
    <row r="33" spans="1:10" s="3" customFormat="1" ht="27" customHeight="1">
      <c r="A33" s="11" t="s">
        <v>4</v>
      </c>
      <c r="B33" s="18">
        <f>SUM(B32:B32)</f>
        <v>3052</v>
      </c>
      <c r="C33" s="43">
        <f>SUM(C32:C32)</f>
        <v>94</v>
      </c>
      <c r="D33" s="23">
        <f t="shared" si="0"/>
        <v>0.030799475753604193</v>
      </c>
      <c r="E33" s="18">
        <f>SUM(E32:E32)</f>
        <v>3242</v>
      </c>
      <c r="F33" s="43">
        <f>SUM(F32:F32)</f>
        <v>68</v>
      </c>
      <c r="G33" s="23">
        <f t="shared" si="5"/>
        <v>0.020974706971005553</v>
      </c>
      <c r="H33" s="24">
        <f t="shared" si="2"/>
        <v>-190</v>
      </c>
      <c r="I33" s="24">
        <f t="shared" si="3"/>
        <v>26</v>
      </c>
      <c r="J33" s="25">
        <f t="shared" si="4"/>
        <v>1.3823529411764706</v>
      </c>
    </row>
    <row r="34" spans="1:10" s="3" customFormat="1" ht="27" customHeight="1">
      <c r="A34" s="11" t="s">
        <v>29</v>
      </c>
      <c r="B34" s="18">
        <f>SUM(B32:B32)</f>
        <v>3052</v>
      </c>
      <c r="C34" s="43">
        <f>SUM(C32:C32)</f>
        <v>94</v>
      </c>
      <c r="D34" s="23">
        <f t="shared" si="0"/>
        <v>0.030799475753604193</v>
      </c>
      <c r="E34" s="18">
        <f>SUM(E32:E32)</f>
        <v>3242</v>
      </c>
      <c r="F34" s="43">
        <f>SUM(F32:F32)</f>
        <v>68</v>
      </c>
      <c r="G34" s="23">
        <f t="shared" si="5"/>
        <v>0.020974706971005553</v>
      </c>
      <c r="H34" s="24">
        <f t="shared" si="2"/>
        <v>-190</v>
      </c>
      <c r="I34" s="24">
        <f t="shared" si="3"/>
        <v>26</v>
      </c>
      <c r="J34" s="25">
        <f t="shared" si="4"/>
        <v>1.3823529411764706</v>
      </c>
    </row>
    <row r="35" spans="1:10" s="3" customFormat="1" ht="27" customHeight="1" thickBot="1">
      <c r="A35" s="13" t="s">
        <v>30</v>
      </c>
      <c r="B35" s="19">
        <f>+B31+B34</f>
        <v>267803</v>
      </c>
      <c r="C35" s="44">
        <f>+C31+C34</f>
        <v>9515</v>
      </c>
      <c r="D35" s="26">
        <f t="shared" si="0"/>
        <v>0.03552984843336333</v>
      </c>
      <c r="E35" s="19">
        <f>+E31+E34</f>
        <v>268970</v>
      </c>
      <c r="F35" s="44">
        <f>+F31+F34</f>
        <v>6351</v>
      </c>
      <c r="G35" s="26">
        <f t="shared" si="5"/>
        <v>0.023612298769379484</v>
      </c>
      <c r="H35" s="27">
        <f t="shared" si="2"/>
        <v>-1167</v>
      </c>
      <c r="I35" s="27">
        <f t="shared" si="3"/>
        <v>3164</v>
      </c>
      <c r="J35" s="28">
        <f t="shared" si="4"/>
        <v>1.4981892615336168</v>
      </c>
    </row>
    <row r="36" spans="1:10" s="3" customFormat="1" ht="27" customHeight="1">
      <c r="A36" s="10" t="s">
        <v>31</v>
      </c>
      <c r="B36" s="16">
        <v>226447</v>
      </c>
      <c r="C36" s="42">
        <v>4728</v>
      </c>
      <c r="D36" s="20">
        <f t="shared" si="0"/>
        <v>0.0208790577927727</v>
      </c>
      <c r="E36" s="16">
        <v>227934</v>
      </c>
      <c r="F36" s="42">
        <v>2943</v>
      </c>
      <c r="G36" s="20">
        <f t="shared" si="5"/>
        <v>0.012911632314617389</v>
      </c>
      <c r="H36" s="21">
        <f t="shared" si="2"/>
        <v>-1487</v>
      </c>
      <c r="I36" s="21">
        <f t="shared" si="3"/>
        <v>1785</v>
      </c>
      <c r="J36" s="22">
        <f t="shared" si="4"/>
        <v>1.6065239551478083</v>
      </c>
    </row>
    <row r="37" spans="1:10" s="3" customFormat="1" ht="27" customHeight="1">
      <c r="A37" s="11" t="s">
        <v>32</v>
      </c>
      <c r="B37" s="17">
        <v>30575</v>
      </c>
      <c r="C37" s="41">
        <v>1987</v>
      </c>
      <c r="D37" s="23">
        <f t="shared" si="0"/>
        <v>0.06498773507767784</v>
      </c>
      <c r="E37" s="17">
        <v>31438</v>
      </c>
      <c r="F37" s="41">
        <v>1194</v>
      </c>
      <c r="G37" s="23">
        <f t="shared" si="5"/>
        <v>0.03797951523633819</v>
      </c>
      <c r="H37" s="24">
        <f t="shared" si="2"/>
        <v>-863</v>
      </c>
      <c r="I37" s="24">
        <f t="shared" si="3"/>
        <v>793</v>
      </c>
      <c r="J37" s="25">
        <f t="shared" si="4"/>
        <v>1.6641541038525962</v>
      </c>
    </row>
    <row r="38" spans="1:10" s="3" customFormat="1" ht="27" customHeight="1">
      <c r="A38" s="11" t="s">
        <v>11</v>
      </c>
      <c r="B38" s="18">
        <f>SUM(B36:B37)</f>
        <v>257022</v>
      </c>
      <c r="C38" s="18">
        <f>SUM(C36:C37)</f>
        <v>6715</v>
      </c>
      <c r="D38" s="23">
        <f t="shared" si="0"/>
        <v>0.02612616818793722</v>
      </c>
      <c r="E38" s="18">
        <f>SUM(E36:E37)</f>
        <v>259372</v>
      </c>
      <c r="F38" s="18">
        <f>SUM(F36:F37)</f>
        <v>4137</v>
      </c>
      <c r="G38" s="23">
        <f t="shared" si="5"/>
        <v>0.015950064000740248</v>
      </c>
      <c r="H38" s="24">
        <f t="shared" si="2"/>
        <v>-2350</v>
      </c>
      <c r="I38" s="24">
        <f t="shared" si="3"/>
        <v>2578</v>
      </c>
      <c r="J38" s="25">
        <f t="shared" si="4"/>
        <v>1.6231568769639835</v>
      </c>
    </row>
    <row r="39" spans="1:10" s="3" customFormat="1" ht="27" customHeight="1" thickBot="1">
      <c r="A39" s="13" t="s">
        <v>33</v>
      </c>
      <c r="B39" s="19">
        <f>+B38</f>
        <v>257022</v>
      </c>
      <c r="C39" s="19">
        <f>+C38</f>
        <v>6715</v>
      </c>
      <c r="D39" s="26">
        <f t="shared" si="0"/>
        <v>0.02612616818793722</v>
      </c>
      <c r="E39" s="19">
        <f>+E38</f>
        <v>259372</v>
      </c>
      <c r="F39" s="19">
        <f>+F38</f>
        <v>4137</v>
      </c>
      <c r="G39" s="26">
        <f t="shared" si="5"/>
        <v>0.015950064000740248</v>
      </c>
      <c r="H39" s="27">
        <f t="shared" si="2"/>
        <v>-2350</v>
      </c>
      <c r="I39" s="27">
        <f t="shared" si="3"/>
        <v>2578</v>
      </c>
      <c r="J39" s="28">
        <f t="shared" si="4"/>
        <v>1.6231568769639835</v>
      </c>
    </row>
    <row r="40" spans="1:10" s="3" customFormat="1" ht="27" customHeight="1">
      <c r="A40" s="14" t="s">
        <v>34</v>
      </c>
      <c r="B40" s="32">
        <f>+B8+B15+B31+B38</f>
        <v>1133104</v>
      </c>
      <c r="C40" s="32">
        <f>+C8+C15+C31+C38</f>
        <v>37481</v>
      </c>
      <c r="D40" s="20">
        <f t="shared" si="0"/>
        <v>0.03307816405201994</v>
      </c>
      <c r="E40" s="32">
        <f>+E8+E15+E31+E38</f>
        <v>1130459</v>
      </c>
      <c r="F40" s="32">
        <f>+F8+F15+F31+F38</f>
        <v>26717</v>
      </c>
      <c r="G40" s="20">
        <f t="shared" si="5"/>
        <v>0.02363376292284815</v>
      </c>
      <c r="H40" s="21">
        <f t="shared" si="2"/>
        <v>2645</v>
      </c>
      <c r="I40" s="21">
        <f t="shared" si="3"/>
        <v>10764</v>
      </c>
      <c r="J40" s="29">
        <f t="shared" si="4"/>
        <v>1.402889545981959</v>
      </c>
    </row>
    <row r="41" spans="1:10" s="3" customFormat="1" ht="27" customHeight="1">
      <c r="A41" s="5" t="s">
        <v>35</v>
      </c>
      <c r="B41" s="18">
        <f>+B24+B34</f>
        <v>50088</v>
      </c>
      <c r="C41" s="18">
        <f>+C24+C34</f>
        <v>2248</v>
      </c>
      <c r="D41" s="23">
        <f t="shared" si="0"/>
        <v>0.04488100942341479</v>
      </c>
      <c r="E41" s="18">
        <f>+E24+E34</f>
        <v>51322</v>
      </c>
      <c r="F41" s="18">
        <f>+F24+F34</f>
        <v>1656</v>
      </c>
      <c r="G41" s="23">
        <f t="shared" si="5"/>
        <v>0.032266864112856085</v>
      </c>
      <c r="H41" s="24">
        <f t="shared" si="2"/>
        <v>-1234</v>
      </c>
      <c r="I41" s="24">
        <f t="shared" si="3"/>
        <v>592</v>
      </c>
      <c r="J41" s="30">
        <f t="shared" si="4"/>
        <v>1.357487922705314</v>
      </c>
    </row>
    <row r="42" spans="1:10" s="3" customFormat="1" ht="27" customHeight="1" thickBot="1">
      <c r="A42" s="15" t="s">
        <v>36</v>
      </c>
      <c r="B42" s="19">
        <f>+B40+B41</f>
        <v>1183192</v>
      </c>
      <c r="C42" s="19">
        <f>+C40+C41</f>
        <v>39729</v>
      </c>
      <c r="D42" s="26">
        <f t="shared" si="0"/>
        <v>0.03357781323741202</v>
      </c>
      <c r="E42" s="19">
        <f>+E40+E41</f>
        <v>1181781</v>
      </c>
      <c r="F42" s="19">
        <f>+F40+F41</f>
        <v>28373</v>
      </c>
      <c r="G42" s="26">
        <f t="shared" si="5"/>
        <v>0.024008678426882816</v>
      </c>
      <c r="H42" s="27">
        <f t="shared" si="2"/>
        <v>1411</v>
      </c>
      <c r="I42" s="27">
        <f t="shared" si="3"/>
        <v>11356</v>
      </c>
      <c r="J42" s="31">
        <f t="shared" si="4"/>
        <v>1.4002396644697424</v>
      </c>
    </row>
    <row r="43" spans="1:10" s="2" customFormat="1" ht="13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2" customFormat="1" ht="6" customHeight="1" hidden="1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4.25">
      <c r="A45" s="34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4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ht="14.25">
      <c r="A47" s="4"/>
    </row>
  </sheetData>
  <sheetProtection/>
  <mergeCells count="5">
    <mergeCell ref="H3:J3"/>
    <mergeCell ref="B3:D3"/>
    <mergeCell ref="E3:G3"/>
    <mergeCell ref="A1:J1"/>
    <mergeCell ref="H2:J2"/>
  </mergeCells>
  <printOptions/>
  <pageMargins left="0.69" right="0.4" top="0.5118110236220472" bottom="0.5118110236220472" header="0.3937007874015748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岸　由子</cp:lastModifiedBy>
  <cp:lastPrinted>2017-10-16T00:02:21Z</cp:lastPrinted>
  <dcterms:created xsi:type="dcterms:W3CDTF">2007-07-11T06:07:00Z</dcterms:created>
  <dcterms:modified xsi:type="dcterms:W3CDTF">2017-10-16T00:41:19Z</dcterms:modified>
  <cp:category/>
  <cp:version/>
  <cp:contentType/>
  <cp:contentStatus/>
</cp:coreProperties>
</file>