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01E45CB6-4A59-4D03-9C69-1FB33E674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3" sheetId="3" r:id="rId1"/>
  </sheets>
  <definedNames>
    <definedName name="_xlnm.Print_Area" localSheetId="0">'163'!$A$1:$I$115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3" i="3" l="1"/>
  <c r="H113" i="3"/>
  <c r="G113" i="3"/>
  <c r="F113" i="3"/>
  <c r="E113" i="3"/>
  <c r="D113" i="3"/>
  <c r="C113" i="3"/>
  <c r="B113" i="3" s="1"/>
  <c r="I109" i="3"/>
  <c r="H109" i="3"/>
  <c r="G109" i="3"/>
  <c r="F109" i="3"/>
  <c r="E109" i="3"/>
  <c r="D109" i="3"/>
  <c r="C109" i="3"/>
  <c r="B109" i="3" s="1"/>
  <c r="I105" i="3"/>
  <c r="H105" i="3"/>
  <c r="G105" i="3"/>
  <c r="F105" i="3"/>
  <c r="E105" i="3"/>
  <c r="D105" i="3"/>
  <c r="B105" i="3" s="1"/>
  <c r="C105" i="3"/>
  <c r="I98" i="3"/>
  <c r="H98" i="3"/>
  <c r="G98" i="3"/>
  <c r="F98" i="3"/>
  <c r="E98" i="3"/>
  <c r="D98" i="3"/>
  <c r="C98" i="3"/>
  <c r="B98" i="3"/>
  <c r="I87" i="3"/>
  <c r="H87" i="3"/>
  <c r="G87" i="3"/>
  <c r="F87" i="3"/>
  <c r="E87" i="3"/>
  <c r="D87" i="3"/>
  <c r="C87" i="3"/>
  <c r="B87" i="3" s="1"/>
  <c r="I77" i="3"/>
  <c r="H77" i="3"/>
  <c r="G77" i="3"/>
  <c r="F77" i="3"/>
  <c r="E77" i="3"/>
  <c r="D77" i="3"/>
  <c r="B77" i="3" s="1"/>
  <c r="C77" i="3"/>
  <c r="I62" i="3"/>
  <c r="H62" i="3"/>
  <c r="G62" i="3"/>
  <c r="F62" i="3"/>
  <c r="E62" i="3"/>
  <c r="D62" i="3"/>
  <c r="C62" i="3"/>
  <c r="B62" i="3"/>
  <c r="D58" i="3"/>
  <c r="C58" i="3"/>
  <c r="B58" i="3" s="1"/>
  <c r="I48" i="3"/>
  <c r="H48" i="3"/>
  <c r="B48" i="3" s="1"/>
  <c r="G48" i="3"/>
  <c r="F48" i="3"/>
  <c r="E48" i="3"/>
  <c r="D48" i="3"/>
  <c r="C48" i="3"/>
  <c r="I44" i="3"/>
  <c r="I8" i="3" s="1"/>
  <c r="D44" i="3"/>
  <c r="C44" i="3"/>
  <c r="B44" i="3" s="1"/>
  <c r="D37" i="3"/>
  <c r="C37" i="3"/>
  <c r="B37" i="3" s="1"/>
  <c r="I32" i="3"/>
  <c r="H32" i="3"/>
  <c r="G32" i="3"/>
  <c r="F32" i="3"/>
  <c r="E32" i="3"/>
  <c r="D32" i="3"/>
  <c r="D8" i="3" s="1"/>
  <c r="C32" i="3"/>
  <c r="B32" i="3"/>
  <c r="I10" i="3"/>
  <c r="H10" i="3"/>
  <c r="G10" i="3"/>
  <c r="F10" i="3"/>
  <c r="E10" i="3"/>
  <c r="E8" i="3" s="1"/>
  <c r="D10" i="3"/>
  <c r="C10" i="3"/>
  <c r="B10" i="3"/>
  <c r="H8" i="3"/>
  <c r="G8" i="3"/>
  <c r="F8" i="3"/>
  <c r="C8" i="3"/>
  <c r="B8" i="3" s="1"/>
  <c r="B118" i="3" l="1"/>
  <c r="C119" i="3" s="1"/>
</calcChain>
</file>

<file path=xl/sharedStrings.xml><?xml version="1.0" encoding="utf-8"?>
<sst xmlns="http://schemas.openxmlformats.org/spreadsheetml/2006/main" count="133" uniqueCount="66">
  <si>
    <t>（単位　1000円）</t>
  </si>
  <si>
    <t>県市町課「市町財政概要」</t>
  </si>
  <si>
    <t>事      業</t>
  </si>
  <si>
    <t>借　入　先　別　内　訳</t>
    <rPh sb="0" eb="1">
      <t>シャク</t>
    </rPh>
    <rPh sb="2" eb="3">
      <t>イ</t>
    </rPh>
    <rPh sb="4" eb="5">
      <t>サキ</t>
    </rPh>
    <rPh sb="6" eb="7">
      <t>ベツ</t>
    </rPh>
    <rPh sb="8" eb="9">
      <t>ウチ</t>
    </rPh>
    <rPh sb="10" eb="11">
      <t>ヤク</t>
    </rPh>
    <phoneticPr fontId="4"/>
  </si>
  <si>
    <t/>
  </si>
  <si>
    <t>政府資金</t>
    <rPh sb="0" eb="2">
      <t>セイフ</t>
    </rPh>
    <rPh sb="2" eb="4">
      <t>シキン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</si>
  <si>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</si>
  <si>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市中銀行</t>
    <rPh sb="0" eb="2">
      <t>シチュウ</t>
    </rPh>
    <rPh sb="2" eb="4">
      <t>ギンコウ</t>
    </rPh>
    <phoneticPr fontId="4"/>
  </si>
  <si>
    <t>市中銀行以外</t>
    <rPh sb="0" eb="2">
      <t>シチュウ</t>
    </rPh>
    <rPh sb="2" eb="4">
      <t>ギンコウ</t>
    </rPh>
    <rPh sb="4" eb="6">
      <t>イガイ</t>
    </rPh>
    <phoneticPr fontId="4"/>
  </si>
  <si>
    <t>共済組合</t>
    <rPh sb="0" eb="4">
      <t>キョウサイクミアイ</t>
    </rPh>
    <phoneticPr fontId="4"/>
  </si>
  <si>
    <t>その他</t>
    <rPh sb="0" eb="3">
      <t>ソノタ</t>
    </rPh>
    <phoneticPr fontId="4"/>
  </si>
  <si>
    <t>団      体</t>
  </si>
  <si>
    <t>現    在    高</t>
    <phoneticPr fontId="4"/>
  </si>
  <si>
    <t>金融機構</t>
    <rPh sb="0" eb="2">
      <t>キンユウ</t>
    </rPh>
    <rPh sb="2" eb="4">
      <t>キコウ</t>
    </rPh>
    <phoneticPr fontId="4"/>
  </si>
  <si>
    <t>の金融機関</t>
    <rPh sb="1" eb="3">
      <t>キンユウ</t>
    </rPh>
    <rPh sb="3" eb="5">
      <t>キカン</t>
    </rPh>
    <phoneticPr fontId="4"/>
  </si>
  <si>
    <t>発 行 額</t>
    <rPh sb="0" eb="1">
      <t>ハツ</t>
    </rPh>
    <rPh sb="2" eb="3">
      <t>ギョウ</t>
    </rPh>
    <rPh sb="4" eb="5">
      <t>ガク</t>
    </rPh>
    <phoneticPr fontId="4"/>
  </si>
  <si>
    <t>総          額</t>
  </si>
  <si>
    <t>上  水  道  事  業</t>
    <rPh sb="0" eb="1">
      <t>ジョウ</t>
    </rPh>
    <rPh sb="3" eb="4">
      <t>スイ</t>
    </rPh>
    <phoneticPr fontId="4"/>
  </si>
  <si>
    <t xml:space="preserve">  下   関   市</t>
  </si>
  <si>
    <t xml:space="preserve">  宇   部   市</t>
  </si>
  <si>
    <t xml:space="preserve">  山   口   市</t>
  </si>
  <si>
    <t xml:space="preserve">  萩         市</t>
    <phoneticPr fontId="4"/>
  </si>
  <si>
    <t xml:space="preserve">  防   府   市</t>
  </si>
  <si>
    <t xml:space="preserve">  下   松   市</t>
  </si>
  <si>
    <t xml:space="preserve">  岩   国   市</t>
  </si>
  <si>
    <t xml:space="preserve">  光         市</t>
    <phoneticPr fontId="4"/>
  </si>
  <si>
    <t xml:space="preserve">  長   門   市</t>
  </si>
  <si>
    <t xml:space="preserve">  柳   井   市</t>
  </si>
  <si>
    <t xml:space="preserve">  美   祢   市</t>
  </si>
  <si>
    <t xml:space="preserve">  周   南   市</t>
    <rPh sb="2" eb="3">
      <t>シュウ</t>
    </rPh>
    <rPh sb="6" eb="7">
      <t>ナン</t>
    </rPh>
    <phoneticPr fontId="4"/>
  </si>
  <si>
    <t xml:space="preserve">  山陽小野田市</t>
    <rPh sb="2" eb="4">
      <t>サンヨウ</t>
    </rPh>
    <rPh sb="4" eb="7">
      <t>オノダ</t>
    </rPh>
    <phoneticPr fontId="4"/>
  </si>
  <si>
    <t xml:space="preserve">  周防大島町</t>
    <rPh sb="2" eb="4">
      <t>スオウ</t>
    </rPh>
    <rPh sb="4" eb="6">
      <t>オオシマ</t>
    </rPh>
    <phoneticPr fontId="4"/>
  </si>
  <si>
    <t xml:space="preserve">  田布施・平生</t>
  </si>
  <si>
    <t xml:space="preserve">  　水道企業団</t>
  </si>
  <si>
    <t xml:space="preserve">  柳井地域広域</t>
  </si>
  <si>
    <t xml:space="preserve">  光地域広域</t>
  </si>
  <si>
    <t>簡易水道事業</t>
  </si>
  <si>
    <t>工業用水道事業</t>
    <rPh sb="1" eb="2">
      <t>ギョウ</t>
    </rPh>
    <phoneticPr fontId="4"/>
  </si>
  <si>
    <t>交  通  事  業</t>
  </si>
  <si>
    <t>病  院  事  業</t>
  </si>
  <si>
    <t>介護サービス事業</t>
    <rPh sb="0" eb="2">
      <t>カイゴ</t>
    </rPh>
    <rPh sb="6" eb="8">
      <t>ジギョウ</t>
    </rPh>
    <phoneticPr fontId="4"/>
  </si>
  <si>
    <t>　光  　　　 市</t>
    <rPh sb="1" eb="2">
      <t>ヒカリ</t>
    </rPh>
    <rPh sb="8" eb="9">
      <t>シ</t>
    </rPh>
    <phoneticPr fontId="4"/>
  </si>
  <si>
    <t>　周　 南 　市</t>
    <rPh sb="1" eb="2">
      <t>シュウ</t>
    </rPh>
    <rPh sb="4" eb="5">
      <t>ミナミ</t>
    </rPh>
    <rPh sb="7" eb="8">
      <t>シ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</si>
  <si>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</si>
  <si>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 xml:space="preserve">  山   口   市</t>
    <phoneticPr fontId="4"/>
  </si>
  <si>
    <t>　岩   国   市</t>
    <rPh sb="1" eb="2">
      <t>イワ</t>
    </rPh>
    <rPh sb="5" eb="6">
      <t>クニ</t>
    </rPh>
    <rPh sb="9" eb="10">
      <t>シ</t>
    </rPh>
    <phoneticPr fontId="4"/>
  </si>
  <si>
    <t>　長　 門   市</t>
    <rPh sb="1" eb="2">
      <t>チョウ</t>
    </rPh>
    <rPh sb="4" eb="5">
      <t>モン</t>
    </rPh>
    <phoneticPr fontId="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</si>
  <si>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</si>
  <si>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</si>
  <si>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4"/>
  </si>
  <si>
    <t>林業集落排水事業</t>
    <rPh sb="0" eb="2">
      <t>リンギョウ</t>
    </rPh>
    <rPh sb="2" eb="4">
      <t>シュウラク</t>
    </rPh>
    <rPh sb="4" eb="6">
      <t>ハイスイ</t>
    </rPh>
    <rPh sb="6" eb="8">
      <t>ジギョウ</t>
    </rPh>
    <phoneticPr fontId="4"/>
  </si>
  <si>
    <t>特定地域生活排水処理事業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ジギョウ</t>
    </rPh>
    <phoneticPr fontId="4"/>
  </si>
  <si>
    <t>個別排水処理事業</t>
    <rPh sb="0" eb="2">
      <t>コベツ</t>
    </rPh>
    <rPh sb="2" eb="4">
      <t>ハイスイ</t>
    </rPh>
    <rPh sb="4" eb="6">
      <t>ショリ</t>
    </rPh>
    <rPh sb="6" eb="8">
      <t>ジギョウ</t>
    </rPh>
    <phoneticPr fontId="4"/>
  </si>
  <si>
    <t>対象は公営企業法適用企業である。</t>
    <phoneticPr fontId="4"/>
  </si>
  <si>
    <t xml:space="preserve">  山陽小野田市</t>
    <phoneticPr fontId="4"/>
  </si>
  <si>
    <t xml:space="preserve"> </t>
    <phoneticPr fontId="4"/>
  </si>
  <si>
    <t>１６３　 市町公営企業債（令和2年度）</t>
    <rPh sb="5" eb="7">
      <t>シチョウ</t>
    </rPh>
    <rPh sb="7" eb="9">
      <t>コウエイ</t>
    </rPh>
    <rPh sb="9" eb="11">
      <t>キギョウ</t>
    </rPh>
    <rPh sb="11" eb="12">
      <t>サイ</t>
    </rPh>
    <rPh sb="13" eb="15">
      <t>レイワ</t>
    </rPh>
    <phoneticPr fontId="4"/>
  </si>
  <si>
    <t>令和2年度末</t>
    <rPh sb="0" eb="2">
      <t>レイワ</t>
    </rPh>
    <phoneticPr fontId="4"/>
  </si>
  <si>
    <t>令和2年度中</t>
    <rPh sb="0" eb="2">
      <t>レイワ</t>
    </rPh>
    <rPh sb="3" eb="5">
      <t>ネンド</t>
    </rPh>
    <rPh sb="5" eb="6">
      <t>チュウ</t>
    </rPh>
    <phoneticPr fontId="4"/>
  </si>
  <si>
    <t>-</t>
    <phoneticPr fontId="4"/>
  </si>
  <si>
    <t xml:space="preserve">  　　山　口   市</t>
    <rPh sb="4" eb="5">
      <t>ヤマ</t>
    </rPh>
    <rPh sb="6" eb="7">
      <t>クチ</t>
    </rPh>
    <phoneticPr fontId="4"/>
  </si>
  <si>
    <t xml:space="preserve">  　　下　松   市</t>
    <rPh sb="4" eb="5">
      <t>シタ</t>
    </rPh>
    <rPh sb="6" eb="7">
      <t>マツ</t>
    </rPh>
    <phoneticPr fontId="4"/>
  </si>
  <si>
    <t>　　　岩　国　市</t>
    <rPh sb="3" eb="4">
      <t>イワ</t>
    </rPh>
    <rPh sb="5" eb="6">
      <t>クニ</t>
    </rPh>
    <rPh sb="7" eb="8">
      <t>シ</t>
    </rPh>
    <phoneticPr fontId="4"/>
  </si>
  <si>
    <t xml:space="preserve">  柳   井   市</t>
    <rPh sb="2" eb="3">
      <t>ヤナギ</t>
    </rPh>
    <rPh sb="6" eb="7">
      <t>イ</t>
    </rPh>
    <phoneticPr fontId="4"/>
  </si>
  <si>
    <t>検算</t>
    <rPh sb="0" eb="2">
      <t>ケンザン</t>
    </rPh>
    <phoneticPr fontId="4"/>
  </si>
  <si>
    <t>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</si>
</sst>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;&quot;△&quot;###\ ###\ ###\ ##0;&quot;－&quot;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3" fontId="1" fillId="0" borderId="0" xfId="0" applyNumberFormat="1" applyFont="1" applyAlignment="1"/>
    <xf numFmtId="3" fontId="3" fillId="0" borderId="0" xfId="0" applyNumberFormat="1" applyFont="1" applyAlignment="1">
      <alignment horizontal="left"/>
    </xf>
    <xf numFmtId="0" fontId="5" fillId="0" borderId="0" xfId="0" applyFont="1">
      <alignment vertical="center"/>
    </xf>
    <xf numFmtId="3" fontId="6" fillId="0" borderId="0" xfId="0" applyNumberFormat="1" applyFont="1" applyAlignment="1"/>
    <xf numFmtId="3" fontId="7" fillId="0" borderId="0" xfId="0" applyNumberFormat="1" applyFont="1" applyAlignment="1">
      <alignment horizontal="left" indent="3"/>
    </xf>
    <xf numFmtId="3" fontId="6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Continuous"/>
    </xf>
    <xf numFmtId="3" fontId="1" fillId="2" borderId="4" xfId="0" applyNumberFormat="1" applyFont="1" applyFill="1" applyBorder="1" applyAlignment="1">
      <alignment horizontal="centerContinuous"/>
    </xf>
    <xf numFmtId="3" fontId="1" fillId="2" borderId="1" xfId="0" applyNumberFormat="1" applyFont="1" applyFill="1" applyBorder="1" applyAlignment="1">
      <alignment horizontal="centerContinuous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quotePrefix="1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0" xfId="0" quotePrefix="1" applyNumberFormat="1" applyFont="1" applyFill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/>
    <xf numFmtId="176" fontId="8" fillId="0" borderId="0" xfId="0" applyNumberFormat="1" applyFont="1" applyAlignment="1"/>
    <xf numFmtId="3" fontId="9" fillId="2" borderId="5" xfId="0" applyNumberFormat="1" applyFont="1" applyFill="1" applyBorder="1" applyAlignment="1"/>
    <xf numFmtId="176" fontId="9" fillId="0" borderId="0" xfId="0" applyNumberFormat="1" applyFont="1" applyAlignment="1">
      <alignment horizontal="right"/>
    </xf>
    <xf numFmtId="176" fontId="5" fillId="0" borderId="0" xfId="0" applyNumberFormat="1" applyFont="1">
      <alignment vertical="center"/>
    </xf>
    <xf numFmtId="3" fontId="8" fillId="2" borderId="5" xfId="0" applyNumberFormat="1" applyFont="1" applyFill="1" applyBorder="1" applyAlignment="1"/>
    <xf numFmtId="176" fontId="8" fillId="0" borderId="0" xfId="0" applyNumberFormat="1" applyFont="1" applyAlignment="1">
      <alignment horizontal="right"/>
    </xf>
    <xf numFmtId="3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shrinkToFit="1"/>
    </xf>
    <xf numFmtId="176" fontId="8" fillId="0" borderId="6" xfId="0" applyNumberFormat="1" applyFont="1" applyBorder="1" applyAlignment="1">
      <alignment horizontal="right"/>
    </xf>
    <xf numFmtId="3" fontId="1" fillId="2" borderId="15" xfId="0" applyNumberFormat="1" applyFont="1" applyFill="1" applyBorder="1" applyAlignment="1">
      <alignment shrinkToFit="1"/>
    </xf>
    <xf numFmtId="176" fontId="8" fillId="0" borderId="16" xfId="0" applyNumberFormat="1" applyFont="1" applyBorder="1" applyAlignment="1">
      <alignment horizontal="right"/>
    </xf>
    <xf numFmtId="3" fontId="8" fillId="0" borderId="0" xfId="0" applyNumberFormat="1" applyFont="1" applyAlignment="1"/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B7E1-AA84-4E16-A75F-8D9D9317B063}">
  <sheetPr>
    <tabColor theme="0"/>
    <pageSetUpPr fitToPage="1"/>
  </sheetPr>
  <dimension ref="A1:K122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5" sqref="F15"/>
    </sheetView>
  </sheetViews>
  <sheetFormatPr defaultRowHeight="18.75" x14ac:dyDescent="0.4"/>
  <cols>
    <col min="1" max="1" width="17.25" customWidth="1"/>
    <col min="2" max="9" width="13.25" customWidth="1"/>
    <col min="10" max="10" width="11.5" bestFit="1" customWidth="1"/>
    <col min="11" max="11" width="9.625" bestFit="1" customWidth="1"/>
    <col min="14" max="14" width="9.5" bestFit="1" customWidth="1"/>
    <col min="257" max="257" width="17.25" customWidth="1"/>
    <col min="258" max="265" width="13.25" customWidth="1"/>
    <col min="266" max="266" width="11.5" bestFit="1" customWidth="1"/>
    <col min="267" max="267" width="9.625" bestFit="1" customWidth="1"/>
    <col min="270" max="270" width="9.5" bestFit="1" customWidth="1"/>
    <col min="513" max="513" width="17.25" customWidth="1"/>
    <col min="514" max="521" width="13.25" customWidth="1"/>
    <col min="522" max="522" width="11.5" bestFit="1" customWidth="1"/>
    <col min="523" max="523" width="9.625" bestFit="1" customWidth="1"/>
    <col min="526" max="526" width="9.5" bestFit="1" customWidth="1"/>
    <col min="769" max="769" width="17.25" customWidth="1"/>
    <col min="770" max="777" width="13.25" customWidth="1"/>
    <col min="778" max="778" width="11.5" bestFit="1" customWidth="1"/>
    <col min="779" max="779" width="9.625" bestFit="1" customWidth="1"/>
    <col min="782" max="782" width="9.5" bestFit="1" customWidth="1"/>
    <col min="1025" max="1025" width="17.25" customWidth="1"/>
    <col min="1026" max="1033" width="13.25" customWidth="1"/>
    <col min="1034" max="1034" width="11.5" bestFit="1" customWidth="1"/>
    <col min="1035" max="1035" width="9.625" bestFit="1" customWidth="1"/>
    <col min="1038" max="1038" width="9.5" bestFit="1" customWidth="1"/>
    <col min="1281" max="1281" width="17.25" customWidth="1"/>
    <col min="1282" max="1289" width="13.25" customWidth="1"/>
    <col min="1290" max="1290" width="11.5" bestFit="1" customWidth="1"/>
    <col min="1291" max="1291" width="9.625" bestFit="1" customWidth="1"/>
    <col min="1294" max="1294" width="9.5" bestFit="1" customWidth="1"/>
    <col min="1537" max="1537" width="17.25" customWidth="1"/>
    <col min="1538" max="1545" width="13.25" customWidth="1"/>
    <col min="1546" max="1546" width="11.5" bestFit="1" customWidth="1"/>
    <col min="1547" max="1547" width="9.625" bestFit="1" customWidth="1"/>
    <col min="1550" max="1550" width="9.5" bestFit="1" customWidth="1"/>
    <col min="1793" max="1793" width="17.25" customWidth="1"/>
    <col min="1794" max="1801" width="13.25" customWidth="1"/>
    <col min="1802" max="1802" width="11.5" bestFit="1" customWidth="1"/>
    <col min="1803" max="1803" width="9.625" bestFit="1" customWidth="1"/>
    <col min="1806" max="1806" width="9.5" bestFit="1" customWidth="1"/>
    <col min="2049" max="2049" width="17.25" customWidth="1"/>
    <col min="2050" max="2057" width="13.25" customWidth="1"/>
    <col min="2058" max="2058" width="11.5" bestFit="1" customWidth="1"/>
    <col min="2059" max="2059" width="9.625" bestFit="1" customWidth="1"/>
    <col min="2062" max="2062" width="9.5" bestFit="1" customWidth="1"/>
    <col min="2305" max="2305" width="17.25" customWidth="1"/>
    <col min="2306" max="2313" width="13.25" customWidth="1"/>
    <col min="2314" max="2314" width="11.5" bestFit="1" customWidth="1"/>
    <col min="2315" max="2315" width="9.625" bestFit="1" customWidth="1"/>
    <col min="2318" max="2318" width="9.5" bestFit="1" customWidth="1"/>
    <col min="2561" max="2561" width="17.25" customWidth="1"/>
    <col min="2562" max="2569" width="13.25" customWidth="1"/>
    <col min="2570" max="2570" width="11.5" bestFit="1" customWidth="1"/>
    <col min="2571" max="2571" width="9.625" bestFit="1" customWidth="1"/>
    <col min="2574" max="2574" width="9.5" bestFit="1" customWidth="1"/>
    <col min="2817" max="2817" width="17.25" customWidth="1"/>
    <col min="2818" max="2825" width="13.25" customWidth="1"/>
    <col min="2826" max="2826" width="11.5" bestFit="1" customWidth="1"/>
    <col min="2827" max="2827" width="9.625" bestFit="1" customWidth="1"/>
    <col min="2830" max="2830" width="9.5" bestFit="1" customWidth="1"/>
    <col min="3073" max="3073" width="17.25" customWidth="1"/>
    <col min="3074" max="3081" width="13.25" customWidth="1"/>
    <col min="3082" max="3082" width="11.5" bestFit="1" customWidth="1"/>
    <col min="3083" max="3083" width="9.625" bestFit="1" customWidth="1"/>
    <col min="3086" max="3086" width="9.5" bestFit="1" customWidth="1"/>
    <col min="3329" max="3329" width="17.25" customWidth="1"/>
    <col min="3330" max="3337" width="13.25" customWidth="1"/>
    <col min="3338" max="3338" width="11.5" bestFit="1" customWidth="1"/>
    <col min="3339" max="3339" width="9.625" bestFit="1" customWidth="1"/>
    <col min="3342" max="3342" width="9.5" bestFit="1" customWidth="1"/>
    <col min="3585" max="3585" width="17.25" customWidth="1"/>
    <col min="3586" max="3593" width="13.25" customWidth="1"/>
    <col min="3594" max="3594" width="11.5" bestFit="1" customWidth="1"/>
    <col min="3595" max="3595" width="9.625" bestFit="1" customWidth="1"/>
    <col min="3598" max="3598" width="9.5" bestFit="1" customWidth="1"/>
    <col min="3841" max="3841" width="17.25" customWidth="1"/>
    <col min="3842" max="3849" width="13.25" customWidth="1"/>
    <col min="3850" max="3850" width="11.5" bestFit="1" customWidth="1"/>
    <col min="3851" max="3851" width="9.625" bestFit="1" customWidth="1"/>
    <col min="3854" max="3854" width="9.5" bestFit="1" customWidth="1"/>
    <col min="4097" max="4097" width="17.25" customWidth="1"/>
    <col min="4098" max="4105" width="13.25" customWidth="1"/>
    <col min="4106" max="4106" width="11.5" bestFit="1" customWidth="1"/>
    <col min="4107" max="4107" width="9.625" bestFit="1" customWidth="1"/>
    <col min="4110" max="4110" width="9.5" bestFit="1" customWidth="1"/>
    <col min="4353" max="4353" width="17.25" customWidth="1"/>
    <col min="4354" max="4361" width="13.25" customWidth="1"/>
    <col min="4362" max="4362" width="11.5" bestFit="1" customWidth="1"/>
    <col min="4363" max="4363" width="9.625" bestFit="1" customWidth="1"/>
    <col min="4366" max="4366" width="9.5" bestFit="1" customWidth="1"/>
    <col min="4609" max="4609" width="17.25" customWidth="1"/>
    <col min="4610" max="4617" width="13.25" customWidth="1"/>
    <col min="4618" max="4618" width="11.5" bestFit="1" customWidth="1"/>
    <col min="4619" max="4619" width="9.625" bestFit="1" customWidth="1"/>
    <col min="4622" max="4622" width="9.5" bestFit="1" customWidth="1"/>
    <col min="4865" max="4865" width="17.25" customWidth="1"/>
    <col min="4866" max="4873" width="13.25" customWidth="1"/>
    <col min="4874" max="4874" width="11.5" bestFit="1" customWidth="1"/>
    <col min="4875" max="4875" width="9.625" bestFit="1" customWidth="1"/>
    <col min="4878" max="4878" width="9.5" bestFit="1" customWidth="1"/>
    <col min="5121" max="5121" width="17.25" customWidth="1"/>
    <col min="5122" max="5129" width="13.25" customWidth="1"/>
    <col min="5130" max="5130" width="11.5" bestFit="1" customWidth="1"/>
    <col min="5131" max="5131" width="9.625" bestFit="1" customWidth="1"/>
    <col min="5134" max="5134" width="9.5" bestFit="1" customWidth="1"/>
    <col min="5377" max="5377" width="17.25" customWidth="1"/>
    <col min="5378" max="5385" width="13.25" customWidth="1"/>
    <col min="5386" max="5386" width="11.5" bestFit="1" customWidth="1"/>
    <col min="5387" max="5387" width="9.625" bestFit="1" customWidth="1"/>
    <col min="5390" max="5390" width="9.5" bestFit="1" customWidth="1"/>
    <col min="5633" max="5633" width="17.25" customWidth="1"/>
    <col min="5634" max="5641" width="13.25" customWidth="1"/>
    <col min="5642" max="5642" width="11.5" bestFit="1" customWidth="1"/>
    <col min="5643" max="5643" width="9.625" bestFit="1" customWidth="1"/>
    <col min="5646" max="5646" width="9.5" bestFit="1" customWidth="1"/>
    <col min="5889" max="5889" width="17.25" customWidth="1"/>
    <col min="5890" max="5897" width="13.25" customWidth="1"/>
    <col min="5898" max="5898" width="11.5" bestFit="1" customWidth="1"/>
    <col min="5899" max="5899" width="9.625" bestFit="1" customWidth="1"/>
    <col min="5902" max="5902" width="9.5" bestFit="1" customWidth="1"/>
    <col min="6145" max="6145" width="17.25" customWidth="1"/>
    <col min="6146" max="6153" width="13.25" customWidth="1"/>
    <col min="6154" max="6154" width="11.5" bestFit="1" customWidth="1"/>
    <col min="6155" max="6155" width="9.625" bestFit="1" customWidth="1"/>
    <col min="6158" max="6158" width="9.5" bestFit="1" customWidth="1"/>
    <col min="6401" max="6401" width="17.25" customWidth="1"/>
    <col min="6402" max="6409" width="13.25" customWidth="1"/>
    <col min="6410" max="6410" width="11.5" bestFit="1" customWidth="1"/>
    <col min="6411" max="6411" width="9.625" bestFit="1" customWidth="1"/>
    <col min="6414" max="6414" width="9.5" bestFit="1" customWidth="1"/>
    <col min="6657" max="6657" width="17.25" customWidth="1"/>
    <col min="6658" max="6665" width="13.25" customWidth="1"/>
    <col min="6666" max="6666" width="11.5" bestFit="1" customWidth="1"/>
    <col min="6667" max="6667" width="9.625" bestFit="1" customWidth="1"/>
    <col min="6670" max="6670" width="9.5" bestFit="1" customWidth="1"/>
    <col min="6913" max="6913" width="17.25" customWidth="1"/>
    <col min="6914" max="6921" width="13.25" customWidth="1"/>
    <col min="6922" max="6922" width="11.5" bestFit="1" customWidth="1"/>
    <col min="6923" max="6923" width="9.625" bestFit="1" customWidth="1"/>
    <col min="6926" max="6926" width="9.5" bestFit="1" customWidth="1"/>
    <col min="7169" max="7169" width="17.25" customWidth="1"/>
    <col min="7170" max="7177" width="13.25" customWidth="1"/>
    <col min="7178" max="7178" width="11.5" bestFit="1" customWidth="1"/>
    <col min="7179" max="7179" width="9.625" bestFit="1" customWidth="1"/>
    <col min="7182" max="7182" width="9.5" bestFit="1" customWidth="1"/>
    <col min="7425" max="7425" width="17.25" customWidth="1"/>
    <col min="7426" max="7433" width="13.25" customWidth="1"/>
    <col min="7434" max="7434" width="11.5" bestFit="1" customWidth="1"/>
    <col min="7435" max="7435" width="9.625" bestFit="1" customWidth="1"/>
    <col min="7438" max="7438" width="9.5" bestFit="1" customWidth="1"/>
    <col min="7681" max="7681" width="17.25" customWidth="1"/>
    <col min="7682" max="7689" width="13.25" customWidth="1"/>
    <col min="7690" max="7690" width="11.5" bestFit="1" customWidth="1"/>
    <col min="7691" max="7691" width="9.625" bestFit="1" customWidth="1"/>
    <col min="7694" max="7694" width="9.5" bestFit="1" customWidth="1"/>
    <col min="7937" max="7937" width="17.25" customWidth="1"/>
    <col min="7938" max="7945" width="13.25" customWidth="1"/>
    <col min="7946" max="7946" width="11.5" bestFit="1" customWidth="1"/>
    <col min="7947" max="7947" width="9.625" bestFit="1" customWidth="1"/>
    <col min="7950" max="7950" width="9.5" bestFit="1" customWidth="1"/>
    <col min="8193" max="8193" width="17.25" customWidth="1"/>
    <col min="8194" max="8201" width="13.25" customWidth="1"/>
    <col min="8202" max="8202" width="11.5" bestFit="1" customWidth="1"/>
    <col min="8203" max="8203" width="9.625" bestFit="1" customWidth="1"/>
    <col min="8206" max="8206" width="9.5" bestFit="1" customWidth="1"/>
    <col min="8449" max="8449" width="17.25" customWidth="1"/>
    <col min="8450" max="8457" width="13.25" customWidth="1"/>
    <col min="8458" max="8458" width="11.5" bestFit="1" customWidth="1"/>
    <col min="8459" max="8459" width="9.625" bestFit="1" customWidth="1"/>
    <col min="8462" max="8462" width="9.5" bestFit="1" customWidth="1"/>
    <col min="8705" max="8705" width="17.25" customWidth="1"/>
    <col min="8706" max="8713" width="13.25" customWidth="1"/>
    <col min="8714" max="8714" width="11.5" bestFit="1" customWidth="1"/>
    <col min="8715" max="8715" width="9.625" bestFit="1" customWidth="1"/>
    <col min="8718" max="8718" width="9.5" bestFit="1" customWidth="1"/>
    <col min="8961" max="8961" width="17.25" customWidth="1"/>
    <col min="8962" max="8969" width="13.25" customWidth="1"/>
    <col min="8970" max="8970" width="11.5" bestFit="1" customWidth="1"/>
    <col min="8971" max="8971" width="9.625" bestFit="1" customWidth="1"/>
    <col min="8974" max="8974" width="9.5" bestFit="1" customWidth="1"/>
    <col min="9217" max="9217" width="17.25" customWidth="1"/>
    <col min="9218" max="9225" width="13.25" customWidth="1"/>
    <col min="9226" max="9226" width="11.5" bestFit="1" customWidth="1"/>
    <col min="9227" max="9227" width="9.625" bestFit="1" customWidth="1"/>
    <col min="9230" max="9230" width="9.5" bestFit="1" customWidth="1"/>
    <col min="9473" max="9473" width="17.25" customWidth="1"/>
    <col min="9474" max="9481" width="13.25" customWidth="1"/>
    <col min="9482" max="9482" width="11.5" bestFit="1" customWidth="1"/>
    <col min="9483" max="9483" width="9.625" bestFit="1" customWidth="1"/>
    <col min="9486" max="9486" width="9.5" bestFit="1" customWidth="1"/>
    <col min="9729" max="9729" width="17.25" customWidth="1"/>
    <col min="9730" max="9737" width="13.25" customWidth="1"/>
    <col min="9738" max="9738" width="11.5" bestFit="1" customWidth="1"/>
    <col min="9739" max="9739" width="9.625" bestFit="1" customWidth="1"/>
    <col min="9742" max="9742" width="9.5" bestFit="1" customWidth="1"/>
    <col min="9985" max="9985" width="17.25" customWidth="1"/>
    <col min="9986" max="9993" width="13.25" customWidth="1"/>
    <col min="9994" max="9994" width="11.5" bestFit="1" customWidth="1"/>
    <col min="9995" max="9995" width="9.625" bestFit="1" customWidth="1"/>
    <col min="9998" max="9998" width="9.5" bestFit="1" customWidth="1"/>
    <col min="10241" max="10241" width="17.25" customWidth="1"/>
    <col min="10242" max="10249" width="13.25" customWidth="1"/>
    <col min="10250" max="10250" width="11.5" bestFit="1" customWidth="1"/>
    <col min="10251" max="10251" width="9.625" bestFit="1" customWidth="1"/>
    <col min="10254" max="10254" width="9.5" bestFit="1" customWidth="1"/>
    <col min="10497" max="10497" width="17.25" customWidth="1"/>
    <col min="10498" max="10505" width="13.25" customWidth="1"/>
    <col min="10506" max="10506" width="11.5" bestFit="1" customWidth="1"/>
    <col min="10507" max="10507" width="9.625" bestFit="1" customWidth="1"/>
    <col min="10510" max="10510" width="9.5" bestFit="1" customWidth="1"/>
    <col min="10753" max="10753" width="17.25" customWidth="1"/>
    <col min="10754" max="10761" width="13.25" customWidth="1"/>
    <col min="10762" max="10762" width="11.5" bestFit="1" customWidth="1"/>
    <col min="10763" max="10763" width="9.625" bestFit="1" customWidth="1"/>
    <col min="10766" max="10766" width="9.5" bestFit="1" customWidth="1"/>
    <col min="11009" max="11009" width="17.25" customWidth="1"/>
    <col min="11010" max="11017" width="13.25" customWidth="1"/>
    <col min="11018" max="11018" width="11.5" bestFit="1" customWidth="1"/>
    <col min="11019" max="11019" width="9.625" bestFit="1" customWidth="1"/>
    <col min="11022" max="11022" width="9.5" bestFit="1" customWidth="1"/>
    <col min="11265" max="11265" width="17.25" customWidth="1"/>
    <col min="11266" max="11273" width="13.25" customWidth="1"/>
    <col min="11274" max="11274" width="11.5" bestFit="1" customWidth="1"/>
    <col min="11275" max="11275" width="9.625" bestFit="1" customWidth="1"/>
    <col min="11278" max="11278" width="9.5" bestFit="1" customWidth="1"/>
    <col min="11521" max="11521" width="17.25" customWidth="1"/>
    <col min="11522" max="11529" width="13.25" customWidth="1"/>
    <col min="11530" max="11530" width="11.5" bestFit="1" customWidth="1"/>
    <col min="11531" max="11531" width="9.625" bestFit="1" customWidth="1"/>
    <col min="11534" max="11534" width="9.5" bestFit="1" customWidth="1"/>
    <col min="11777" max="11777" width="17.25" customWidth="1"/>
    <col min="11778" max="11785" width="13.25" customWidth="1"/>
    <col min="11786" max="11786" width="11.5" bestFit="1" customWidth="1"/>
    <col min="11787" max="11787" width="9.625" bestFit="1" customWidth="1"/>
    <col min="11790" max="11790" width="9.5" bestFit="1" customWidth="1"/>
    <col min="12033" max="12033" width="17.25" customWidth="1"/>
    <col min="12034" max="12041" width="13.25" customWidth="1"/>
    <col min="12042" max="12042" width="11.5" bestFit="1" customWidth="1"/>
    <col min="12043" max="12043" width="9.625" bestFit="1" customWidth="1"/>
    <col min="12046" max="12046" width="9.5" bestFit="1" customWidth="1"/>
    <col min="12289" max="12289" width="17.25" customWidth="1"/>
    <col min="12290" max="12297" width="13.25" customWidth="1"/>
    <col min="12298" max="12298" width="11.5" bestFit="1" customWidth="1"/>
    <col min="12299" max="12299" width="9.625" bestFit="1" customWidth="1"/>
    <col min="12302" max="12302" width="9.5" bestFit="1" customWidth="1"/>
    <col min="12545" max="12545" width="17.25" customWidth="1"/>
    <col min="12546" max="12553" width="13.25" customWidth="1"/>
    <col min="12554" max="12554" width="11.5" bestFit="1" customWidth="1"/>
    <col min="12555" max="12555" width="9.625" bestFit="1" customWidth="1"/>
    <col min="12558" max="12558" width="9.5" bestFit="1" customWidth="1"/>
    <col min="12801" max="12801" width="17.25" customWidth="1"/>
    <col min="12802" max="12809" width="13.25" customWidth="1"/>
    <col min="12810" max="12810" width="11.5" bestFit="1" customWidth="1"/>
    <col min="12811" max="12811" width="9.625" bestFit="1" customWidth="1"/>
    <col min="12814" max="12814" width="9.5" bestFit="1" customWidth="1"/>
    <col min="13057" max="13057" width="17.25" customWidth="1"/>
    <col min="13058" max="13065" width="13.25" customWidth="1"/>
    <col min="13066" max="13066" width="11.5" bestFit="1" customWidth="1"/>
    <col min="13067" max="13067" width="9.625" bestFit="1" customWidth="1"/>
    <col min="13070" max="13070" width="9.5" bestFit="1" customWidth="1"/>
    <col min="13313" max="13313" width="17.25" customWidth="1"/>
    <col min="13314" max="13321" width="13.25" customWidth="1"/>
    <col min="13322" max="13322" width="11.5" bestFit="1" customWidth="1"/>
    <col min="13323" max="13323" width="9.625" bestFit="1" customWidth="1"/>
    <col min="13326" max="13326" width="9.5" bestFit="1" customWidth="1"/>
    <col min="13569" max="13569" width="17.25" customWidth="1"/>
    <col min="13570" max="13577" width="13.25" customWidth="1"/>
    <col min="13578" max="13578" width="11.5" bestFit="1" customWidth="1"/>
    <col min="13579" max="13579" width="9.625" bestFit="1" customWidth="1"/>
    <col min="13582" max="13582" width="9.5" bestFit="1" customWidth="1"/>
    <col min="13825" max="13825" width="17.25" customWidth="1"/>
    <col min="13826" max="13833" width="13.25" customWidth="1"/>
    <col min="13834" max="13834" width="11.5" bestFit="1" customWidth="1"/>
    <col min="13835" max="13835" width="9.625" bestFit="1" customWidth="1"/>
    <col min="13838" max="13838" width="9.5" bestFit="1" customWidth="1"/>
    <col min="14081" max="14081" width="17.25" customWidth="1"/>
    <col min="14082" max="14089" width="13.25" customWidth="1"/>
    <col min="14090" max="14090" width="11.5" bestFit="1" customWidth="1"/>
    <col min="14091" max="14091" width="9.625" bestFit="1" customWidth="1"/>
    <col min="14094" max="14094" width="9.5" bestFit="1" customWidth="1"/>
    <col min="14337" max="14337" width="17.25" customWidth="1"/>
    <col min="14338" max="14345" width="13.25" customWidth="1"/>
    <col min="14346" max="14346" width="11.5" bestFit="1" customWidth="1"/>
    <col min="14347" max="14347" width="9.625" bestFit="1" customWidth="1"/>
    <col min="14350" max="14350" width="9.5" bestFit="1" customWidth="1"/>
    <col min="14593" max="14593" width="17.25" customWidth="1"/>
    <col min="14594" max="14601" width="13.25" customWidth="1"/>
    <col min="14602" max="14602" width="11.5" bestFit="1" customWidth="1"/>
    <col min="14603" max="14603" width="9.625" bestFit="1" customWidth="1"/>
    <col min="14606" max="14606" width="9.5" bestFit="1" customWidth="1"/>
    <col min="14849" max="14849" width="17.25" customWidth="1"/>
    <col min="14850" max="14857" width="13.25" customWidth="1"/>
    <col min="14858" max="14858" width="11.5" bestFit="1" customWidth="1"/>
    <col min="14859" max="14859" width="9.625" bestFit="1" customWidth="1"/>
    <col min="14862" max="14862" width="9.5" bestFit="1" customWidth="1"/>
    <col min="15105" max="15105" width="17.25" customWidth="1"/>
    <col min="15106" max="15113" width="13.25" customWidth="1"/>
    <col min="15114" max="15114" width="11.5" bestFit="1" customWidth="1"/>
    <col min="15115" max="15115" width="9.625" bestFit="1" customWidth="1"/>
    <col min="15118" max="15118" width="9.5" bestFit="1" customWidth="1"/>
    <col min="15361" max="15361" width="17.25" customWidth="1"/>
    <col min="15362" max="15369" width="13.25" customWidth="1"/>
    <col min="15370" max="15370" width="11.5" bestFit="1" customWidth="1"/>
    <col min="15371" max="15371" width="9.625" bestFit="1" customWidth="1"/>
    <col min="15374" max="15374" width="9.5" bestFit="1" customWidth="1"/>
    <col min="15617" max="15617" width="17.25" customWidth="1"/>
    <col min="15618" max="15625" width="13.25" customWidth="1"/>
    <col min="15626" max="15626" width="11.5" bestFit="1" customWidth="1"/>
    <col min="15627" max="15627" width="9.625" bestFit="1" customWidth="1"/>
    <col min="15630" max="15630" width="9.5" bestFit="1" customWidth="1"/>
    <col min="15873" max="15873" width="17.25" customWidth="1"/>
    <col min="15874" max="15881" width="13.25" customWidth="1"/>
    <col min="15882" max="15882" width="11.5" bestFit="1" customWidth="1"/>
    <col min="15883" max="15883" width="9.625" bestFit="1" customWidth="1"/>
    <col min="15886" max="15886" width="9.5" bestFit="1" customWidth="1"/>
    <col min="16129" max="16129" width="17.25" customWidth="1"/>
    <col min="16130" max="16137" width="13.25" customWidth="1"/>
    <col min="16138" max="16138" width="11.5" bestFit="1" customWidth="1"/>
    <col min="16139" max="16139" width="9.625" bestFit="1" customWidth="1"/>
    <col min="16142" max="16142" width="9.5" bestFit="1" customWidth="1"/>
  </cols>
  <sheetData>
    <row r="1" spans="1:11" x14ac:dyDescent="0.2">
      <c r="A1" s="1"/>
      <c r="B1" s="2" t="s">
        <v>56</v>
      </c>
      <c r="C1" s="1"/>
      <c r="D1" s="1"/>
      <c r="E1" s="1"/>
      <c r="F1" s="1"/>
      <c r="G1" s="1"/>
      <c r="H1" s="1"/>
      <c r="I1" s="1"/>
    </row>
    <row r="2" spans="1:11" x14ac:dyDescent="0.15">
      <c r="A2" s="1"/>
      <c r="B2" s="3"/>
      <c r="C2" s="1"/>
      <c r="D2" s="1"/>
      <c r="E2" s="1"/>
      <c r="F2" s="1"/>
      <c r="G2" s="1"/>
      <c r="H2" s="1"/>
      <c r="I2" s="1"/>
    </row>
    <row r="3" spans="1:11" ht="20.25" customHeight="1" thickBot="1" x14ac:dyDescent="0.2">
      <c r="A3" s="4" t="s">
        <v>0</v>
      </c>
      <c r="B3" s="5" t="s">
        <v>53</v>
      </c>
      <c r="C3" s="1"/>
      <c r="D3" s="1"/>
      <c r="E3" s="1"/>
      <c r="F3" s="1"/>
      <c r="G3" s="1"/>
      <c r="H3" s="1"/>
      <c r="I3" s="6" t="s">
        <v>1</v>
      </c>
    </row>
    <row r="4" spans="1:11" ht="19.5" thickTop="1" x14ac:dyDescent="0.15">
      <c r="A4" s="7" t="s">
        <v>2</v>
      </c>
      <c r="B4" s="8" t="s">
        <v>57</v>
      </c>
      <c r="C4" s="9" t="s">
        <v>3</v>
      </c>
      <c r="D4" s="10"/>
      <c r="E4" s="10"/>
      <c r="F4" s="10"/>
      <c r="G4" s="11"/>
      <c r="H4" s="11"/>
      <c r="I4" s="12" t="s">
        <v>58</v>
      </c>
    </row>
    <row r="5" spans="1:11" x14ac:dyDescent="0.15">
      <c r="A5" s="13"/>
      <c r="B5" s="14" t="s">
        <v>4</v>
      </c>
      <c r="C5" s="34" t="s">
        <v>5</v>
      </c>
      <c r="D5" s="15" t="s">
        <v>6</v>
      </c>
      <c r="E5" s="34" t="s">
        <v>7</v>
      </c>
      <c r="F5" s="15" t="s">
        <v>8</v>
      </c>
      <c r="G5" s="36" t="s">
        <v>9</v>
      </c>
      <c r="H5" s="38" t="s">
        <v>10</v>
      </c>
      <c r="I5" s="16"/>
    </row>
    <row r="6" spans="1:11" x14ac:dyDescent="0.15">
      <c r="A6" s="13" t="s">
        <v>11</v>
      </c>
      <c r="B6" s="17" t="s">
        <v>12</v>
      </c>
      <c r="C6" s="35"/>
      <c r="D6" s="18" t="s">
        <v>13</v>
      </c>
      <c r="E6" s="35"/>
      <c r="F6" s="18" t="s">
        <v>14</v>
      </c>
      <c r="G6" s="37"/>
      <c r="H6" s="39"/>
      <c r="I6" s="17" t="s">
        <v>15</v>
      </c>
    </row>
    <row r="7" spans="1:11" x14ac:dyDescent="0.15">
      <c r="A7" s="19"/>
      <c r="B7" s="20"/>
      <c r="C7" s="20"/>
      <c r="D7" s="20"/>
      <c r="E7" s="20"/>
      <c r="F7" s="20"/>
      <c r="G7" s="20"/>
      <c r="H7" s="20"/>
      <c r="I7" s="20"/>
    </row>
    <row r="8" spans="1:11" x14ac:dyDescent="0.15">
      <c r="A8" s="21" t="s">
        <v>16</v>
      </c>
      <c r="B8" s="22">
        <f>SUM(C8:H8)</f>
        <v>375771957</v>
      </c>
      <c r="C8" s="22">
        <f t="shared" ref="C8:I8" si="0">SUM(C10,C32,C37,C44,,C48,C58,C62,C77,C87,C105,C109,C113,C98)</f>
        <v>262467999</v>
      </c>
      <c r="D8" s="22">
        <f t="shared" si="0"/>
        <v>103380497</v>
      </c>
      <c r="E8" s="22">
        <f t="shared" si="0"/>
        <v>8783761</v>
      </c>
      <c r="F8" s="22">
        <f t="shared" si="0"/>
        <v>1031800</v>
      </c>
      <c r="G8" s="22">
        <f t="shared" si="0"/>
        <v>50080</v>
      </c>
      <c r="H8" s="22">
        <f t="shared" si="0"/>
        <v>57820</v>
      </c>
      <c r="I8" s="22">
        <f t="shared" si="0"/>
        <v>19991300</v>
      </c>
      <c r="J8" s="23"/>
      <c r="K8" s="22"/>
    </row>
    <row r="9" spans="1:11" x14ac:dyDescent="0.15">
      <c r="A9" s="24"/>
      <c r="B9" s="25"/>
      <c r="C9" s="25"/>
      <c r="D9" s="25"/>
      <c r="E9" s="25"/>
      <c r="F9" s="25"/>
      <c r="G9" s="25"/>
      <c r="H9" s="25"/>
      <c r="I9" s="25"/>
      <c r="J9" s="3"/>
    </row>
    <row r="10" spans="1:11" x14ac:dyDescent="0.15">
      <c r="A10" s="26" t="s">
        <v>17</v>
      </c>
      <c r="B10" s="25">
        <f t="shared" ref="B10:I10" si="1">SUM(B11:B29)</f>
        <v>101122241</v>
      </c>
      <c r="C10" s="25">
        <f t="shared" si="1"/>
        <v>69155880</v>
      </c>
      <c r="D10" s="25">
        <f t="shared" si="1"/>
        <v>31833676</v>
      </c>
      <c r="E10" s="25">
        <f t="shared" si="1"/>
        <v>48825</v>
      </c>
      <c r="F10" s="25">
        <f t="shared" si="1"/>
        <v>38460</v>
      </c>
      <c r="G10" s="25">
        <f t="shared" si="1"/>
        <v>0</v>
      </c>
      <c r="H10" s="25">
        <f t="shared" si="1"/>
        <v>45400</v>
      </c>
      <c r="I10" s="25">
        <f t="shared" si="1"/>
        <v>6928300</v>
      </c>
      <c r="J10" s="23"/>
    </row>
    <row r="11" spans="1:11" x14ac:dyDescent="0.15">
      <c r="A11" s="26" t="s">
        <v>18</v>
      </c>
      <c r="B11" s="25">
        <v>12423284</v>
      </c>
      <c r="C11" s="25">
        <v>9004251</v>
      </c>
      <c r="D11" s="25">
        <v>3419033</v>
      </c>
      <c r="E11" s="25">
        <v>0</v>
      </c>
      <c r="F11" s="25">
        <v>0</v>
      </c>
      <c r="G11" s="25">
        <v>0</v>
      </c>
      <c r="H11" s="25">
        <v>0</v>
      </c>
      <c r="I11" s="25">
        <v>1529300</v>
      </c>
      <c r="J11" s="23"/>
    </row>
    <row r="12" spans="1:11" x14ac:dyDescent="0.15">
      <c r="A12" s="26" t="s">
        <v>19</v>
      </c>
      <c r="B12" s="25">
        <v>9726689</v>
      </c>
      <c r="C12" s="25">
        <v>8486984</v>
      </c>
      <c r="D12" s="25">
        <v>1239705</v>
      </c>
      <c r="E12" s="25">
        <v>0</v>
      </c>
      <c r="F12" s="25">
        <v>0</v>
      </c>
      <c r="G12" s="25">
        <v>0</v>
      </c>
      <c r="H12" s="25">
        <v>0</v>
      </c>
      <c r="I12" s="25">
        <v>850000</v>
      </c>
      <c r="J12" s="3"/>
    </row>
    <row r="13" spans="1:11" x14ac:dyDescent="0.15">
      <c r="A13" s="26" t="s">
        <v>20</v>
      </c>
      <c r="B13" s="25">
        <v>15306451</v>
      </c>
      <c r="C13" s="25">
        <v>12837992</v>
      </c>
      <c r="D13" s="25">
        <v>2468459</v>
      </c>
      <c r="E13" s="25">
        <v>0</v>
      </c>
      <c r="F13" s="25">
        <v>0</v>
      </c>
      <c r="G13" s="25">
        <v>0</v>
      </c>
      <c r="H13" s="25">
        <v>0</v>
      </c>
      <c r="I13" s="25">
        <v>1288000</v>
      </c>
      <c r="J13" s="3"/>
    </row>
    <row r="14" spans="1:11" x14ac:dyDescent="0.15">
      <c r="A14" s="26" t="s">
        <v>21</v>
      </c>
      <c r="B14" s="25">
        <v>4309963</v>
      </c>
      <c r="C14" s="25">
        <v>2286244</v>
      </c>
      <c r="D14" s="25">
        <v>2023719</v>
      </c>
      <c r="E14" s="25">
        <v>0</v>
      </c>
      <c r="F14" s="25">
        <v>0</v>
      </c>
      <c r="G14" s="25">
        <v>0</v>
      </c>
      <c r="H14" s="25">
        <v>0</v>
      </c>
      <c r="I14" s="25">
        <v>251000</v>
      </c>
      <c r="J14" s="3"/>
    </row>
    <row r="15" spans="1:11" x14ac:dyDescent="0.15">
      <c r="A15" s="26" t="s">
        <v>22</v>
      </c>
      <c r="B15" s="25">
        <v>7857318</v>
      </c>
      <c r="C15" s="25">
        <v>6241747</v>
      </c>
      <c r="D15" s="25">
        <v>1615571</v>
      </c>
      <c r="E15" s="25">
        <v>0</v>
      </c>
      <c r="F15" s="25">
        <v>0</v>
      </c>
      <c r="G15" s="25">
        <v>0</v>
      </c>
      <c r="H15" s="25">
        <v>0</v>
      </c>
      <c r="I15" s="25">
        <v>542000</v>
      </c>
      <c r="J15" s="3"/>
    </row>
    <row r="16" spans="1:11" x14ac:dyDescent="0.15">
      <c r="A16" s="26" t="s">
        <v>23</v>
      </c>
      <c r="B16" s="25">
        <v>2898968</v>
      </c>
      <c r="C16" s="25">
        <v>1502645</v>
      </c>
      <c r="D16" s="25">
        <v>1396323</v>
      </c>
      <c r="E16" s="25">
        <v>0</v>
      </c>
      <c r="F16" s="25">
        <v>0</v>
      </c>
      <c r="G16" s="25">
        <v>0</v>
      </c>
      <c r="H16" s="25">
        <v>0</v>
      </c>
      <c r="I16" s="25">
        <v>154000</v>
      </c>
      <c r="J16" s="3"/>
    </row>
    <row r="17" spans="1:10" x14ac:dyDescent="0.15">
      <c r="A17" s="26" t="s">
        <v>24</v>
      </c>
      <c r="B17" s="25">
        <v>6314310</v>
      </c>
      <c r="C17" s="25">
        <v>5671230</v>
      </c>
      <c r="D17" s="25">
        <v>641208</v>
      </c>
      <c r="E17" s="25">
        <v>1872</v>
      </c>
      <c r="F17" s="25">
        <v>0</v>
      </c>
      <c r="G17" s="25">
        <v>0</v>
      </c>
      <c r="H17" s="25">
        <v>0</v>
      </c>
      <c r="I17" s="25">
        <v>255200</v>
      </c>
      <c r="J17" s="3"/>
    </row>
    <row r="18" spans="1:10" x14ac:dyDescent="0.15">
      <c r="A18" s="26" t="s">
        <v>25</v>
      </c>
      <c r="B18" s="25">
        <v>5269954</v>
      </c>
      <c r="C18" s="25">
        <v>3540794</v>
      </c>
      <c r="D18" s="25">
        <v>1729160</v>
      </c>
      <c r="E18" s="25" t="s">
        <v>59</v>
      </c>
      <c r="F18" s="25">
        <v>0</v>
      </c>
      <c r="G18" s="25">
        <v>0</v>
      </c>
      <c r="H18" s="25">
        <v>0</v>
      </c>
      <c r="I18" s="25">
        <v>200000</v>
      </c>
      <c r="J18" s="3"/>
    </row>
    <row r="19" spans="1:10" x14ac:dyDescent="0.15">
      <c r="A19" s="26" t="s">
        <v>26</v>
      </c>
      <c r="B19" s="25">
        <v>3475802</v>
      </c>
      <c r="C19" s="25">
        <v>2814637</v>
      </c>
      <c r="D19" s="25">
        <v>658345</v>
      </c>
      <c r="E19" s="25">
        <v>2820</v>
      </c>
      <c r="F19" s="25" t="s">
        <v>59</v>
      </c>
      <c r="G19" s="25">
        <v>0</v>
      </c>
      <c r="H19" s="25">
        <v>0</v>
      </c>
      <c r="I19" s="25">
        <v>237400</v>
      </c>
      <c r="J19" s="3"/>
    </row>
    <row r="20" spans="1:10" x14ac:dyDescent="0.15">
      <c r="A20" s="26" t="s">
        <v>27</v>
      </c>
      <c r="B20" s="25">
        <v>3291560</v>
      </c>
      <c r="C20" s="25">
        <v>2297671</v>
      </c>
      <c r="D20" s="25">
        <v>987259</v>
      </c>
      <c r="E20" s="25">
        <v>6630</v>
      </c>
      <c r="F20" s="25">
        <v>0</v>
      </c>
      <c r="G20" s="25">
        <v>0</v>
      </c>
      <c r="H20" s="25">
        <v>0</v>
      </c>
      <c r="I20" s="25">
        <v>158900</v>
      </c>
      <c r="J20" s="3"/>
    </row>
    <row r="21" spans="1:10" x14ac:dyDescent="0.15">
      <c r="A21" s="26" t="s">
        <v>28</v>
      </c>
      <c r="B21" s="25">
        <v>4217198</v>
      </c>
      <c r="C21" s="25">
        <v>3877013</v>
      </c>
      <c r="D21" s="25">
        <v>340185</v>
      </c>
      <c r="E21" s="25" t="s">
        <v>59</v>
      </c>
      <c r="F21" s="25">
        <v>0</v>
      </c>
      <c r="G21" s="25">
        <v>0</v>
      </c>
      <c r="H21" s="25">
        <v>0</v>
      </c>
      <c r="I21" s="25">
        <v>489400</v>
      </c>
      <c r="J21" s="3"/>
    </row>
    <row r="22" spans="1:10" x14ac:dyDescent="0.15">
      <c r="A22" s="26" t="s">
        <v>29</v>
      </c>
      <c r="B22" s="25">
        <v>13071838</v>
      </c>
      <c r="C22" s="25">
        <v>4133225</v>
      </c>
      <c r="D22" s="25">
        <v>8867393</v>
      </c>
      <c r="E22" s="25">
        <v>25820</v>
      </c>
      <c r="F22" s="25">
        <v>0</v>
      </c>
      <c r="G22" s="25">
        <v>0</v>
      </c>
      <c r="H22" s="25">
        <v>45400</v>
      </c>
      <c r="I22" s="25">
        <v>604200</v>
      </c>
      <c r="J22" s="3"/>
    </row>
    <row r="23" spans="1:10" x14ac:dyDescent="0.15">
      <c r="A23" s="26" t="s">
        <v>30</v>
      </c>
      <c r="B23" s="25">
        <v>4818618</v>
      </c>
      <c r="C23" s="25">
        <v>1267850</v>
      </c>
      <c r="D23" s="25">
        <v>3550768</v>
      </c>
      <c r="E23" s="25" t="s">
        <v>59</v>
      </c>
      <c r="F23" s="25">
        <v>0</v>
      </c>
      <c r="G23" s="25">
        <v>0</v>
      </c>
      <c r="H23" s="25">
        <v>0</v>
      </c>
      <c r="I23" s="25">
        <v>338300</v>
      </c>
      <c r="J23" s="3"/>
    </row>
    <row r="24" spans="1:10" x14ac:dyDescent="0.15">
      <c r="A24" s="26" t="s">
        <v>31</v>
      </c>
      <c r="B24" s="25">
        <v>1490042</v>
      </c>
      <c r="C24" s="25">
        <v>1407990</v>
      </c>
      <c r="D24" s="25">
        <v>37669</v>
      </c>
      <c r="E24" s="25">
        <v>8883</v>
      </c>
      <c r="F24" s="25">
        <v>35500</v>
      </c>
      <c r="G24" s="25">
        <v>0</v>
      </c>
      <c r="H24" s="25">
        <v>0</v>
      </c>
      <c r="I24" s="25">
        <v>12600</v>
      </c>
      <c r="J24" s="3"/>
    </row>
    <row r="25" spans="1:10" x14ac:dyDescent="0.15">
      <c r="A25" s="26" t="s">
        <v>32</v>
      </c>
      <c r="B25" s="25">
        <v>2261236</v>
      </c>
      <c r="C25" s="25">
        <v>1464742</v>
      </c>
      <c r="D25" s="25">
        <v>793534</v>
      </c>
      <c r="E25" s="25">
        <v>0</v>
      </c>
      <c r="F25" s="25">
        <v>2960</v>
      </c>
      <c r="G25" s="25">
        <v>0</v>
      </c>
      <c r="H25" s="25">
        <v>0</v>
      </c>
      <c r="I25" s="25">
        <v>18000</v>
      </c>
      <c r="J25" s="3"/>
    </row>
    <row r="26" spans="1:10" x14ac:dyDescent="0.15">
      <c r="A26" s="26" t="s">
        <v>33</v>
      </c>
      <c r="B26" s="3"/>
      <c r="C26" s="3"/>
      <c r="D26" s="3"/>
      <c r="E26" s="3"/>
      <c r="F26" s="3"/>
      <c r="G26" s="25"/>
      <c r="H26" s="25"/>
      <c r="I26" s="25"/>
      <c r="J26" s="3"/>
    </row>
    <row r="27" spans="1:10" x14ac:dyDescent="0.15">
      <c r="A27" s="26" t="s">
        <v>34</v>
      </c>
      <c r="B27" s="25">
        <v>4216422</v>
      </c>
      <c r="C27" s="25">
        <v>2275286</v>
      </c>
      <c r="D27" s="25">
        <v>1941136</v>
      </c>
      <c r="E27" s="25" t="s">
        <v>59</v>
      </c>
      <c r="F27" s="25">
        <v>0</v>
      </c>
      <c r="G27" s="25">
        <v>0</v>
      </c>
      <c r="H27" s="25">
        <v>0</v>
      </c>
      <c r="I27" s="25">
        <v>0</v>
      </c>
      <c r="J27" s="3"/>
    </row>
    <row r="28" spans="1:10" x14ac:dyDescent="0.15">
      <c r="A28" s="26" t="s">
        <v>33</v>
      </c>
      <c r="B28" s="25"/>
      <c r="C28" s="25"/>
      <c r="D28" s="23"/>
      <c r="E28" s="25"/>
      <c r="F28" s="25"/>
      <c r="G28" s="25"/>
      <c r="H28" s="25"/>
      <c r="I28" s="25"/>
      <c r="J28" s="3"/>
    </row>
    <row r="29" spans="1:10" x14ac:dyDescent="0.15">
      <c r="A29" s="26" t="s">
        <v>35</v>
      </c>
      <c r="B29" s="25">
        <v>172588</v>
      </c>
      <c r="C29" s="25">
        <v>45579</v>
      </c>
      <c r="D29" s="25">
        <v>124209</v>
      </c>
      <c r="E29" s="25">
        <v>2800</v>
      </c>
      <c r="F29" s="25">
        <v>0</v>
      </c>
      <c r="G29" s="25">
        <v>0</v>
      </c>
      <c r="H29" s="25">
        <v>0</v>
      </c>
      <c r="I29" s="25">
        <v>0</v>
      </c>
      <c r="J29" s="3"/>
    </row>
    <row r="30" spans="1:10" x14ac:dyDescent="0.15">
      <c r="A30" s="26" t="s">
        <v>33</v>
      </c>
      <c r="B30" s="25"/>
      <c r="C30" s="25"/>
      <c r="D30" s="25"/>
      <c r="E30" s="25"/>
      <c r="F30" s="25"/>
      <c r="G30" s="25"/>
      <c r="H30" s="25"/>
      <c r="I30" s="25"/>
      <c r="J30" s="3"/>
    </row>
    <row r="31" spans="1:10" x14ac:dyDescent="0.15">
      <c r="A31" s="26"/>
      <c r="B31" s="25"/>
      <c r="C31" s="25"/>
      <c r="D31" s="25"/>
      <c r="E31" s="25"/>
      <c r="F31" s="25"/>
      <c r="G31" s="25"/>
      <c r="H31" s="25"/>
      <c r="I31" s="25"/>
      <c r="J31" s="3"/>
    </row>
    <row r="32" spans="1:10" x14ac:dyDescent="0.15">
      <c r="A32" s="26" t="s">
        <v>36</v>
      </c>
      <c r="B32" s="25">
        <f>SUM(B33:B35)</f>
        <v>3236153</v>
      </c>
      <c r="C32" s="25">
        <f>SUM(C33:C35)</f>
        <v>2322123</v>
      </c>
      <c r="D32" s="25">
        <f>SUM(D33:D35)</f>
        <v>891269</v>
      </c>
      <c r="E32" s="25">
        <f>SUM(E33:E35)</f>
        <v>22761</v>
      </c>
      <c r="F32" s="25">
        <f>SUM(F33)</f>
        <v>0</v>
      </c>
      <c r="G32" s="25">
        <f>SUM(G33)</f>
        <v>0</v>
      </c>
      <c r="H32" s="25">
        <f>SUM(H33)</f>
        <v>0</v>
      </c>
      <c r="I32" s="25">
        <f>SUM(I33)</f>
        <v>115000</v>
      </c>
      <c r="J32" s="3"/>
    </row>
    <row r="33" spans="1:11" x14ac:dyDescent="0.15">
      <c r="A33" s="26" t="s">
        <v>60</v>
      </c>
      <c r="B33" s="25">
        <v>3090102</v>
      </c>
      <c r="C33" s="25">
        <v>2305551</v>
      </c>
      <c r="D33" s="25">
        <v>774316</v>
      </c>
      <c r="E33" s="25">
        <v>10235</v>
      </c>
      <c r="F33" s="25">
        <v>0</v>
      </c>
      <c r="G33" s="25">
        <v>0</v>
      </c>
      <c r="H33" s="25">
        <v>0</v>
      </c>
      <c r="I33" s="25">
        <v>115000</v>
      </c>
      <c r="J33" s="3"/>
    </row>
    <row r="34" spans="1:11" x14ac:dyDescent="0.15">
      <c r="A34" s="26" t="s">
        <v>61</v>
      </c>
      <c r="B34" s="25">
        <v>116953</v>
      </c>
      <c r="C34" s="25" t="s">
        <v>59</v>
      </c>
      <c r="D34" s="25">
        <v>116953</v>
      </c>
      <c r="E34" s="25" t="s">
        <v>59</v>
      </c>
      <c r="F34" s="25"/>
      <c r="G34" s="25"/>
      <c r="H34" s="25"/>
      <c r="I34" s="25" t="s">
        <v>59</v>
      </c>
      <c r="J34" s="3"/>
    </row>
    <row r="35" spans="1:11" x14ac:dyDescent="0.15">
      <c r="A35" s="26" t="s">
        <v>62</v>
      </c>
      <c r="B35" s="25">
        <v>29098</v>
      </c>
      <c r="C35" s="25">
        <v>16572</v>
      </c>
      <c r="D35" s="25" t="s">
        <v>59</v>
      </c>
      <c r="E35" s="25">
        <v>12526</v>
      </c>
      <c r="F35" s="25"/>
      <c r="G35" s="25"/>
      <c r="H35" s="25"/>
      <c r="I35" s="25" t="s">
        <v>59</v>
      </c>
      <c r="J35" s="3"/>
    </row>
    <row r="36" spans="1:11" x14ac:dyDescent="0.15">
      <c r="A36" s="26"/>
      <c r="B36" s="25"/>
      <c r="C36" s="25"/>
      <c r="D36" s="25"/>
      <c r="E36" s="25"/>
      <c r="F36" s="25"/>
      <c r="G36" s="25"/>
      <c r="H36" s="25"/>
      <c r="I36" s="25"/>
      <c r="J36" s="3"/>
    </row>
    <row r="37" spans="1:11" x14ac:dyDescent="0.15">
      <c r="A37" s="26" t="s">
        <v>37</v>
      </c>
      <c r="B37" s="25">
        <f>SUM(C37:H37)</f>
        <v>116583</v>
      </c>
      <c r="C37" s="25">
        <f>SUM(C38:C42)</f>
        <v>65525</v>
      </c>
      <c r="D37" s="25">
        <f>SUM(D38:D42)</f>
        <v>51058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3"/>
    </row>
    <row r="38" spans="1:11" x14ac:dyDescent="0.15">
      <c r="A38" s="26" t="s">
        <v>18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3"/>
    </row>
    <row r="39" spans="1:11" x14ac:dyDescent="0.15">
      <c r="A39" s="26" t="s">
        <v>22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3"/>
    </row>
    <row r="40" spans="1:11" x14ac:dyDescent="0.15">
      <c r="A40" s="26" t="s">
        <v>23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3"/>
    </row>
    <row r="41" spans="1:11" x14ac:dyDescent="0.15">
      <c r="A41" s="26" t="s">
        <v>24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3"/>
    </row>
    <row r="42" spans="1:11" x14ac:dyDescent="0.15">
      <c r="A42" s="26" t="s">
        <v>30</v>
      </c>
      <c r="B42" s="25">
        <v>116583</v>
      </c>
      <c r="C42" s="25">
        <v>65525</v>
      </c>
      <c r="D42" s="25">
        <v>51058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3"/>
    </row>
    <row r="43" spans="1:11" x14ac:dyDescent="0.15">
      <c r="A43" s="40"/>
      <c r="B43" s="25"/>
      <c r="C43" s="25"/>
      <c r="D43" s="25"/>
      <c r="E43" s="25"/>
      <c r="F43" s="25"/>
      <c r="G43" s="25"/>
      <c r="H43" s="25"/>
      <c r="I43" s="25"/>
      <c r="J43" s="3"/>
    </row>
    <row r="44" spans="1:11" x14ac:dyDescent="0.15">
      <c r="A44" s="26" t="s">
        <v>38</v>
      </c>
      <c r="B44" s="25">
        <f>SUM(C44:H44)</f>
        <v>75004</v>
      </c>
      <c r="C44" s="25">
        <f>+C45</f>
        <v>75004</v>
      </c>
      <c r="D44" s="25">
        <f>+D45</f>
        <v>0</v>
      </c>
      <c r="E44" s="25">
        <v>0</v>
      </c>
      <c r="F44" s="25">
        <v>0</v>
      </c>
      <c r="G44" s="25">
        <v>0</v>
      </c>
      <c r="H44" s="25">
        <v>0</v>
      </c>
      <c r="I44" s="25" t="str">
        <f>I45</f>
        <v>-</v>
      </c>
      <c r="J44" s="3"/>
    </row>
    <row r="45" spans="1:11" x14ac:dyDescent="0.15">
      <c r="A45" s="26" t="s">
        <v>19</v>
      </c>
      <c r="B45" s="25">
        <v>75004</v>
      </c>
      <c r="C45" s="25">
        <v>75004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 t="s">
        <v>59</v>
      </c>
      <c r="J45" s="3"/>
    </row>
    <row r="46" spans="1:11" hidden="1" x14ac:dyDescent="0.15">
      <c r="A46" s="26" t="s">
        <v>24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3"/>
    </row>
    <row r="47" spans="1:11" x14ac:dyDescent="0.15">
      <c r="A47" s="26"/>
      <c r="B47" s="25"/>
      <c r="C47" s="25"/>
      <c r="D47" s="25"/>
      <c r="E47" s="25"/>
      <c r="F47" s="25"/>
      <c r="G47" s="25"/>
      <c r="H47" s="25"/>
      <c r="I47" s="25"/>
      <c r="J47" s="3"/>
    </row>
    <row r="48" spans="1:11" x14ac:dyDescent="0.15">
      <c r="A48" s="26" t="s">
        <v>39</v>
      </c>
      <c r="B48" s="25">
        <f>SUM(C48:H48)</f>
        <v>27047065</v>
      </c>
      <c r="C48" s="25">
        <f t="shared" ref="C48:I48" si="2">SUM(C49:C56)</f>
        <v>25473959</v>
      </c>
      <c r="D48" s="25">
        <f t="shared" si="2"/>
        <v>1410476</v>
      </c>
      <c r="E48" s="25">
        <f t="shared" si="2"/>
        <v>162630</v>
      </c>
      <c r="F48" s="25">
        <f t="shared" si="2"/>
        <v>0</v>
      </c>
      <c r="G48" s="25">
        <f t="shared" si="2"/>
        <v>0</v>
      </c>
      <c r="H48" s="25">
        <f t="shared" si="2"/>
        <v>0</v>
      </c>
      <c r="I48" s="25">
        <f t="shared" si="2"/>
        <v>586300</v>
      </c>
      <c r="J48" s="23"/>
      <c r="K48" s="25"/>
    </row>
    <row r="49" spans="1:10" x14ac:dyDescent="0.15">
      <c r="A49" s="26" t="s">
        <v>18</v>
      </c>
      <c r="B49" s="25">
        <v>756884</v>
      </c>
      <c r="C49" s="25">
        <v>556310</v>
      </c>
      <c r="D49" s="25">
        <v>200574</v>
      </c>
      <c r="E49" s="25" t="s">
        <v>59</v>
      </c>
      <c r="F49" s="25">
        <v>0</v>
      </c>
      <c r="G49" s="25">
        <v>0</v>
      </c>
      <c r="H49" s="25">
        <v>0</v>
      </c>
      <c r="I49" s="25">
        <v>35700</v>
      </c>
      <c r="J49" s="3"/>
    </row>
    <row r="50" spans="1:10" x14ac:dyDescent="0.15">
      <c r="A50" s="26" t="s">
        <v>21</v>
      </c>
      <c r="B50" s="25">
        <v>2439121</v>
      </c>
      <c r="C50" s="25">
        <v>2291405</v>
      </c>
      <c r="D50" s="25">
        <v>142966</v>
      </c>
      <c r="E50" s="25">
        <v>4750</v>
      </c>
      <c r="F50" s="25">
        <v>0</v>
      </c>
      <c r="G50" s="25">
        <v>0</v>
      </c>
      <c r="H50" s="25">
        <v>0</v>
      </c>
      <c r="I50" s="25">
        <v>150200</v>
      </c>
      <c r="J50" s="3"/>
    </row>
    <row r="51" spans="1:10" x14ac:dyDescent="0.15">
      <c r="A51" s="26" t="s">
        <v>24</v>
      </c>
      <c r="B51" s="25">
        <v>55180</v>
      </c>
      <c r="C51" s="25">
        <v>16430</v>
      </c>
      <c r="D51" s="25">
        <v>38750</v>
      </c>
      <c r="E51" s="25">
        <v>0</v>
      </c>
      <c r="F51" s="25">
        <v>0</v>
      </c>
      <c r="G51" s="25">
        <v>0</v>
      </c>
      <c r="H51" s="25">
        <v>0</v>
      </c>
      <c r="I51" s="25">
        <v>28200</v>
      </c>
      <c r="J51" s="3"/>
    </row>
    <row r="52" spans="1:10" x14ac:dyDescent="0.15">
      <c r="A52" s="26" t="s">
        <v>25</v>
      </c>
      <c r="B52" s="25">
        <v>7909635</v>
      </c>
      <c r="C52" s="25">
        <v>7909635</v>
      </c>
      <c r="D52" s="25" t="s">
        <v>59</v>
      </c>
      <c r="E52" s="25" t="s">
        <v>59</v>
      </c>
      <c r="F52" s="25">
        <v>0</v>
      </c>
      <c r="G52" s="25">
        <v>0</v>
      </c>
      <c r="H52" s="25">
        <v>0</v>
      </c>
      <c r="I52" s="25">
        <v>97700</v>
      </c>
      <c r="J52" s="3"/>
    </row>
    <row r="53" spans="1:10" x14ac:dyDescent="0.15">
      <c r="A53" s="26" t="s">
        <v>28</v>
      </c>
      <c r="B53" s="25">
        <v>2269170</v>
      </c>
      <c r="C53" s="25">
        <v>2196022</v>
      </c>
      <c r="D53" s="25">
        <v>73148</v>
      </c>
      <c r="E53" s="25">
        <v>0</v>
      </c>
      <c r="F53" s="25">
        <v>0</v>
      </c>
      <c r="G53" s="25">
        <v>0</v>
      </c>
      <c r="H53" s="25">
        <v>0</v>
      </c>
      <c r="I53" s="25">
        <v>33800</v>
      </c>
      <c r="J53" s="3"/>
    </row>
    <row r="54" spans="1:10" x14ac:dyDescent="0.15">
      <c r="A54" s="26" t="s">
        <v>29</v>
      </c>
      <c r="B54" s="25">
        <v>2682901</v>
      </c>
      <c r="C54" s="25">
        <v>2682901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106600</v>
      </c>
      <c r="J54" s="3"/>
    </row>
    <row r="55" spans="1:10" x14ac:dyDescent="0.15">
      <c r="A55" s="26" t="s">
        <v>30</v>
      </c>
      <c r="B55" s="25">
        <v>4044132</v>
      </c>
      <c r="C55" s="25">
        <v>3741452</v>
      </c>
      <c r="D55" s="25">
        <v>144800</v>
      </c>
      <c r="E55" s="25">
        <v>157880</v>
      </c>
      <c r="F55" s="25">
        <v>0</v>
      </c>
      <c r="G55" s="25">
        <v>0</v>
      </c>
      <c r="H55" s="25">
        <v>0</v>
      </c>
      <c r="I55" s="25">
        <v>45500</v>
      </c>
      <c r="J55" s="3"/>
    </row>
    <row r="56" spans="1:10" x14ac:dyDescent="0.15">
      <c r="A56" s="26" t="s">
        <v>31</v>
      </c>
      <c r="B56" s="25">
        <v>6890042</v>
      </c>
      <c r="C56" s="25">
        <v>6079804</v>
      </c>
      <c r="D56" s="25">
        <v>810238</v>
      </c>
      <c r="E56" s="25">
        <v>0</v>
      </c>
      <c r="F56" s="25">
        <v>0</v>
      </c>
      <c r="G56" s="25">
        <v>0</v>
      </c>
      <c r="H56" s="25">
        <v>0</v>
      </c>
      <c r="I56" s="25">
        <v>88600</v>
      </c>
      <c r="J56" s="3"/>
    </row>
    <row r="57" spans="1:10" x14ac:dyDescent="0.15">
      <c r="A57" s="26"/>
      <c r="B57" s="25"/>
      <c r="C57" s="25"/>
      <c r="D57" s="25"/>
      <c r="E57" s="25"/>
      <c r="F57" s="25"/>
      <c r="G57" s="25"/>
      <c r="H57" s="25"/>
      <c r="I57" s="25"/>
      <c r="J57" s="3"/>
    </row>
    <row r="58" spans="1:10" x14ac:dyDescent="0.15">
      <c r="A58" s="26" t="s">
        <v>40</v>
      </c>
      <c r="B58" s="25">
        <f>SUM(C58:H58)</f>
        <v>1149996</v>
      </c>
      <c r="C58" s="25">
        <f>SUM(C59:C60)</f>
        <v>839539</v>
      </c>
      <c r="D58" s="25">
        <f>SUM(D59:D60)</f>
        <v>310457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"/>
    </row>
    <row r="59" spans="1:10" x14ac:dyDescent="0.15">
      <c r="A59" s="26" t="s">
        <v>41</v>
      </c>
      <c r="B59" s="25">
        <v>422233</v>
      </c>
      <c r="C59" s="25">
        <v>422233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3"/>
    </row>
    <row r="60" spans="1:10" x14ac:dyDescent="0.15">
      <c r="A60" s="26" t="s">
        <v>42</v>
      </c>
      <c r="B60" s="25">
        <v>727763</v>
      </c>
      <c r="C60" s="25">
        <v>417306</v>
      </c>
      <c r="D60" s="25">
        <v>310457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"/>
    </row>
    <row r="61" spans="1:10" x14ac:dyDescent="0.15">
      <c r="A61" s="26"/>
      <c r="B61" s="25"/>
      <c r="C61" s="25"/>
      <c r="D61" s="25"/>
      <c r="E61" s="25"/>
      <c r="F61" s="25"/>
      <c r="G61" s="25"/>
      <c r="H61" s="25"/>
      <c r="I61" s="25"/>
      <c r="J61" s="3"/>
    </row>
    <row r="62" spans="1:10" x14ac:dyDescent="0.15">
      <c r="A62" s="26" t="s">
        <v>43</v>
      </c>
      <c r="B62" s="25">
        <f>SUM(C62:H62)</f>
        <v>218517721</v>
      </c>
      <c r="C62" s="25">
        <f t="shared" ref="C62:I62" si="3">SUM(C63:C75)</f>
        <v>148074067</v>
      </c>
      <c r="D62" s="25">
        <f t="shared" si="3"/>
        <v>62338989</v>
      </c>
      <c r="E62" s="25">
        <f t="shared" si="3"/>
        <v>7229975</v>
      </c>
      <c r="F62" s="25">
        <f t="shared" si="3"/>
        <v>812190</v>
      </c>
      <c r="G62" s="25">
        <f t="shared" si="3"/>
        <v>50080</v>
      </c>
      <c r="H62" s="25">
        <f t="shared" si="3"/>
        <v>12420</v>
      </c>
      <c r="I62" s="25">
        <f t="shared" si="3"/>
        <v>11105200</v>
      </c>
      <c r="J62" s="23"/>
    </row>
    <row r="63" spans="1:10" x14ac:dyDescent="0.15">
      <c r="A63" s="26" t="s">
        <v>18</v>
      </c>
      <c r="B63" s="25">
        <v>49135632</v>
      </c>
      <c r="C63" s="25">
        <v>30422331</v>
      </c>
      <c r="D63" s="25">
        <v>18328253</v>
      </c>
      <c r="E63" s="25">
        <v>260474</v>
      </c>
      <c r="F63" s="25">
        <v>74494</v>
      </c>
      <c r="G63" s="25">
        <v>50080</v>
      </c>
      <c r="H63" s="25">
        <v>0</v>
      </c>
      <c r="I63" s="25">
        <v>2254600</v>
      </c>
      <c r="J63" s="3"/>
    </row>
    <row r="64" spans="1:10" x14ac:dyDescent="0.15">
      <c r="A64" s="26" t="s">
        <v>19</v>
      </c>
      <c r="B64" s="25">
        <v>31361655</v>
      </c>
      <c r="C64" s="25">
        <v>26014824</v>
      </c>
      <c r="D64" s="25">
        <v>5346831</v>
      </c>
      <c r="E64" s="25">
        <v>0</v>
      </c>
      <c r="F64" s="25">
        <v>0</v>
      </c>
      <c r="G64" s="25">
        <v>0</v>
      </c>
      <c r="H64" s="25">
        <v>0</v>
      </c>
      <c r="I64" s="25">
        <v>2405100</v>
      </c>
      <c r="J64" s="3"/>
    </row>
    <row r="65" spans="1:10" x14ac:dyDescent="0.15">
      <c r="A65" s="26" t="s">
        <v>44</v>
      </c>
      <c r="B65" s="25">
        <v>33775397</v>
      </c>
      <c r="C65" s="25">
        <v>26833779</v>
      </c>
      <c r="D65" s="25">
        <v>6897944</v>
      </c>
      <c r="E65" s="25">
        <v>43674</v>
      </c>
      <c r="F65" s="25">
        <v>0</v>
      </c>
      <c r="G65" s="25">
        <v>0</v>
      </c>
      <c r="H65" s="25">
        <v>0</v>
      </c>
      <c r="I65" s="25">
        <v>1396500</v>
      </c>
      <c r="J65" s="3"/>
    </row>
    <row r="66" spans="1:10" x14ac:dyDescent="0.15">
      <c r="A66" s="26" t="s">
        <v>21</v>
      </c>
      <c r="B66" s="25">
        <v>6151438</v>
      </c>
      <c r="C66" s="25">
        <v>2747188</v>
      </c>
      <c r="D66" s="25">
        <v>2401541</v>
      </c>
      <c r="E66" s="25">
        <v>385073</v>
      </c>
      <c r="F66" s="25">
        <v>617636</v>
      </c>
      <c r="G66" s="25">
        <v>0</v>
      </c>
      <c r="H66" s="25">
        <v>0</v>
      </c>
      <c r="I66" s="25">
        <v>352300</v>
      </c>
      <c r="J66" s="3"/>
    </row>
    <row r="67" spans="1:10" x14ac:dyDescent="0.15">
      <c r="A67" s="26" t="s">
        <v>22</v>
      </c>
      <c r="B67" s="25">
        <v>25226680</v>
      </c>
      <c r="C67" s="25">
        <v>20912622</v>
      </c>
      <c r="D67" s="25">
        <v>4252558</v>
      </c>
      <c r="E67" s="25">
        <v>61500</v>
      </c>
      <c r="F67" s="25">
        <v>0</v>
      </c>
      <c r="G67" s="25">
        <v>0</v>
      </c>
      <c r="H67" s="25">
        <v>0</v>
      </c>
      <c r="I67" s="25">
        <v>1057800</v>
      </c>
      <c r="J67" s="3"/>
    </row>
    <row r="68" spans="1:10" x14ac:dyDescent="0.15">
      <c r="A68" s="26" t="s">
        <v>23</v>
      </c>
      <c r="B68" s="25">
        <v>6359785</v>
      </c>
      <c r="C68" s="25">
        <v>5371244</v>
      </c>
      <c r="D68" s="25">
        <v>927312</v>
      </c>
      <c r="E68" s="25">
        <v>61229</v>
      </c>
      <c r="F68" s="25">
        <v>0</v>
      </c>
      <c r="G68" s="25">
        <v>0</v>
      </c>
      <c r="H68" s="25">
        <v>0</v>
      </c>
      <c r="I68" s="25">
        <v>647000</v>
      </c>
      <c r="J68" s="3"/>
    </row>
    <row r="69" spans="1:10" x14ac:dyDescent="0.15">
      <c r="A69" s="26" t="s">
        <v>45</v>
      </c>
      <c r="B69" s="25">
        <v>17651785</v>
      </c>
      <c r="C69" s="25">
        <v>6756461</v>
      </c>
      <c r="D69" s="25">
        <v>10851761</v>
      </c>
      <c r="E69" s="25">
        <v>43563</v>
      </c>
      <c r="F69" s="25">
        <v>0</v>
      </c>
      <c r="G69" s="25">
        <v>0</v>
      </c>
      <c r="H69" s="25">
        <v>0</v>
      </c>
      <c r="I69" s="25">
        <v>1203500</v>
      </c>
      <c r="J69" s="3"/>
    </row>
    <row r="70" spans="1:10" x14ac:dyDescent="0.15">
      <c r="A70" s="26" t="s">
        <v>41</v>
      </c>
      <c r="B70" s="25">
        <v>5492767</v>
      </c>
      <c r="C70" s="25">
        <v>2601650</v>
      </c>
      <c r="D70" s="25">
        <v>2822073</v>
      </c>
      <c r="E70" s="25">
        <v>44344</v>
      </c>
      <c r="F70" s="25">
        <v>24700</v>
      </c>
      <c r="G70" s="25"/>
      <c r="H70" s="25"/>
      <c r="I70" s="25">
        <v>143600</v>
      </c>
      <c r="J70" s="3"/>
    </row>
    <row r="71" spans="1:10" x14ac:dyDescent="0.15">
      <c r="A71" s="26" t="s">
        <v>46</v>
      </c>
      <c r="B71" s="25">
        <v>3755914</v>
      </c>
      <c r="C71" s="25">
        <v>3004713</v>
      </c>
      <c r="D71" s="25">
        <v>709941</v>
      </c>
      <c r="E71" s="25">
        <v>27900</v>
      </c>
      <c r="F71" s="25">
        <v>13360</v>
      </c>
      <c r="G71" s="25">
        <v>0</v>
      </c>
      <c r="H71" s="25">
        <v>0</v>
      </c>
      <c r="I71" s="25">
        <v>52100</v>
      </c>
      <c r="J71" s="3"/>
    </row>
    <row r="72" spans="1:10" x14ac:dyDescent="0.15">
      <c r="A72" s="26" t="s">
        <v>63</v>
      </c>
      <c r="B72" s="25">
        <v>5860181</v>
      </c>
      <c r="C72" s="25">
        <v>3787980</v>
      </c>
      <c r="D72" s="25">
        <v>1514253</v>
      </c>
      <c r="E72" s="25">
        <v>543148</v>
      </c>
      <c r="F72" s="25">
        <v>14800</v>
      </c>
      <c r="G72" s="25"/>
      <c r="H72" s="25"/>
      <c r="I72" s="25">
        <v>396100</v>
      </c>
      <c r="J72" s="3"/>
    </row>
    <row r="73" spans="1:10" x14ac:dyDescent="0.15">
      <c r="A73" s="26" t="s">
        <v>28</v>
      </c>
      <c r="B73" s="25">
        <v>1646302</v>
      </c>
      <c r="C73" s="25">
        <v>1286541</v>
      </c>
      <c r="D73" s="25">
        <v>349361</v>
      </c>
      <c r="E73" s="25" t="s">
        <v>59</v>
      </c>
      <c r="F73" s="25">
        <v>10400</v>
      </c>
      <c r="G73" s="25">
        <v>0</v>
      </c>
      <c r="H73" s="25">
        <v>0</v>
      </c>
      <c r="I73" s="25">
        <v>13600</v>
      </c>
      <c r="J73" s="3"/>
    </row>
    <row r="74" spans="1:10" x14ac:dyDescent="0.15">
      <c r="A74" s="26" t="s">
        <v>29</v>
      </c>
      <c r="B74" s="25">
        <v>16060229</v>
      </c>
      <c r="C74" s="25">
        <v>10368416</v>
      </c>
      <c r="D74" s="25">
        <v>5627033</v>
      </c>
      <c r="E74" s="25">
        <v>64780</v>
      </c>
      <c r="F74" s="25">
        <v>0</v>
      </c>
      <c r="G74" s="25">
        <v>0</v>
      </c>
      <c r="H74" s="25">
        <v>0</v>
      </c>
      <c r="I74" s="25">
        <v>492500</v>
      </c>
      <c r="J74" s="3"/>
    </row>
    <row r="75" spans="1:10" x14ac:dyDescent="0.15">
      <c r="A75" s="26" t="s">
        <v>30</v>
      </c>
      <c r="B75" s="25">
        <v>16039956</v>
      </c>
      <c r="C75" s="25">
        <v>7966318</v>
      </c>
      <c r="D75" s="25">
        <v>2310128</v>
      </c>
      <c r="E75" s="25">
        <v>5694290</v>
      </c>
      <c r="F75" s="25">
        <v>56800</v>
      </c>
      <c r="G75" s="25">
        <v>0</v>
      </c>
      <c r="H75" s="25">
        <v>12420</v>
      </c>
      <c r="I75" s="25">
        <v>690500</v>
      </c>
      <c r="J75" s="3"/>
    </row>
    <row r="76" spans="1:10" x14ac:dyDescent="0.15">
      <c r="A76" s="26"/>
      <c r="B76" s="25"/>
      <c r="C76" s="25"/>
      <c r="D76" s="25"/>
      <c r="E76" s="25"/>
      <c r="F76" s="25"/>
      <c r="G76" s="25"/>
      <c r="H76" s="25"/>
      <c r="I76" s="25"/>
    </row>
    <row r="77" spans="1:10" x14ac:dyDescent="0.15">
      <c r="A77" s="27" t="s">
        <v>47</v>
      </c>
      <c r="B77" s="25">
        <f>SUM(C77:H77)</f>
        <v>11453686</v>
      </c>
      <c r="C77" s="25">
        <f t="shared" ref="C77:I77" si="4">SUM(C78:C85)</f>
        <v>8754227</v>
      </c>
      <c r="D77" s="25">
        <f t="shared" si="4"/>
        <v>2065981</v>
      </c>
      <c r="E77" s="25">
        <f t="shared" si="4"/>
        <v>537019</v>
      </c>
      <c r="F77" s="25">
        <f t="shared" si="4"/>
        <v>96459</v>
      </c>
      <c r="G77" s="25">
        <f t="shared" si="4"/>
        <v>0</v>
      </c>
      <c r="H77" s="25">
        <f t="shared" si="4"/>
        <v>0</v>
      </c>
      <c r="I77" s="25">
        <f t="shared" si="4"/>
        <v>970600</v>
      </c>
      <c r="J77" s="3"/>
    </row>
    <row r="78" spans="1:10" x14ac:dyDescent="0.15">
      <c r="A78" s="26" t="s">
        <v>18</v>
      </c>
      <c r="B78" s="25">
        <v>459365</v>
      </c>
      <c r="C78" s="25">
        <v>317931</v>
      </c>
      <c r="D78" s="25">
        <v>141434</v>
      </c>
      <c r="E78" s="25">
        <v>0</v>
      </c>
      <c r="F78" s="25">
        <v>0</v>
      </c>
      <c r="G78" s="25">
        <v>0</v>
      </c>
      <c r="H78" s="25">
        <v>0</v>
      </c>
      <c r="I78" s="25" t="s">
        <v>59</v>
      </c>
      <c r="J78" s="3"/>
    </row>
    <row r="79" spans="1:10" x14ac:dyDescent="0.15">
      <c r="A79" s="26" t="s">
        <v>20</v>
      </c>
      <c r="B79" s="25">
        <v>3385978</v>
      </c>
      <c r="C79" s="25">
        <v>2882773</v>
      </c>
      <c r="D79" s="25">
        <v>499079</v>
      </c>
      <c r="E79" s="25">
        <v>4126</v>
      </c>
      <c r="F79" s="25">
        <v>0</v>
      </c>
      <c r="G79" s="25">
        <v>0</v>
      </c>
      <c r="H79" s="25">
        <v>0</v>
      </c>
      <c r="I79" s="25">
        <v>190000</v>
      </c>
      <c r="J79" s="3"/>
    </row>
    <row r="80" spans="1:10" x14ac:dyDescent="0.15">
      <c r="A80" s="26" t="s">
        <v>21</v>
      </c>
      <c r="B80" s="25">
        <v>190833</v>
      </c>
      <c r="C80" s="25">
        <v>124081</v>
      </c>
      <c r="D80" s="25">
        <v>66752</v>
      </c>
      <c r="E80" s="25">
        <v>0</v>
      </c>
      <c r="F80" s="25">
        <v>0</v>
      </c>
      <c r="G80" s="25">
        <v>0</v>
      </c>
      <c r="H80" s="25">
        <v>0</v>
      </c>
      <c r="I80" s="25">
        <v>900</v>
      </c>
      <c r="J80" s="3"/>
    </row>
    <row r="81" spans="1:10" x14ac:dyDescent="0.15">
      <c r="A81" s="26" t="s">
        <v>45</v>
      </c>
      <c r="B81" s="25">
        <v>582327</v>
      </c>
      <c r="C81" s="25">
        <v>319793</v>
      </c>
      <c r="D81" s="25">
        <v>262534</v>
      </c>
      <c r="E81" s="25">
        <v>0</v>
      </c>
      <c r="F81" s="25">
        <v>0</v>
      </c>
      <c r="G81" s="25">
        <v>0</v>
      </c>
      <c r="H81" s="25">
        <v>0</v>
      </c>
      <c r="I81" s="25" t="s">
        <v>59</v>
      </c>
      <c r="J81" s="3"/>
    </row>
    <row r="82" spans="1:10" x14ac:dyDescent="0.15">
      <c r="A82" s="26" t="s">
        <v>46</v>
      </c>
      <c r="B82" s="25">
        <v>584678</v>
      </c>
      <c r="C82" s="25">
        <v>380538</v>
      </c>
      <c r="D82" s="25">
        <v>204140</v>
      </c>
      <c r="E82" s="25">
        <v>0</v>
      </c>
      <c r="F82" s="25">
        <v>0</v>
      </c>
      <c r="G82" s="25">
        <v>0</v>
      </c>
      <c r="H82" s="25">
        <v>0</v>
      </c>
      <c r="I82" s="25">
        <v>41700</v>
      </c>
      <c r="J82" s="3"/>
    </row>
    <row r="83" spans="1:10" x14ac:dyDescent="0.15">
      <c r="A83" s="26" t="s">
        <v>63</v>
      </c>
      <c r="B83" s="25">
        <v>769910</v>
      </c>
      <c r="C83" s="25">
        <v>446376</v>
      </c>
      <c r="D83" s="25">
        <v>274054</v>
      </c>
      <c r="E83" s="25">
        <v>49480</v>
      </c>
      <c r="F83" s="25"/>
      <c r="G83" s="25"/>
      <c r="H83" s="25"/>
      <c r="I83" s="25">
        <v>10500</v>
      </c>
      <c r="J83" s="3"/>
    </row>
    <row r="84" spans="1:10" x14ac:dyDescent="0.15">
      <c r="A84" s="26" t="s">
        <v>29</v>
      </c>
      <c r="B84" s="28">
        <v>1185333</v>
      </c>
      <c r="C84" s="25">
        <v>800645</v>
      </c>
      <c r="D84" s="25">
        <v>383628</v>
      </c>
      <c r="E84" s="25">
        <v>1060</v>
      </c>
      <c r="F84" s="25">
        <v>0</v>
      </c>
      <c r="G84" s="25">
        <v>0</v>
      </c>
      <c r="H84" s="25">
        <v>0</v>
      </c>
      <c r="I84" s="25">
        <v>24900</v>
      </c>
      <c r="J84" s="3"/>
    </row>
    <row r="85" spans="1:10" x14ac:dyDescent="0.15">
      <c r="A85" s="26" t="s">
        <v>31</v>
      </c>
      <c r="B85" s="25">
        <v>4295262</v>
      </c>
      <c r="C85" s="25">
        <v>3482090</v>
      </c>
      <c r="D85" s="25">
        <v>234360</v>
      </c>
      <c r="E85" s="25">
        <v>482353</v>
      </c>
      <c r="F85" s="25">
        <v>96459</v>
      </c>
      <c r="G85" s="25">
        <v>0</v>
      </c>
      <c r="H85" s="25">
        <v>0</v>
      </c>
      <c r="I85" s="25">
        <v>702600</v>
      </c>
      <c r="J85" s="3"/>
    </row>
    <row r="86" spans="1:10" x14ac:dyDescent="0.15">
      <c r="A86" s="26"/>
      <c r="B86" s="25"/>
      <c r="C86" s="25"/>
      <c r="D86" s="25"/>
      <c r="E86" s="25"/>
      <c r="F86" s="25"/>
      <c r="G86" s="25"/>
      <c r="H86" s="25"/>
      <c r="I86" s="25"/>
      <c r="J86" s="3"/>
    </row>
    <row r="87" spans="1:10" x14ac:dyDescent="0.15">
      <c r="A87" s="26" t="s">
        <v>48</v>
      </c>
      <c r="B87" s="25">
        <f>SUM(C87:H87)</f>
        <v>10803355</v>
      </c>
      <c r="C87" s="25">
        <f>SUM(C88:C96)</f>
        <v>6263723</v>
      </c>
      <c r="D87" s="25">
        <f>SUM(D88:D96)</f>
        <v>3761930</v>
      </c>
      <c r="E87" s="25">
        <f>SUM(E88:E96)</f>
        <v>697753</v>
      </c>
      <c r="F87" s="25">
        <f>SUM(F88:F96)</f>
        <v>79949</v>
      </c>
      <c r="G87" s="25">
        <f>SUM(G88:G95)</f>
        <v>0</v>
      </c>
      <c r="H87" s="25">
        <f>SUM(H88:H95)</f>
        <v>0</v>
      </c>
      <c r="I87" s="25">
        <f>SUM(I88:I96)</f>
        <v>217000</v>
      </c>
      <c r="J87" s="3"/>
    </row>
    <row r="88" spans="1:10" x14ac:dyDescent="0.15">
      <c r="A88" s="26" t="s">
        <v>20</v>
      </c>
      <c r="B88" s="25">
        <v>2107949</v>
      </c>
      <c r="C88" s="25">
        <v>1322823</v>
      </c>
      <c r="D88" s="25">
        <v>749507</v>
      </c>
      <c r="E88" s="25">
        <v>35619</v>
      </c>
      <c r="F88" s="25">
        <v>0</v>
      </c>
      <c r="G88" s="25">
        <v>0</v>
      </c>
      <c r="H88" s="25">
        <v>0</v>
      </c>
      <c r="I88" s="25">
        <v>0</v>
      </c>
      <c r="J88" s="3"/>
    </row>
    <row r="89" spans="1:10" x14ac:dyDescent="0.15">
      <c r="A89" s="26" t="s">
        <v>21</v>
      </c>
      <c r="B89" s="25">
        <v>2110570</v>
      </c>
      <c r="C89" s="25">
        <v>1369045</v>
      </c>
      <c r="D89" s="25">
        <v>704721</v>
      </c>
      <c r="E89" s="25">
        <v>36804</v>
      </c>
      <c r="F89" s="25">
        <v>0</v>
      </c>
      <c r="G89" s="25">
        <v>0</v>
      </c>
      <c r="H89" s="25">
        <v>0</v>
      </c>
      <c r="I89" s="25">
        <v>19700</v>
      </c>
      <c r="J89" s="3"/>
    </row>
    <row r="90" spans="1:10" x14ac:dyDescent="0.15">
      <c r="A90" s="26" t="s">
        <v>45</v>
      </c>
      <c r="B90" s="25">
        <v>448289</v>
      </c>
      <c r="C90" s="25">
        <v>278399</v>
      </c>
      <c r="D90" s="25">
        <v>158376</v>
      </c>
      <c r="E90" s="25">
        <v>11514</v>
      </c>
      <c r="F90" s="25">
        <v>0</v>
      </c>
      <c r="G90" s="25">
        <v>0</v>
      </c>
      <c r="H90" s="25">
        <v>0</v>
      </c>
      <c r="I90" s="25">
        <v>0</v>
      </c>
      <c r="J90" s="3"/>
    </row>
    <row r="91" spans="1:10" x14ac:dyDescent="0.15">
      <c r="A91" s="26" t="s">
        <v>46</v>
      </c>
      <c r="B91" s="25">
        <v>1532864</v>
      </c>
      <c r="C91" s="25">
        <v>953015</v>
      </c>
      <c r="D91" s="25">
        <v>579849</v>
      </c>
      <c r="E91" s="25">
        <v>0</v>
      </c>
      <c r="F91" s="25">
        <v>0</v>
      </c>
      <c r="G91" s="25">
        <v>0</v>
      </c>
      <c r="H91" s="25">
        <v>0</v>
      </c>
      <c r="I91" s="25">
        <v>44700</v>
      </c>
      <c r="J91" s="3"/>
    </row>
    <row r="92" spans="1:10" x14ac:dyDescent="0.15">
      <c r="A92" s="26" t="s">
        <v>63</v>
      </c>
      <c r="B92" s="25">
        <v>592039</v>
      </c>
      <c r="C92" s="25">
        <v>421971</v>
      </c>
      <c r="D92" s="25">
        <v>155592</v>
      </c>
      <c r="E92" s="25">
        <v>14476</v>
      </c>
      <c r="F92" s="25">
        <v>14490</v>
      </c>
      <c r="G92" s="25"/>
      <c r="H92" s="25"/>
      <c r="I92" s="25">
        <v>33400</v>
      </c>
      <c r="J92" s="3"/>
    </row>
    <row r="93" spans="1:10" x14ac:dyDescent="0.15">
      <c r="A93" s="26" t="s">
        <v>28</v>
      </c>
      <c r="B93" s="25">
        <v>673728</v>
      </c>
      <c r="C93" s="25">
        <v>421587</v>
      </c>
      <c r="D93" s="25">
        <v>235571</v>
      </c>
      <c r="E93" s="25">
        <v>2080</v>
      </c>
      <c r="F93" s="25"/>
      <c r="G93" s="25"/>
      <c r="H93" s="25"/>
      <c r="I93" s="25">
        <v>74400</v>
      </c>
      <c r="J93" s="3"/>
    </row>
    <row r="94" spans="1:10" x14ac:dyDescent="0.15">
      <c r="A94" s="26" t="s">
        <v>42</v>
      </c>
      <c r="B94" s="25">
        <v>1638898</v>
      </c>
      <c r="C94" s="25">
        <v>864073</v>
      </c>
      <c r="D94" s="25">
        <v>774125</v>
      </c>
      <c r="E94" s="25">
        <v>700</v>
      </c>
      <c r="F94" s="25">
        <v>0</v>
      </c>
      <c r="G94" s="25">
        <v>0</v>
      </c>
      <c r="H94" s="25">
        <v>0</v>
      </c>
      <c r="I94" s="25">
        <v>21900</v>
      </c>
      <c r="J94" s="3"/>
    </row>
    <row r="95" spans="1:10" x14ac:dyDescent="0.15">
      <c r="A95" s="26" t="s">
        <v>54</v>
      </c>
      <c r="B95" s="25">
        <v>231278</v>
      </c>
      <c r="C95" s="25">
        <v>171513</v>
      </c>
      <c r="D95" s="25">
        <v>50193</v>
      </c>
      <c r="E95" s="25">
        <v>9572</v>
      </c>
      <c r="F95" s="25">
        <v>0</v>
      </c>
      <c r="G95" s="25">
        <v>0</v>
      </c>
      <c r="H95" s="25">
        <v>0</v>
      </c>
      <c r="I95" s="25">
        <v>0</v>
      </c>
      <c r="J95" s="3"/>
    </row>
    <row r="96" spans="1:10" x14ac:dyDescent="0.15">
      <c r="A96" s="26" t="s">
        <v>31</v>
      </c>
      <c r="B96" s="25">
        <v>1467740</v>
      </c>
      <c r="C96" s="25">
        <v>461297</v>
      </c>
      <c r="D96" s="25">
        <v>353996</v>
      </c>
      <c r="E96" s="25">
        <v>586988</v>
      </c>
      <c r="F96" s="25">
        <v>65459</v>
      </c>
      <c r="G96" s="25">
        <v>0</v>
      </c>
      <c r="H96" s="25">
        <v>0</v>
      </c>
      <c r="I96" s="25">
        <v>22900</v>
      </c>
      <c r="J96" s="3"/>
    </row>
    <row r="97" spans="1:10" x14ac:dyDescent="0.15">
      <c r="A97" s="26"/>
      <c r="B97" s="25"/>
      <c r="C97" s="25"/>
      <c r="D97" s="25"/>
      <c r="E97" s="25"/>
      <c r="F97" s="25"/>
      <c r="G97" s="25"/>
      <c r="H97" s="25"/>
      <c r="I97" s="25"/>
      <c r="J97" s="3"/>
    </row>
    <row r="98" spans="1:10" x14ac:dyDescent="0.15">
      <c r="A98" s="26" t="s">
        <v>49</v>
      </c>
      <c r="B98" s="25">
        <f>SUM(C98:H98)</f>
        <v>1983969</v>
      </c>
      <c r="C98" s="25">
        <f>SUM(C99:C103)</f>
        <v>1187450</v>
      </c>
      <c r="D98" s="25">
        <f>SUM(D99:D103)</f>
        <v>712221</v>
      </c>
      <c r="E98" s="25">
        <f>SUM(E99:E103)</f>
        <v>79556</v>
      </c>
      <c r="F98" s="25">
        <f>SUM(F99:F103)</f>
        <v>4742</v>
      </c>
      <c r="G98" s="25">
        <f>G101+G102</f>
        <v>0</v>
      </c>
      <c r="H98" s="25">
        <f>H101+H102</f>
        <v>0</v>
      </c>
      <c r="I98" s="25">
        <f>SUM(I99:I103)</f>
        <v>65900</v>
      </c>
      <c r="J98" s="3"/>
    </row>
    <row r="99" spans="1:10" x14ac:dyDescent="0.15">
      <c r="A99" s="26" t="s">
        <v>20</v>
      </c>
      <c r="B99" s="25">
        <v>96568</v>
      </c>
      <c r="C99" s="25">
        <v>59714</v>
      </c>
      <c r="D99" s="25">
        <v>32086</v>
      </c>
      <c r="E99" s="25">
        <v>4768</v>
      </c>
      <c r="F99" s="25">
        <v>4742</v>
      </c>
      <c r="G99" s="25">
        <v>0</v>
      </c>
      <c r="H99" s="25">
        <v>0</v>
      </c>
      <c r="I99" s="25">
        <v>0</v>
      </c>
      <c r="J99" s="3"/>
    </row>
    <row r="100" spans="1:10" x14ac:dyDescent="0.15">
      <c r="A100" s="26" t="s">
        <v>21</v>
      </c>
      <c r="B100" s="25">
        <v>1551354</v>
      </c>
      <c r="C100" s="25">
        <v>842332</v>
      </c>
      <c r="D100" s="25">
        <v>676869</v>
      </c>
      <c r="E100" s="25">
        <v>32153</v>
      </c>
      <c r="F100" s="25">
        <v>0</v>
      </c>
      <c r="G100" s="25">
        <v>0</v>
      </c>
      <c r="H100" s="25">
        <v>0</v>
      </c>
      <c r="I100" s="25">
        <v>51800</v>
      </c>
      <c r="J100" s="3"/>
    </row>
    <row r="101" spans="1:10" x14ac:dyDescent="0.15">
      <c r="A101" s="26" t="s">
        <v>46</v>
      </c>
      <c r="B101" s="25">
        <v>174141</v>
      </c>
      <c r="C101" s="25">
        <v>173238</v>
      </c>
      <c r="D101" s="25">
        <v>903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3"/>
    </row>
    <row r="102" spans="1:10" x14ac:dyDescent="0.15">
      <c r="A102" s="26" t="s">
        <v>42</v>
      </c>
      <c r="B102" s="25">
        <v>44129</v>
      </c>
      <c r="C102" s="25">
        <v>43029</v>
      </c>
      <c r="D102" s="25">
        <v>1100</v>
      </c>
      <c r="E102" s="25">
        <v>0</v>
      </c>
      <c r="F102" s="25">
        <v>0</v>
      </c>
      <c r="G102" s="25">
        <v>0</v>
      </c>
      <c r="H102" s="25">
        <v>0</v>
      </c>
      <c r="I102" s="25">
        <v>1100</v>
      </c>
      <c r="J102" s="3"/>
    </row>
    <row r="103" spans="1:10" x14ac:dyDescent="0.15">
      <c r="A103" s="26" t="s">
        <v>31</v>
      </c>
      <c r="B103" s="25">
        <v>117777</v>
      </c>
      <c r="C103" s="25">
        <v>69137</v>
      </c>
      <c r="D103" s="25">
        <v>1263</v>
      </c>
      <c r="E103" s="25">
        <v>42635</v>
      </c>
      <c r="F103" s="25">
        <v>0</v>
      </c>
      <c r="G103" s="25"/>
      <c r="H103" s="25"/>
      <c r="I103" s="25">
        <v>13000</v>
      </c>
      <c r="J103" s="3"/>
    </row>
    <row r="104" spans="1:10" x14ac:dyDescent="0.15">
      <c r="A104" s="26"/>
      <c r="B104" s="25"/>
      <c r="C104" s="25"/>
      <c r="D104" s="25"/>
      <c r="E104" s="25"/>
      <c r="F104" s="25"/>
      <c r="G104" s="25"/>
      <c r="H104" s="25"/>
      <c r="I104" s="25"/>
      <c r="J104" s="3"/>
    </row>
    <row r="105" spans="1:10" x14ac:dyDescent="0.15">
      <c r="A105" s="26" t="s">
        <v>50</v>
      </c>
      <c r="B105" s="25">
        <f>SUM(C105:H105)</f>
        <v>4772</v>
      </c>
      <c r="C105" s="25">
        <f t="shared" ref="C105:H105" si="5">C106+C107</f>
        <v>3987</v>
      </c>
      <c r="D105" s="25">
        <f t="shared" si="5"/>
        <v>785</v>
      </c>
      <c r="E105" s="25">
        <f t="shared" si="5"/>
        <v>0</v>
      </c>
      <c r="F105" s="25">
        <f t="shared" si="5"/>
        <v>0</v>
      </c>
      <c r="G105" s="25">
        <f t="shared" si="5"/>
        <v>0</v>
      </c>
      <c r="H105" s="25">
        <f t="shared" si="5"/>
        <v>0</v>
      </c>
      <c r="I105" s="25">
        <f>I107</f>
        <v>0</v>
      </c>
      <c r="J105" s="3"/>
    </row>
    <row r="106" spans="1:10" x14ac:dyDescent="0.15">
      <c r="A106" s="26" t="s">
        <v>21</v>
      </c>
      <c r="B106" s="25">
        <v>4772</v>
      </c>
      <c r="C106" s="25">
        <v>3987</v>
      </c>
      <c r="D106" s="25">
        <v>785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3"/>
    </row>
    <row r="107" spans="1:10" hidden="1" x14ac:dyDescent="0.15">
      <c r="A107" s="26"/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3"/>
    </row>
    <row r="108" spans="1:10" x14ac:dyDescent="0.15">
      <c r="A108" s="26"/>
      <c r="B108" s="25"/>
      <c r="C108" s="25"/>
      <c r="D108" s="25"/>
      <c r="E108" s="25"/>
      <c r="F108" s="25"/>
      <c r="G108" s="25"/>
      <c r="H108" s="25"/>
      <c r="I108" s="25"/>
      <c r="J108" s="3"/>
    </row>
    <row r="109" spans="1:10" x14ac:dyDescent="0.15">
      <c r="A109" s="27" t="s">
        <v>51</v>
      </c>
      <c r="B109" s="25">
        <f>SUM(C109:H109)</f>
        <v>230867</v>
      </c>
      <c r="C109" s="25">
        <f>C111+C110</f>
        <v>225625</v>
      </c>
      <c r="D109" s="25">
        <f t="shared" ref="D109:I109" si="6">D111+D110</f>
        <v>0</v>
      </c>
      <c r="E109" s="25">
        <f t="shared" si="6"/>
        <v>5242</v>
      </c>
      <c r="F109" s="25">
        <f t="shared" si="6"/>
        <v>0</v>
      </c>
      <c r="G109" s="25">
        <f t="shared" si="6"/>
        <v>0</v>
      </c>
      <c r="H109" s="25">
        <f t="shared" si="6"/>
        <v>0</v>
      </c>
      <c r="I109" s="25">
        <f t="shared" si="6"/>
        <v>3000</v>
      </c>
      <c r="J109" s="3"/>
    </row>
    <row r="110" spans="1:10" x14ac:dyDescent="0.15">
      <c r="A110" s="26" t="s">
        <v>21</v>
      </c>
      <c r="B110" s="25">
        <v>50590</v>
      </c>
      <c r="C110" s="25">
        <v>50590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3"/>
    </row>
    <row r="111" spans="1:10" x14ac:dyDescent="0.15">
      <c r="A111" s="26" t="s">
        <v>45</v>
      </c>
      <c r="B111" s="25">
        <v>180277</v>
      </c>
      <c r="C111" s="25">
        <v>175035</v>
      </c>
      <c r="D111" s="25">
        <v>0</v>
      </c>
      <c r="E111" s="25">
        <v>5242</v>
      </c>
      <c r="F111" s="25">
        <v>0</v>
      </c>
      <c r="G111" s="25">
        <v>0</v>
      </c>
      <c r="H111" s="25">
        <v>0</v>
      </c>
      <c r="I111" s="25">
        <v>3000</v>
      </c>
      <c r="J111" s="3"/>
    </row>
    <row r="112" spans="1:10" x14ac:dyDescent="0.15">
      <c r="A112" s="26"/>
      <c r="B112" s="25"/>
      <c r="C112" s="25"/>
      <c r="D112" s="25"/>
      <c r="E112" s="25"/>
      <c r="F112" s="25"/>
      <c r="G112" s="25"/>
      <c r="H112" s="25"/>
      <c r="I112" s="25"/>
      <c r="J112" s="3"/>
    </row>
    <row r="113" spans="1:10" x14ac:dyDescent="0.15">
      <c r="A113" s="26" t="s">
        <v>52</v>
      </c>
      <c r="B113" s="25">
        <f>SUM(C113:H113)</f>
        <v>30545</v>
      </c>
      <c r="C113" s="25">
        <f t="shared" ref="C113:H113" si="7">C114</f>
        <v>26890</v>
      </c>
      <c r="D113" s="25">
        <f t="shared" si="7"/>
        <v>3655</v>
      </c>
      <c r="E113" s="25">
        <f t="shared" si="7"/>
        <v>0</v>
      </c>
      <c r="F113" s="25">
        <f t="shared" si="7"/>
        <v>0</v>
      </c>
      <c r="G113" s="25">
        <f t="shared" si="7"/>
        <v>0</v>
      </c>
      <c r="H113" s="25">
        <f t="shared" si="7"/>
        <v>0</v>
      </c>
      <c r="I113" s="25">
        <f>I118</f>
        <v>0</v>
      </c>
      <c r="J113" s="3"/>
    </row>
    <row r="114" spans="1:10" x14ac:dyDescent="0.15">
      <c r="A114" s="26" t="s">
        <v>21</v>
      </c>
      <c r="B114" s="25">
        <v>30545</v>
      </c>
      <c r="C114" s="25">
        <v>26890</v>
      </c>
      <c r="D114" s="25">
        <v>3655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3"/>
    </row>
    <row r="115" spans="1:10" x14ac:dyDescent="0.15">
      <c r="A115" s="29"/>
      <c r="B115" s="30"/>
      <c r="C115" s="30"/>
      <c r="D115" s="30"/>
      <c r="E115" s="30"/>
      <c r="F115" s="30"/>
      <c r="G115" s="30"/>
      <c r="H115" s="30"/>
      <c r="I115" s="30"/>
      <c r="J115" s="3"/>
    </row>
    <row r="116" spans="1:10" x14ac:dyDescent="0.15">
      <c r="A116" s="31"/>
      <c r="B116" s="25"/>
      <c r="C116" s="25"/>
      <c r="D116" s="25"/>
      <c r="E116" s="25"/>
      <c r="F116" s="25"/>
      <c r="G116" s="25"/>
      <c r="H116" s="25"/>
      <c r="I116" s="25"/>
      <c r="J116" s="3"/>
    </row>
    <row r="117" spans="1:10" x14ac:dyDescent="0.4">
      <c r="B117" s="3" t="s">
        <v>64</v>
      </c>
      <c r="C117" s="3"/>
      <c r="D117" s="3"/>
      <c r="E117" s="3"/>
      <c r="F117" s="3"/>
      <c r="G117" s="3"/>
      <c r="H117" s="3"/>
      <c r="I117" s="3"/>
      <c r="J117" s="3"/>
    </row>
    <row r="118" spans="1:10" x14ac:dyDescent="0.4">
      <c r="B118" s="23">
        <f>B10+B37+B44+B48+B58+B62+B105+B87+B77+B32+B109+B113+B98</f>
        <v>375771957</v>
      </c>
      <c r="C118" s="3"/>
      <c r="D118" s="3"/>
      <c r="E118" s="3"/>
      <c r="F118" s="3"/>
      <c r="G118" s="3"/>
      <c r="H118" s="3"/>
      <c r="I118" s="3"/>
      <c r="J118" s="3"/>
    </row>
    <row r="119" spans="1:10" x14ac:dyDescent="0.4">
      <c r="B119" s="32" t="s">
        <v>65</v>
      </c>
      <c r="C119" s="33" t="str">
        <f>IF(B118=B8,"OK","エラー！！")</f>
        <v>OK</v>
      </c>
      <c r="D119" s="3"/>
      <c r="E119" s="3"/>
      <c r="F119" s="3"/>
      <c r="G119" s="3"/>
      <c r="H119" s="3"/>
      <c r="I119" s="3"/>
      <c r="J119" s="3"/>
    </row>
    <row r="120" spans="1:10" x14ac:dyDescent="0.4">
      <c r="B120" s="3"/>
      <c r="C120" s="3"/>
      <c r="D120" s="3"/>
      <c r="E120" s="3"/>
      <c r="F120" s="3"/>
      <c r="G120" s="3"/>
      <c r="H120" s="3"/>
      <c r="I120" s="3"/>
      <c r="J120" s="3"/>
    </row>
    <row r="122" spans="1:10" x14ac:dyDescent="0.4">
      <c r="C122" t="s">
        <v>55</v>
      </c>
    </row>
  </sheetData>
  <mergeCells count="4">
    <mergeCell ref="C5:C6"/>
    <mergeCell ref="E5:E6"/>
    <mergeCell ref="G5:G6"/>
    <mergeCell ref="H5:H6"/>
  </mergeCells>
  <phoneticPr fontId="2"/>
  <printOptions horizontalCentered="1"/>
  <pageMargins left="0.70866141732283472" right="0.70866141732283472" top="0.94488188976377963" bottom="0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</vt:lpstr>
      <vt:lpstr>'163'!Print_Area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2020-11-13T07:43:37Z</dcterms:created>
  <dcterms:modified xsi:type="dcterms:W3CDTF">2022-11-22T06:54:43Z</dcterms:modified>
</cp:coreProperties>
</file>