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17都市整備部\1750都市整備課\市営駐車場(H28～）\■中央駐車場\調査　回答\R5.1.11 公営企業に係る経営比較分析表（令和３年度決算）の分析等について\"/>
    </mc:Choice>
  </mc:AlternateContent>
  <workbookProtection workbookAlgorithmName="SHA-512" workbookHashValue="uwEoYCBYnyZk1IN/3Mqd8yrvAHaeLkTQlSoMwfYBRN/9TZ0h3Nfz4cFJwzOadM3z2kFHIVijLSJ+cjGfSem9sw==" workbookSaltValue="527TpxnrOZXpSDEHyz2GX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GQ30" i="4"/>
  <c r="LT76" i="4"/>
  <c r="GQ51" i="4"/>
  <c r="LH30" i="4"/>
  <c r="BZ51" i="4"/>
  <c r="IE76" i="4"/>
  <c r="BG30" i="4"/>
  <c r="BG51" i="4"/>
  <c r="AV76" i="4"/>
  <c r="KO51" i="4"/>
  <c r="LE76" i="4"/>
  <c r="KO30" i="4"/>
  <c r="HP76" i="4"/>
  <c r="FX30" i="4"/>
  <c r="FX51" i="4"/>
  <c r="HA76" i="4"/>
  <c r="AN51" i="4"/>
  <c r="FE30" i="4"/>
  <c r="AG76" i="4"/>
  <c r="JV30" i="4"/>
  <c r="AN30" i="4"/>
  <c r="JV51" i="4"/>
  <c r="KP76" i="4"/>
  <c r="FE51" i="4"/>
  <c r="KA76" i="4"/>
  <c r="EL51" i="4"/>
  <c r="JC30" i="4"/>
  <c r="R76" i="4"/>
  <c r="GL76" i="4"/>
  <c r="U51" i="4"/>
  <c r="EL30" i="4"/>
  <c r="JC51" i="4"/>
  <c r="U30"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<sst xmlns="http://schemas.openxmlformats.org/spreadsheetml/2006/main" count="278" uniqueCount="126">
  <si>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</si>
  <si>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</si>
  <si>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</si>
  <si>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</si>
  <si>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</si>
  <si>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</si>
  <si>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</si>
  <si>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</si>
  <si>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</si>
  <si>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</si>
  <si>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</si>
  <si>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</si>
  <si>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</si>
  <si>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</si>
  <si>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</si>
  <si>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</si>
  <si>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</si>
  <si>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</si>
  <si>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</si>
  <si>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</si>
  <si>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</si>
  <si>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</si>
  <si>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</si>
  <si>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</si>
  <si>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</si>
  <si>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</si>
  <si>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</si>
  <si>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</si>
  <si>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</si>
  <si>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</si>
  <si>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</si>
  <si>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</si>
  <si>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</si>
  <si>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</si>
  <si>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</si>
  <si>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</si>
  <si>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</si>
  <si>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</si>
  <si>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</si>
  <si>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</si>
  <si>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</si>
  <si>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</si>
  <si>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</si>
  <si>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</si>
  <si>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</si>
  <si>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</si>
  <si>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</si>
  <si>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</si>
  <si>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</si>
  <si>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</si>
  <si>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</si>
  <si>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</si>
  <si>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</si>
  <si>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</si>
  <si>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</si>
  <si>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</si>
  <si>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</si>
  <si>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</si>
  <si>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</si>
  <si>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</si>
  <si>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</si>
  <si>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</si>
  <si>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</si>
  <si>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</si>
  <si>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</si>
  <si>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</si>
  <si>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</si>
  <si>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</si>
  <si>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</si>
  <si>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</si>
  <si>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</si>
  <si>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</si>
  <si>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</si>
  <si>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</si>
  <si>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</si>
  <si>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</si>
  <si>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</si>
  <si>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</si>
  <si>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</si>
  <si>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</si>
  <si>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</si>
  <si>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</si>
  <si>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</si>
  <si>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</si>
  <si>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</si>
  <si>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</si>
  <si>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</si>
  <si>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</si>
  <si>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</si>
  <si>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</si>
  <si>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</si>
  <si>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</si>
  <si>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</si>
  <si>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</si>
  <si>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</si>
  <si>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</si>
  <si>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</si>
  <si>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</si>
  <si>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</si>
  <si>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</si>
  <si>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</si>
  <si>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</si>
  <si>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</si>
  <si>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</si>
  <si>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</si>
  <si>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山口市</t>
  </si>
  <si>
    <t>山口市中央駐車場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</si>
  <si>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</si>
  <si>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</si>
  <si>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</si>
  <si>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</si>
  <si>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</si>
  <si>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</si>
  <si>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</si>
  <si>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</si>
  <si>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</si>
  <si>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</si>
  <si>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</si>
  <si>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</si>
  <si>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</si>
  <si>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</si>
  <si>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</si>
  <si>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昭和５１年に供用を開始し老朽化が進んでおり、今後の設備投資額の増加が見込まれていたが、市役所新本庁舎の建て替えと一体的に整備することが決定したため、令和３年１０月に営業終了し令和３年度末に特別会計の廃止及び事業廃止した。</t>
    <rPh sb="0" eb="2">
      <t>トウガイ</t>
    </rPh>
    <rPh sb="2" eb="5">
      <t>チュウシャジョウ</t>
    </rPh>
    <rPh sb="6" eb="8">
      <t>ショウワ</t>
    </rPh>
    <rPh sb="10" eb="11">
      <t>ネン</t>
    </rPh>
    <rPh sb="12" eb="14">
      <t>キョウヨウ</t>
    </rPh>
    <rPh sb="15" eb="17">
      <t>カイシ</t>
    </rPh>
    <rPh sb="18" eb="21">
      <t>ロウキュウカ</t>
    </rPh>
    <rPh sb="22" eb="23">
      <t>スス</t>
    </rPh>
    <rPh sb="28" eb="30">
      <t>コンゴ</t>
    </rPh>
    <rPh sb="40" eb="42">
      <t>ミコ</t>
    </rPh>
    <rPh sb="73" eb="75">
      <t>ケッテイ</t>
    </rPh>
    <phoneticPr fontId="5"/>
  </si>
  <si>
    <t>⑩企業債残高は発生していない。なお当該駐車場は、市役所新本庁舎の建て替えと一体的に整備するため令和３年１０月に営業終了し、令和３年度末に特別会計の廃止及び事業廃止した。敷地については新本庁舎建て替え地として利用する。</t>
    <rPh sb="1" eb="3">
      <t>キギョウ</t>
    </rPh>
    <rPh sb="3" eb="4">
      <t>サイ</t>
    </rPh>
    <rPh sb="4" eb="6">
      <t>ザンダカ</t>
    </rPh>
    <rPh sb="7" eb="9">
      <t>ハッセイ</t>
    </rPh>
    <rPh sb="17" eb="19">
      <t>トウガイ</t>
    </rPh>
    <rPh sb="19" eb="22">
      <t>チュウシャジョウ</t>
    </rPh>
    <rPh sb="24" eb="27">
      <t>シヤクショ</t>
    </rPh>
    <rPh sb="27" eb="28">
      <t>シン</t>
    </rPh>
    <rPh sb="28" eb="31">
      <t>ホンチョウシャ</t>
    </rPh>
    <rPh sb="32" eb="33">
      <t>タ</t>
    </rPh>
    <rPh sb="34" eb="35">
      <t>カ</t>
    </rPh>
    <rPh sb="37" eb="40">
      <t>イッタイテキ</t>
    </rPh>
    <rPh sb="41" eb="43">
      <t>セイビ</t>
    </rPh>
    <rPh sb="47" eb="49">
      <t>レイワ</t>
    </rPh>
    <rPh sb="50" eb="51">
      <t>ネン</t>
    </rPh>
    <rPh sb="53" eb="54">
      <t>ガツ</t>
    </rPh>
    <rPh sb="55" eb="57">
      <t>エイギョウ</t>
    </rPh>
    <rPh sb="57" eb="59">
      <t>シュウリョウ</t>
    </rPh>
    <rPh sb="61" eb="63">
      <t>レイワ</t>
    </rPh>
    <rPh sb="64" eb="67">
      <t>ネンドマツ</t>
    </rPh>
    <rPh sb="68" eb="70">
      <t>トクベツ</t>
    </rPh>
    <rPh sb="70" eb="72">
      <t>カイケイ</t>
    </rPh>
    <rPh sb="73" eb="75">
      <t>ハイシ</t>
    </rPh>
    <rPh sb="75" eb="76">
      <t>オヨ</t>
    </rPh>
    <rPh sb="77" eb="79">
      <t>ジギョウ</t>
    </rPh>
    <rPh sb="79" eb="81">
      <t>ハイシ</t>
    </rPh>
    <rPh sb="84" eb="86">
      <t>シキチ</t>
    </rPh>
    <rPh sb="91" eb="92">
      <t>シン</t>
    </rPh>
    <rPh sb="92" eb="95">
      <t>ホンチョウシャ</t>
    </rPh>
    <rPh sb="95" eb="96">
      <t>タ</t>
    </rPh>
    <rPh sb="97" eb="98">
      <t>カ</t>
    </rPh>
    <rPh sb="99" eb="100">
      <t>チ</t>
    </rPh>
    <rPh sb="103" eb="105">
      <t>リヨウ</t>
    </rPh>
    <phoneticPr fontId="5"/>
  </si>
  <si>
    <t>①収益的収支比率および⑪稼働率について、令和２年度以上に減少している。隣接する市民会館の催事の減少（新型コロナウイルス感染症の感染拡大防止によるイベント等の中止）の影響により時間貸し利用者が減少したこと、また令和３年１０月の営業終了に向けて定期券利用者が周辺駐車場に移動したことが要因として考えられる。</t>
    <rPh sb="12" eb="14">
      <t>カドウ</t>
    </rPh>
    <rPh sb="14" eb="15">
      <t>リツ</t>
    </rPh>
    <rPh sb="20" eb="22">
      <t>レイワ</t>
    </rPh>
    <rPh sb="23" eb="25">
      <t>ネンド</t>
    </rPh>
    <rPh sb="25" eb="27">
      <t>イジョウ</t>
    </rPh>
    <rPh sb="28" eb="30">
      <t>ゲンショウ</t>
    </rPh>
    <phoneticPr fontId="5"/>
  </si>
  <si>
    <t>①収益的収支比率④売上高ＧＯＰ比率⑤ＥＢＩＴＤＡについて、令和２年度よりさらに減少している。これは令和２年度に引き続き、隣接する市民会館の催事の減少（新型コロナウイルス感染症の感染拡大防止によるイベント等の中止）の影響により時間貸し利用者が減少したこと、また令和３年１０月の営業終了に向けて定期券利用者が周辺駐車場に移動したことが要因として考えられる。ただし①収益的比率は黒字を示し、②③における他会計補助金も発生しておらず、経営は健全性を維持している。</t>
    <rPh sb="1" eb="4">
      <t>シュウエキテキ</t>
    </rPh>
    <rPh sb="4" eb="6">
      <t>シュウシ</t>
    </rPh>
    <rPh sb="6" eb="8">
      <t>ヒリツ</t>
    </rPh>
    <rPh sb="9" eb="11">
      <t>ウリアゲ</t>
    </rPh>
    <rPh sb="11" eb="12">
      <t>ダカ</t>
    </rPh>
    <rPh sb="15" eb="17">
      <t>ヒリツ</t>
    </rPh>
    <rPh sb="29" eb="31">
      <t>レイワ</t>
    </rPh>
    <rPh sb="32" eb="34">
      <t>ネンド</t>
    </rPh>
    <rPh sb="39" eb="41">
      <t>ゲンショウ</t>
    </rPh>
    <rPh sb="142" eb="143">
      <t>ム</t>
    </rPh>
    <rPh sb="165" eb="167">
      <t>ヨウイン</t>
    </rPh>
    <rPh sb="170" eb="171">
      <t>カンガ</t>
    </rPh>
    <rPh sb="180" eb="183">
      <t>シュウエキテキ</t>
    </rPh>
    <rPh sb="183" eb="185">
      <t>ヒリツ</t>
    </rPh>
    <rPh sb="186" eb="188">
      <t>クロジ</t>
    </rPh>
    <rPh sb="189" eb="190">
      <t>シメ</t>
    </rPh>
    <rPh sb="198" eb="199">
      <t>タ</t>
    </rPh>
    <rPh sb="199" eb="201">
      <t>カイケイ</t>
    </rPh>
    <rPh sb="201" eb="204">
      <t>ホジョキン</t>
    </rPh>
    <rPh sb="205" eb="207">
      <t>ハッセイ</t>
    </rPh>
    <rPh sb="213" eb="215">
      <t>ケイエイ</t>
    </rPh>
    <rPh sb="216" eb="219">
      <t>ケンゼンセイ</t>
    </rPh>
    <rPh sb="220" eb="222">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</si>
</sst>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230.6</c:v>
                </c:pt>
                <c:pt idx="1">
                  <c:v>257.89999999999998</c:v>
                </c:pt>
                <c:pt idx="2">
                  <c:v>258.10000000000002</c:v>
                </c:pt>
                <c:pt idx="3">
                  <c:v>178.4</c:v>
                </c:pt>
                <c:pt idx="4">
                  <c:v>122.5</c:v>
                </c:pt>
              </c:numCache>
            </c:numRef>
          </c:val>
          <c:extLst>
            <c:ext xmlns:c16="http://schemas.microsoft.com/office/drawing/2014/chart" uri="{C3380CC4-5D6E-409C-BE32-E72D297353CC}">
              <c16:uniqueId val="{00000000-2BC8-4FCC-A559-E9018840C5A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2BC8-4FCC-A559-E9018840C5A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52-48A7-AF27-9FB45B0184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F452-48A7-AF27-9FB45B0184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817-4B14-81A7-5961C409C10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17-4B14-81A7-5961C409C10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A34-4AF0-B922-A44C4E85AE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34-4AF0-B922-A44C4E85AE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82-43D4-947C-E8D5F0173C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0882-43D4-947C-E8D5F0173CC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379-422F-8B95-76FAE4DE384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9379-422F-8B95-76FAE4DE384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96</c:v>
                </c:pt>
                <c:pt idx="1">
                  <c:v>95.4</c:v>
                </c:pt>
                <c:pt idx="2">
                  <c:v>99.4</c:v>
                </c:pt>
                <c:pt idx="3">
                  <c:v>75.400000000000006</c:v>
                </c:pt>
                <c:pt idx="4">
                  <c:v>60.3</c:v>
                </c:pt>
              </c:numCache>
            </c:numRef>
          </c:val>
          <c:extLst>
            <c:ext xmlns:c16="http://schemas.microsoft.com/office/drawing/2014/chart" uri="{C3380CC4-5D6E-409C-BE32-E72D297353CC}">
              <c16:uniqueId val="{00000000-BEF9-4674-9CCB-027FB479A3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BEF9-4674-9CCB-027FB479A3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60.8</c:v>
                </c:pt>
                <c:pt idx="1">
                  <c:v>65.5</c:v>
                </c:pt>
                <c:pt idx="2">
                  <c:v>66</c:v>
                </c:pt>
                <c:pt idx="3">
                  <c:v>48.6</c:v>
                </c:pt>
                <c:pt idx="4">
                  <c:v>28</c:v>
                </c:pt>
              </c:numCache>
            </c:numRef>
          </c:val>
          <c:extLst>
            <c:ext xmlns:c16="http://schemas.microsoft.com/office/drawing/2014/chart" uri="{C3380CC4-5D6E-409C-BE32-E72D297353CC}">
              <c16:uniqueId val="{00000000-303F-4827-8195-178D2C2385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303F-4827-8195-178D2C23852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21222</c:v>
                </c:pt>
                <c:pt idx="1">
                  <c:v>22531</c:v>
                </c:pt>
                <c:pt idx="2">
                  <c:v>22558</c:v>
                </c:pt>
                <c:pt idx="3">
                  <c:v>11242</c:v>
                </c:pt>
                <c:pt idx="4">
                  <c:v>1795</c:v>
                </c:pt>
              </c:numCache>
            </c:numRef>
          </c:val>
          <c:extLst>
            <c:ext xmlns:c16="http://schemas.microsoft.com/office/drawing/2014/chart" uri="{C3380CC4-5D6E-409C-BE32-E72D297353CC}">
              <c16:uniqueId val="{00000000-C51F-4906-AE7C-9892C24B02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C51F-4906-AE7C-9892C24B02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K53"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山口県山口市　山口市中央駐車場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6700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230.6</v>
      </c>
      <c r="V31" s="98"/>
      <c r="W31" s="98"/>
      <c r="X31" s="98"/>
      <c r="Y31" s="98"/>
      <c r="Z31" s="98"/>
      <c r="AA31" s="98"/>
      <c r="AB31" s="98"/>
      <c r="AC31" s="98"/>
      <c r="AD31" s="98"/>
      <c r="AE31" s="98"/>
      <c r="AF31" s="98"/>
      <c r="AG31" s="98"/>
      <c r="AH31" s="98"/>
      <c r="AI31" s="98"/>
      <c r="AJ31" s="98"/>
      <c r="AK31" s="98"/>
      <c r="AL31" s="98"/>
      <c r="AM31" s="98"/>
      <c r="AN31" s="98">
        <f>データ!Z7</f>
        <v>257.89999999999998</v>
      </c>
      <c r="AO31" s="98"/>
      <c r="AP31" s="98"/>
      <c r="AQ31" s="98"/>
      <c r="AR31" s="98"/>
      <c r="AS31" s="98"/>
      <c r="AT31" s="98"/>
      <c r="AU31" s="98"/>
      <c r="AV31" s="98"/>
      <c r="AW31" s="98"/>
      <c r="AX31" s="98"/>
      <c r="AY31" s="98"/>
      <c r="AZ31" s="98"/>
      <c r="BA31" s="98"/>
      <c r="BB31" s="98"/>
      <c r="BC31" s="98"/>
      <c r="BD31" s="98"/>
      <c r="BE31" s="98"/>
      <c r="BF31" s="98"/>
      <c r="BG31" s="98">
        <f>データ!AA7</f>
        <v>258.10000000000002</v>
      </c>
      <c r="BH31" s="98"/>
      <c r="BI31" s="98"/>
      <c r="BJ31" s="98"/>
      <c r="BK31" s="98"/>
      <c r="BL31" s="98"/>
      <c r="BM31" s="98"/>
      <c r="BN31" s="98"/>
      <c r="BO31" s="98"/>
      <c r="BP31" s="98"/>
      <c r="BQ31" s="98"/>
      <c r="BR31" s="98"/>
      <c r="BS31" s="98"/>
      <c r="BT31" s="98"/>
      <c r="BU31" s="98"/>
      <c r="BV31" s="98"/>
      <c r="BW31" s="98"/>
      <c r="BX31" s="98"/>
      <c r="BY31" s="98"/>
      <c r="BZ31" s="98">
        <f>データ!AB7</f>
        <v>178.4</v>
      </c>
      <c r="CA31" s="98"/>
      <c r="CB31" s="98"/>
      <c r="CC31" s="98"/>
      <c r="CD31" s="98"/>
      <c r="CE31" s="98"/>
      <c r="CF31" s="98"/>
      <c r="CG31" s="98"/>
      <c r="CH31" s="98"/>
      <c r="CI31" s="98"/>
      <c r="CJ31" s="98"/>
      <c r="CK31" s="98"/>
      <c r="CL31" s="98"/>
      <c r="CM31" s="98"/>
      <c r="CN31" s="98"/>
      <c r="CO31" s="98"/>
      <c r="CP31" s="98"/>
      <c r="CQ31" s="98"/>
      <c r="CR31" s="98"/>
      <c r="CS31" s="98">
        <f>データ!AC7</f>
        <v>122.5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96</v>
      </c>
      <c r="JD31" s="67"/>
      <c r="JE31" s="67"/>
      <c r="JF31" s="67"/>
      <c r="JG31" s="67"/>
      <c r="JH31" s="67"/>
      <c r="JI31" s="67"/>
      <c r="JJ31" s="67"/>
      <c r="JK31" s="67"/>
      <c r="JL31" s="67"/>
      <c r="JM31" s="67"/>
      <c r="JN31" s="67"/>
      <c r="JO31" s="67"/>
      <c r="JP31" s="67"/>
      <c r="JQ31" s="67"/>
      <c r="JR31" s="67"/>
      <c r="JS31" s="67"/>
      <c r="JT31" s="67"/>
      <c r="JU31" s="68"/>
      <c r="JV31" s="66">
        <f>データ!DL7</f>
        <v>95.4</v>
      </c>
      <c r="JW31" s="67"/>
      <c r="JX31" s="67"/>
      <c r="JY31" s="67"/>
      <c r="JZ31" s="67"/>
      <c r="KA31" s="67"/>
      <c r="KB31" s="67"/>
      <c r="KC31" s="67"/>
      <c r="KD31" s="67"/>
      <c r="KE31" s="67"/>
      <c r="KF31" s="67"/>
      <c r="KG31" s="67"/>
      <c r="KH31" s="67"/>
      <c r="KI31" s="67"/>
      <c r="KJ31" s="67"/>
      <c r="KK31" s="67"/>
      <c r="KL31" s="67"/>
      <c r="KM31" s="67"/>
      <c r="KN31" s="68"/>
      <c r="KO31" s="66">
        <f>データ!DM7</f>
        <v>99.4</v>
      </c>
      <c r="KP31" s="67"/>
      <c r="KQ31" s="67"/>
      <c r="KR31" s="67"/>
      <c r="KS31" s="67"/>
      <c r="KT31" s="67"/>
      <c r="KU31" s="67"/>
      <c r="KV31" s="67"/>
      <c r="KW31" s="67"/>
      <c r="KX31" s="67"/>
      <c r="KY31" s="67"/>
      <c r="KZ31" s="67"/>
      <c r="LA31" s="67"/>
      <c r="LB31" s="67"/>
      <c r="LC31" s="67"/>
      <c r="LD31" s="67"/>
      <c r="LE31" s="67"/>
      <c r="LF31" s="67"/>
      <c r="LG31" s="68"/>
      <c r="LH31" s="66">
        <f>データ!DN7</f>
        <v>75.400000000000006</v>
      </c>
      <c r="LI31" s="67"/>
      <c r="LJ31" s="67"/>
      <c r="LK31" s="67"/>
      <c r="LL31" s="67"/>
      <c r="LM31" s="67"/>
      <c r="LN31" s="67"/>
      <c r="LO31" s="67"/>
      <c r="LP31" s="67"/>
      <c r="LQ31" s="67"/>
      <c r="LR31" s="67"/>
      <c r="LS31" s="67"/>
      <c r="LT31" s="67"/>
      <c r="LU31" s="67"/>
      <c r="LV31" s="67"/>
      <c r="LW31" s="67"/>
      <c r="LX31" s="67"/>
      <c r="LY31" s="67"/>
      <c r="LZ31" s="68"/>
      <c r="MA31" s="66">
        <f>データ!DO7</f>
        <v>60.3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60.8</v>
      </c>
      <c r="EM52" s="98"/>
      <c r="EN52" s="98"/>
      <c r="EO52" s="98"/>
      <c r="EP52" s="98"/>
      <c r="EQ52" s="98"/>
      <c r="ER52" s="98"/>
      <c r="ES52" s="98"/>
      <c r="ET52" s="98"/>
      <c r="EU52" s="98"/>
      <c r="EV52" s="98"/>
      <c r="EW52" s="98"/>
      <c r="EX52" s="98"/>
      <c r="EY52" s="98"/>
      <c r="EZ52" s="98"/>
      <c r="FA52" s="98"/>
      <c r="FB52" s="98"/>
      <c r="FC52" s="98"/>
      <c r="FD52" s="98"/>
      <c r="FE52" s="98">
        <f>データ!BG7</f>
        <v>65.5</v>
      </c>
      <c r="FF52" s="98"/>
      <c r="FG52" s="98"/>
      <c r="FH52" s="98"/>
      <c r="FI52" s="98"/>
      <c r="FJ52" s="98"/>
      <c r="FK52" s="98"/>
      <c r="FL52" s="98"/>
      <c r="FM52" s="98"/>
      <c r="FN52" s="98"/>
      <c r="FO52" s="98"/>
      <c r="FP52" s="98"/>
      <c r="FQ52" s="98"/>
      <c r="FR52" s="98"/>
      <c r="FS52" s="98"/>
      <c r="FT52" s="98"/>
      <c r="FU52" s="98"/>
      <c r="FV52" s="98"/>
      <c r="FW52" s="98"/>
      <c r="FX52" s="98">
        <f>データ!BH7</f>
        <v>66</v>
      </c>
      <c r="FY52" s="98"/>
      <c r="FZ52" s="98"/>
      <c r="GA52" s="98"/>
      <c r="GB52" s="98"/>
      <c r="GC52" s="98"/>
      <c r="GD52" s="98"/>
      <c r="GE52" s="98"/>
      <c r="GF52" s="98"/>
      <c r="GG52" s="98"/>
      <c r="GH52" s="98"/>
      <c r="GI52" s="98"/>
      <c r="GJ52" s="98"/>
      <c r="GK52" s="98"/>
      <c r="GL52" s="98"/>
      <c r="GM52" s="98"/>
      <c r="GN52" s="98"/>
      <c r="GO52" s="98"/>
      <c r="GP52" s="98"/>
      <c r="GQ52" s="98">
        <f>データ!BI7</f>
        <v>48.6</v>
      </c>
      <c r="GR52" s="98"/>
      <c r="GS52" s="98"/>
      <c r="GT52" s="98"/>
      <c r="GU52" s="98"/>
      <c r="GV52" s="98"/>
      <c r="GW52" s="98"/>
      <c r="GX52" s="98"/>
      <c r="GY52" s="98"/>
      <c r="GZ52" s="98"/>
      <c r="HA52" s="98"/>
      <c r="HB52" s="98"/>
      <c r="HC52" s="98"/>
      <c r="HD52" s="98"/>
      <c r="HE52" s="98"/>
      <c r="HF52" s="98"/>
      <c r="HG52" s="98"/>
      <c r="HH52" s="98"/>
      <c r="HI52" s="98"/>
      <c r="HJ52" s="98">
        <f>データ!BJ7</f>
        <v>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21222</v>
      </c>
      <c r="JD52" s="97"/>
      <c r="JE52" s="97"/>
      <c r="JF52" s="97"/>
      <c r="JG52" s="97"/>
      <c r="JH52" s="97"/>
      <c r="JI52" s="97"/>
      <c r="JJ52" s="97"/>
      <c r="JK52" s="97"/>
      <c r="JL52" s="97"/>
      <c r="JM52" s="97"/>
      <c r="JN52" s="97"/>
      <c r="JO52" s="97"/>
      <c r="JP52" s="97"/>
      <c r="JQ52" s="97"/>
      <c r="JR52" s="97"/>
      <c r="JS52" s="97"/>
      <c r="JT52" s="97"/>
      <c r="JU52" s="97"/>
      <c r="JV52" s="97">
        <f>データ!BR7</f>
        <v>22531</v>
      </c>
      <c r="JW52" s="97"/>
      <c r="JX52" s="97"/>
      <c r="JY52" s="97"/>
      <c r="JZ52" s="97"/>
      <c r="KA52" s="97"/>
      <c r="KB52" s="97"/>
      <c r="KC52" s="97"/>
      <c r="KD52" s="97"/>
      <c r="KE52" s="97"/>
      <c r="KF52" s="97"/>
      <c r="KG52" s="97"/>
      <c r="KH52" s="97"/>
      <c r="KI52" s="97"/>
      <c r="KJ52" s="97"/>
      <c r="KK52" s="97"/>
      <c r="KL52" s="97"/>
      <c r="KM52" s="97"/>
      <c r="KN52" s="97"/>
      <c r="KO52" s="97">
        <f>データ!BS7</f>
        <v>22558</v>
      </c>
      <c r="KP52" s="97"/>
      <c r="KQ52" s="97"/>
      <c r="KR52" s="97"/>
      <c r="KS52" s="97"/>
      <c r="KT52" s="97"/>
      <c r="KU52" s="97"/>
      <c r="KV52" s="97"/>
      <c r="KW52" s="97"/>
      <c r="KX52" s="97"/>
      <c r="KY52" s="97"/>
      <c r="KZ52" s="97"/>
      <c r="LA52" s="97"/>
      <c r="LB52" s="97"/>
      <c r="LC52" s="97"/>
      <c r="LD52" s="97"/>
      <c r="LE52" s="97"/>
      <c r="LF52" s="97"/>
      <c r="LG52" s="97"/>
      <c r="LH52" s="97">
        <f>データ!BT7</f>
        <v>11242</v>
      </c>
      <c r="LI52" s="97"/>
      <c r="LJ52" s="97"/>
      <c r="LK52" s="97"/>
      <c r="LL52" s="97"/>
      <c r="LM52" s="97"/>
      <c r="LN52" s="97"/>
      <c r="LO52" s="97"/>
      <c r="LP52" s="97"/>
      <c r="LQ52" s="97"/>
      <c r="LR52" s="97"/>
      <c r="LS52" s="97"/>
      <c r="LT52" s="97"/>
      <c r="LU52" s="97"/>
      <c r="LV52" s="97"/>
      <c r="LW52" s="97"/>
      <c r="LX52" s="97"/>
      <c r="LY52" s="97"/>
      <c r="LZ52" s="97"/>
      <c r="MA52" s="97">
        <f>データ!BU7</f>
        <v>1795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348707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89900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Y3e/W16mr7l2rFhHDPp6wE8WgLGdMLOK1GhQ7FfVnSVwPOrRDW554yW37yZFNJNR0WrXjpp/MRhJnPYpn+ICw==" saltValue="NTaq3u4pnGvbQYf/qCe50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352039</v>
      </c>
      <c r="D6" s="48">
        <f t="shared" si="1"/>
        <v>47</v>
      </c>
      <c r="E6" s="48">
        <f t="shared" si="1"/>
        <v>14</v>
      </c>
      <c r="F6" s="48">
        <f t="shared" si="1"/>
        <v>0</v>
      </c>
      <c r="G6" s="48">
        <f t="shared" si="1"/>
        <v>1</v>
      </c>
      <c r="H6" s="48" t="str">
        <f>SUBSTITUTE(H8,"　","")</f>
        <v>山口県山口市</v>
      </c>
      <c r="I6" s="48" t="str">
        <f t="shared" si="1"/>
        <v>山口市中央駐車場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44</v>
      </c>
      <c r="S6" s="50" t="str">
        <f t="shared" si="1"/>
        <v>公共施設</v>
      </c>
      <c r="T6" s="50" t="str">
        <f t="shared" si="1"/>
        <v>無</v>
      </c>
      <c r="U6" s="51">
        <f t="shared" si="1"/>
        <v>6700</v>
      </c>
      <c r="V6" s="51">
        <f t="shared" si="1"/>
        <v>350</v>
      </c>
      <c r="W6" s="51">
        <f t="shared" si="1"/>
        <v>100</v>
      </c>
      <c r="X6" s="50" t="str">
        <f t="shared" si="1"/>
        <v>無</v>
      </c>
      <c r="Y6" s="52">
        <f>IF(Y8="-",NA(),Y8)</f>
        <v>230.6</v>
      </c>
      <c r="Z6" s="52">
        <f t="shared" ref="Z6:AH6" si="2">IF(Z8="-",NA(),Z8)</f>
        <v>257.89999999999998</v>
      </c>
      <c r="AA6" s="52">
        <f t="shared" si="2"/>
        <v>258.10000000000002</v>
      </c>
      <c r="AB6" s="52">
        <f t="shared" si="2"/>
        <v>178.4</v>
      </c>
      <c r="AC6" s="52">
        <f t="shared" si="2"/>
        <v>122.5</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60.8</v>
      </c>
      <c r="BG6" s="52">
        <f t="shared" ref="BG6:BO6" si="5">IF(BG8="-",NA(),BG8)</f>
        <v>65.5</v>
      </c>
      <c r="BH6" s="52">
        <f t="shared" si="5"/>
        <v>66</v>
      </c>
      <c r="BI6" s="52">
        <f t="shared" si="5"/>
        <v>48.6</v>
      </c>
      <c r="BJ6" s="52">
        <f t="shared" si="5"/>
        <v>28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21222</v>
      </c>
      <c r="BR6" s="53">
        <f t="shared" ref="BR6:BZ6" si="6">IF(BR8="-",NA(),BR8)</f>
        <v>22531</v>
      </c>
      <c r="BS6" s="53">
        <f t="shared" si="6"/>
        <v>22558</v>
      </c>
      <c r="BT6" s="53">
        <f t="shared" si="6"/>
        <v>11242</v>
      </c>
      <c r="BU6" s="53">
        <f t="shared" si="6"/>
        <v>1795</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102</v>
      </c>
      <c r="CM6" s="51">
        <f t="shared" ref="CM6:CN6" si="7">CM8</f>
        <v>348707</v>
      </c>
      <c r="CN6" s="51">
        <f t="shared" si="7"/>
        <v>89900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96</v>
      </c>
      <c r="DL6" s="52">
        <f t="shared" ref="DL6:DT6" si="9">IF(DL8="-",NA(),DL8)</f>
        <v>95.4</v>
      </c>
      <c r="DM6" s="52">
        <f t="shared" si="9"/>
        <v>99.4</v>
      </c>
      <c r="DN6" s="52">
        <f t="shared" si="9"/>
        <v>75.400000000000006</v>
      </c>
      <c r="DO6" s="52">
        <f t="shared" si="9"/>
        <v>60.3</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103</v>
      </c>
      <c r="B7" s="48">
        <f t="shared" ref="B7:X7" si="10">B8</f>
        <v>2021</v>
      </c>
      <c r="C7" s="48">
        <f t="shared" si="10"/>
        <v>352039</v>
      </c>
      <c r="D7" s="48">
        <f t="shared" si="10"/>
        <v>47</v>
      </c>
      <c r="E7" s="48">
        <f t="shared" si="10"/>
        <v>14</v>
      </c>
      <c r="F7" s="48">
        <f t="shared" si="10"/>
        <v>0</v>
      </c>
      <c r="G7" s="48">
        <f t="shared" si="10"/>
        <v>1</v>
      </c>
      <c r="H7" s="48" t="str">
        <f t="shared" si="10"/>
        <v>山口県　山口市</v>
      </c>
      <c r="I7" s="48" t="str">
        <f t="shared" si="10"/>
        <v>山口市中央駐車場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44</v>
      </c>
      <c r="S7" s="50" t="str">
        <f t="shared" si="10"/>
        <v>公共施設</v>
      </c>
      <c r="T7" s="50" t="str">
        <f t="shared" si="10"/>
        <v>無</v>
      </c>
      <c r="U7" s="51">
        <f t="shared" si="10"/>
        <v>6700</v>
      </c>
      <c r="V7" s="51">
        <f t="shared" si="10"/>
        <v>350</v>
      </c>
      <c r="W7" s="51">
        <f t="shared" si="10"/>
        <v>100</v>
      </c>
      <c r="X7" s="50" t="str">
        <f t="shared" si="10"/>
        <v>無</v>
      </c>
      <c r="Y7" s="52">
        <f>Y8</f>
        <v>230.6</v>
      </c>
      <c r="Z7" s="52">
        <f t="shared" ref="Z7:AH7" si="11">Z8</f>
        <v>257.89999999999998</v>
      </c>
      <c r="AA7" s="52">
        <f t="shared" si="11"/>
        <v>258.10000000000002</v>
      </c>
      <c r="AB7" s="52">
        <f t="shared" si="11"/>
        <v>178.4</v>
      </c>
      <c r="AC7" s="52">
        <f t="shared" si="11"/>
        <v>122.5</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60.8</v>
      </c>
      <c r="BG7" s="52">
        <f t="shared" ref="BG7:BO7" si="14">BG8</f>
        <v>65.5</v>
      </c>
      <c r="BH7" s="52">
        <f t="shared" si="14"/>
        <v>66</v>
      </c>
      <c r="BI7" s="52">
        <f t="shared" si="14"/>
        <v>48.6</v>
      </c>
      <c r="BJ7" s="52">
        <f t="shared" si="14"/>
        <v>28</v>
      </c>
      <c r="BK7" s="52">
        <f t="shared" si="14"/>
        <v>32.299999999999997</v>
      </c>
      <c r="BL7" s="52">
        <f t="shared" si="14"/>
        <v>43.4</v>
      </c>
      <c r="BM7" s="52">
        <f t="shared" si="14"/>
        <v>36.200000000000003</v>
      </c>
      <c r="BN7" s="52">
        <f t="shared" si="14"/>
        <v>-15.8</v>
      </c>
      <c r="BO7" s="52">
        <f t="shared" si="14"/>
        <v>5</v>
      </c>
      <c r="BP7" s="49"/>
      <c r="BQ7" s="53">
        <f>BQ8</f>
        <v>21222</v>
      </c>
      <c r="BR7" s="53">
        <f t="shared" ref="BR7:BZ7" si="15">BR8</f>
        <v>22531</v>
      </c>
      <c r="BS7" s="53">
        <f t="shared" si="15"/>
        <v>22558</v>
      </c>
      <c r="BT7" s="53">
        <f t="shared" si="15"/>
        <v>11242</v>
      </c>
      <c r="BU7" s="53">
        <f t="shared" si="15"/>
        <v>1795</v>
      </c>
      <c r="BV7" s="53">
        <f t="shared" si="15"/>
        <v>22549</v>
      </c>
      <c r="BW7" s="53">
        <f t="shared" si="15"/>
        <v>26255</v>
      </c>
      <c r="BX7" s="53">
        <f t="shared" si="15"/>
        <v>24482</v>
      </c>
      <c r="BY7" s="53">
        <f t="shared" si="15"/>
        <v>13494</v>
      </c>
      <c r="BZ7" s="53">
        <f t="shared" si="15"/>
        <v>17746</v>
      </c>
      <c r="CA7" s="51"/>
      <c r="CB7" s="52" t="s">
        <v>104</v>
      </c>
      <c r="CC7" s="52" t="s">
        <v>104</v>
      </c>
      <c r="CD7" s="52" t="s">
        <v>104</v>
      </c>
      <c r="CE7" s="52" t="s">
        <v>104</v>
      </c>
      <c r="CF7" s="52" t="s">
        <v>104</v>
      </c>
      <c r="CG7" s="52" t="s">
        <v>104</v>
      </c>
      <c r="CH7" s="52" t="s">
        <v>104</v>
      </c>
      <c r="CI7" s="52" t="s">
        <v>104</v>
      </c>
      <c r="CJ7" s="52" t="s">
        <v>104</v>
      </c>
      <c r="CK7" s="52" t="s">
        <v>102</v>
      </c>
      <c r="CL7" s="49"/>
      <c r="CM7" s="51">
        <f>CM8</f>
        <v>348707</v>
      </c>
      <c r="CN7" s="51">
        <f>CN8</f>
        <v>89900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96</v>
      </c>
      <c r="DL7" s="52">
        <f t="shared" ref="DL7:DT7" si="17">DL8</f>
        <v>95.4</v>
      </c>
      <c r="DM7" s="52">
        <f t="shared" si="17"/>
        <v>99.4</v>
      </c>
      <c r="DN7" s="52">
        <f t="shared" si="17"/>
        <v>75.400000000000006</v>
      </c>
      <c r="DO7" s="52">
        <f t="shared" si="17"/>
        <v>60.3</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352039</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44</v>
      </c>
      <c r="S8" s="57" t="s">
        <v>115</v>
      </c>
      <c r="T8" s="57" t="s">
        <v>116</v>
      </c>
      <c r="U8" s="58">
        <v>6700</v>
      </c>
      <c r="V8" s="58">
        <v>350</v>
      </c>
      <c r="W8" s="58">
        <v>100</v>
      </c>
      <c r="X8" s="57" t="s">
        <v>116</v>
      </c>
      <c r="Y8" s="59">
        <v>230.6</v>
      </c>
      <c r="Z8" s="59">
        <v>257.89999999999998</v>
      </c>
      <c r="AA8" s="59">
        <v>258.10000000000002</v>
      </c>
      <c r="AB8" s="59">
        <v>178.4</v>
      </c>
      <c r="AC8" s="59">
        <v>122.5</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60.8</v>
      </c>
      <c r="BG8" s="59">
        <v>65.5</v>
      </c>
      <c r="BH8" s="59">
        <v>66</v>
      </c>
      <c r="BI8" s="59">
        <v>48.6</v>
      </c>
      <c r="BJ8" s="59">
        <v>28</v>
      </c>
      <c r="BK8" s="59">
        <v>32.299999999999997</v>
      </c>
      <c r="BL8" s="59">
        <v>43.4</v>
      </c>
      <c r="BM8" s="59">
        <v>36.200000000000003</v>
      </c>
      <c r="BN8" s="59">
        <v>-15.8</v>
      </c>
      <c r="BO8" s="59">
        <v>5</v>
      </c>
      <c r="BP8" s="56">
        <v>0.8</v>
      </c>
      <c r="BQ8" s="60">
        <v>21222</v>
      </c>
      <c r="BR8" s="60">
        <v>22531</v>
      </c>
      <c r="BS8" s="60">
        <v>22558</v>
      </c>
      <c r="BT8" s="61">
        <v>11242</v>
      </c>
      <c r="BU8" s="61">
        <v>1795</v>
      </c>
      <c r="BV8" s="60">
        <v>22549</v>
      </c>
      <c r="BW8" s="60">
        <v>26255</v>
      </c>
      <c r="BX8" s="60">
        <v>24482</v>
      </c>
      <c r="BY8" s="60">
        <v>13494</v>
      </c>
      <c r="BZ8" s="60">
        <v>17746</v>
      </c>
      <c r="CA8" s="58">
        <v>10906</v>
      </c>
      <c r="CB8" s="59" t="s">
        <v>109</v>
      </c>
      <c r="CC8" s="59" t="s">
        <v>109</v>
      </c>
      <c r="CD8" s="59" t="s">
        <v>109</v>
      </c>
      <c r="CE8" s="59" t="s">
        <v>109</v>
      </c>
      <c r="CF8" s="59" t="s">
        <v>109</v>
      </c>
      <c r="CG8" s="59" t="s">
        <v>109</v>
      </c>
      <c r="CH8" s="59" t="s">
        <v>109</v>
      </c>
      <c r="CI8" s="59" t="s">
        <v>109</v>
      </c>
      <c r="CJ8" s="59" t="s">
        <v>109</v>
      </c>
      <c r="CK8" s="59" t="s">
        <v>109</v>
      </c>
      <c r="CL8" s="56" t="s">
        <v>109</v>
      </c>
      <c r="CM8" s="58">
        <v>348707</v>
      </c>
      <c r="CN8" s="58">
        <v>89900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119.2</v>
      </c>
      <c r="DF8" s="59">
        <v>107.2</v>
      </c>
      <c r="DG8" s="59">
        <v>1555</v>
      </c>
      <c r="DH8" s="59">
        <v>69.3</v>
      </c>
      <c r="DI8" s="59">
        <v>93</v>
      </c>
      <c r="DJ8" s="56">
        <v>99.8</v>
      </c>
      <c r="DK8" s="59">
        <v>96</v>
      </c>
      <c r="DL8" s="59">
        <v>95.4</v>
      </c>
      <c r="DM8" s="59">
        <v>99.4</v>
      </c>
      <c r="DN8" s="59">
        <v>75.400000000000006</v>
      </c>
      <c r="DO8" s="59">
        <v>60.3</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1340</cp:lastModifiedBy>
  <cp:lastPrinted>2023-01-18T01:52:49Z</cp:lastPrinted>
  <dcterms:created xsi:type="dcterms:W3CDTF">2022-12-09T03:30:38Z</dcterms:created>
  <dcterms:modified xsi:type="dcterms:W3CDTF">2023-01-19T00:37:13Z</dcterms:modified>
  <cp:category/>
</cp:coreProperties>
</file>