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153000_財政課\業務データ\07_市町課一件\05_公営企業関係\R4\20230125_（処理中）公営企業に係る経営比較分析表（令和３年度決算）の分析等について\"/>
    </mc:Choice>
  </mc:AlternateContent>
  <workbookProtection workbookAlgorithmName="SHA-512" workbookHashValue="ujsFj71fSOL7G4VHg1pF8ZMzHXyYe1/Yr8lV2oCmU+25ousdlywqWugYrl02SnLMMR9y0xdXT5Wan9MWdaYs0Q==" workbookSaltValue="vXGLw4CZq9zru6o+bz6aG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LT76" i="4"/>
  <c r="GQ51" i="4"/>
  <c r="LH30" i="4"/>
  <c r="BZ51" i="4"/>
  <c r="IE76" i="4"/>
  <c r="GQ30" i="4"/>
  <c r="BZ30" i="4"/>
  <c r="BG30" i="4"/>
  <c r="FX51" i="4"/>
  <c r="KO30" i="4"/>
  <c r="FX30" i="4"/>
  <c r="AV76" i="4"/>
  <c r="KO51" i="4"/>
  <c r="LE76" i="4"/>
  <c r="HP76" i="4"/>
  <c r="BG51" i="4"/>
  <c r="HA76" i="4"/>
  <c r="AN51" i="4"/>
  <c r="FE30" i="4"/>
  <c r="AG76" i="4"/>
  <c r="FE51" i="4"/>
  <c r="AN30" i="4"/>
  <c r="JV51" i="4"/>
  <c r="KP76" i="4"/>
  <c r="JV30" i="4"/>
  <c r="KA76" i="4"/>
  <c r="EL51" i="4"/>
  <c r="JC30" i="4"/>
  <c r="U30" i="4"/>
  <c r="GL76" i="4"/>
  <c r="U51" i="4"/>
  <c r="EL30" i="4"/>
  <c r="JC51" i="4"/>
  <c r="R76" i="4"/>
</calcChain>
</file>

<file path=xl/sharedStrings.xml><?xml version="1.0" encoding="utf-8"?>
<sst xmlns="http://schemas.openxmlformats.org/spreadsheetml/2006/main" count="278" uniqueCount="132">
  <si>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</si>
  <si>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</si>
  <si>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</si>
  <si>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</si>
  <si>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</si>
  <si>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</si>
  <si>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</si>
  <si>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</si>
  <si>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</si>
  <si>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</si>
  <si>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</si>
  <si>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</si>
  <si>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</si>
  <si>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</si>
  <si>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</si>
  <si>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</si>
  <si>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</si>
  <si>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</si>
  <si>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</si>
  <si>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</si>
  <si>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</si>
  <si>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</si>
  <si>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</si>
  <si>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</si>
  <si>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</si>
  <si>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</si>
  <si>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</si>
  <si>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</si>
  <si>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</si>
  <si>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</si>
  <si>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</si>
  <si>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</si>
  <si>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</si>
  <si>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</si>
  <si>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</si>
  <si>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</si>
  <si>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</si>
  <si>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</si>
  <si>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</si>
  <si>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</si>
  <si>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</si>
  <si>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</si>
  <si>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</si>
  <si>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</si>
  <si>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</si>
  <si>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</si>
  <si>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</si>
  <si>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</si>
  <si>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</si>
  <si>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</si>
  <si>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</si>
  <si>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</si>
  <si>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</si>
  <si>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</si>
  <si>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</si>
  <si>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</si>
  <si>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</si>
  <si>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</si>
  <si>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</si>
  <si>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</si>
  <si>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</si>
  <si>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</si>
  <si>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</si>
  <si>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</si>
  <si>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</si>
  <si>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</si>
  <si>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</si>
  <si>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</si>
  <si>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</si>
  <si>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</si>
  <si>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</si>
  <si>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</si>
  <si>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</si>
  <si>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</si>
  <si>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</si>
  <si>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</si>
  <si>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</si>
  <si>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</si>
  <si>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</si>
  <si>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</si>
  <si>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</si>
  <si>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</si>
  <si>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</si>
  <si>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</si>
  <si>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</si>
  <si>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</si>
  <si>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</si>
  <si>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</si>
  <si>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</si>
  <si>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</si>
  <si>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</si>
  <si>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</si>
  <si>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</si>
  <si>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</si>
  <si>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</si>
  <si>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</si>
  <si>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</si>
  <si>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</si>
  <si>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</si>
  <si>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</si>
  <si>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</si>
  <si>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</si>
  <si>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当該値(N-1)</t>
    <phoneticPr fontId="5"/>
  </si>
  <si>
    <t>当該値(N-4)</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</si>
  <si>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</si>
  <si>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</si>
  <si>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</si>
  <si>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</si>
  <si>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</si>
  <si>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</si>
  <si>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</si>
  <si>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山口県　防府市</t>
  </si>
  <si>
    <t>防府市営中央町駐車場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</si>
  <si>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</si>
  <si>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</si>
  <si>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</si>
  <si>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</si>
  <si>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</si>
  <si>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</si>
  <si>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</si>
  <si>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</si>
  <si>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</si>
  <si>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</si>
  <si>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</si>
  <si>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</si>
  <si>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</si>
  <si>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</si>
  <si>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</si>
  <si>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広場式の駐車場であり、主要な資産は土地やフェンス等がある。</t>
    <phoneticPr fontId="5"/>
  </si>
  <si>
    <t>　令和3年度も引続き新型コロナウイルスの影響もあり収益的収支比率が赤字であったが、類似施設の下げ幅と動きがほぼ同様である。稼働率については前年度に比べ上昇しているが、事業廃止による支出額の増加により単年度収支は赤字となった。
　事業廃止により今後は民間活力を引き出す便利で魅力あるまちなかの形成に向け整備に取組んでいく。</t>
    <rPh sb="7" eb="9">
      <t>ヒキツヅ</t>
    </rPh>
    <rPh sb="46" eb="47">
      <t>サ</t>
    </rPh>
    <rPh sb="48" eb="49">
      <t>ハバ</t>
    </rPh>
    <rPh sb="50" eb="51">
      <t>ウゴ</t>
    </rPh>
    <rPh sb="55" eb="57">
      <t>ドウヨウ</t>
    </rPh>
    <rPh sb="75" eb="77">
      <t>ジョウショウ</t>
    </rPh>
    <rPh sb="83" eb="85">
      <t>ジギョウ</t>
    </rPh>
    <rPh sb="85" eb="87">
      <t>ハイシ</t>
    </rPh>
    <rPh sb="90" eb="93">
      <t>シシュツガク</t>
    </rPh>
    <rPh sb="94" eb="96">
      <t>ゾウカ</t>
    </rPh>
    <rPh sb="129" eb="130">
      <t>ヒ</t>
    </rPh>
    <rPh sb="131" eb="132">
      <t>ダ</t>
    </rPh>
    <rPh sb="133" eb="135">
      <t>ベンリ</t>
    </rPh>
    <rPh sb="136" eb="138">
      <t>ミリョク</t>
    </rPh>
    <rPh sb="145" eb="147">
      <t>ケイセイ</t>
    </rPh>
    <rPh sb="148" eb="149">
      <t>ム</t>
    </rPh>
    <rPh sb="150" eb="152">
      <t>セイビ</t>
    </rPh>
    <rPh sb="153" eb="155">
      <t>トリク</t>
    </rPh>
    <phoneticPr fontId="5"/>
  </si>
  <si>
    <t>令和3年度の単年度収支は赤字である。収益的収支比率については類似施設の下げ幅とほぼ同様の動きをたどっている。EBITDAについては、類似施設の上げ幅に対し反した動きとなっている。要因としては、料金収入の増加はあるものの、本事業の廃止に伴う、料金システムのリース代をまとめて支払ったことにより、例年以上に支出が発生したことによる。</t>
    <rPh sb="0" eb="2">
      <t>レイワ</t>
    </rPh>
    <rPh sb="3" eb="5">
      <t>ネンド</t>
    </rPh>
    <rPh sb="6" eb="9">
      <t>タンネンド</t>
    </rPh>
    <rPh sb="9" eb="11">
      <t>シュウシ</t>
    </rPh>
    <rPh sb="12" eb="14">
      <t>アカジ</t>
    </rPh>
    <rPh sb="41" eb="43">
      <t>ドウヨウ</t>
    </rPh>
    <rPh sb="44" eb="45">
      <t>ウゴ</t>
    </rPh>
    <rPh sb="66" eb="68">
      <t>ルイジ</t>
    </rPh>
    <rPh sb="68" eb="70">
      <t>シセツ</t>
    </rPh>
    <rPh sb="71" eb="72">
      <t>ア</t>
    </rPh>
    <rPh sb="73" eb="74">
      <t>ハバ</t>
    </rPh>
    <rPh sb="75" eb="76">
      <t>タイ</t>
    </rPh>
    <rPh sb="77" eb="78">
      <t>ハン</t>
    </rPh>
    <rPh sb="80" eb="81">
      <t>ウゴ</t>
    </rPh>
    <rPh sb="89" eb="91">
      <t>ヨウイン</t>
    </rPh>
    <rPh sb="96" eb="98">
      <t>リョウキン</t>
    </rPh>
    <rPh sb="98" eb="100">
      <t>シュウニュウ</t>
    </rPh>
    <rPh sb="101" eb="103">
      <t>ゾウカ</t>
    </rPh>
    <rPh sb="110" eb="111">
      <t>ホン</t>
    </rPh>
    <rPh sb="111" eb="113">
      <t>ジギョウ</t>
    </rPh>
    <rPh sb="114" eb="116">
      <t>ハイシ</t>
    </rPh>
    <rPh sb="117" eb="118">
      <t>トモナ</t>
    </rPh>
    <rPh sb="120" eb="122">
      <t>リョウキン</t>
    </rPh>
    <rPh sb="130" eb="131">
      <t>ダイ</t>
    </rPh>
    <rPh sb="136" eb="138">
      <t>シハラ</t>
    </rPh>
    <rPh sb="148" eb="150">
      <t>イジョウ</t>
    </rPh>
    <rPh sb="151" eb="153">
      <t>シシュツ</t>
    </rPh>
    <rPh sb="154" eb="156">
      <t>ハッセイ</t>
    </rPh>
    <phoneticPr fontId="5"/>
  </si>
  <si>
    <t>前年度は、新型コロナウイルスの影響で落ち込んでいた。R3年度も感染症の影響はあるものの、近隣駐車場が改修工事をし一定期間稼働していなかったことにより利用者が増加している。</t>
    <rPh sb="0" eb="3">
      <t>ゼンネンド</t>
    </rPh>
    <rPh sb="5" eb="6">
      <t>シン</t>
    </rPh>
    <rPh sb="6" eb="7">
      <t>ガタ</t>
    </rPh>
    <rPh sb="15" eb="17">
      <t>エイキョウ</t>
    </rPh>
    <rPh sb="18" eb="19">
      <t>オ</t>
    </rPh>
    <rPh sb="20" eb="21">
      <t>コ</t>
    </rPh>
    <rPh sb="28" eb="30">
      <t>ネンド</t>
    </rPh>
    <rPh sb="31" eb="34">
      <t>カンセンショウ</t>
    </rPh>
    <rPh sb="35" eb="37">
      <t>エイキョウ</t>
    </rPh>
    <rPh sb="44" eb="46">
      <t>キンリン</t>
    </rPh>
    <rPh sb="46" eb="48">
      <t>チュウシャ</t>
    </rPh>
    <rPh sb="50" eb="52">
      <t>カイシュウ</t>
    </rPh>
    <rPh sb="52" eb="54">
      <t>コウジ</t>
    </rPh>
    <rPh sb="56" eb="58">
      <t>イッテイ</t>
    </rPh>
    <rPh sb="58" eb="60">
      <t>キカン</t>
    </rPh>
    <rPh sb="60" eb="62">
      <t>カドウ</t>
    </rPh>
    <rPh sb="74" eb="77">
      <t>リヨウシャ</t>
    </rPh>
    <rPh sb="78" eb="80">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</si>
</sst>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182.5</c:v>
                </c:pt>
                <c:pt idx="1">
                  <c:v>210.5</c:v>
                </c:pt>
                <c:pt idx="2">
                  <c:v>141.5</c:v>
                </c:pt>
                <c:pt idx="3">
                  <c:v>99.3</c:v>
                </c:pt>
                <c:pt idx="4">
                  <c:v>75.7</c:v>
                </c:pt>
              </c:numCache>
            </c:numRef>
          </c:val>
          <c:extLst>
            <c:ext xmlns:c16="http://schemas.microsoft.com/office/drawing/2014/chart" uri="{C3380CC4-5D6E-409C-BE32-E72D297353CC}">
              <c16:uniqueId val="{00000000-FB57-4B43-88CF-330A2430A94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FB57-4B43-88CF-330A2430A94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0CE-4276-8BF5-798F06B6129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20CE-4276-8BF5-798F06B6129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63AD-4DC8-9C53-E51F8FEA462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3AD-4DC8-9C53-E51F8FEA462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0AB4-48D9-A264-6FECA23BD28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AB4-48D9-A264-6FECA23BD28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C9A-4E98-9E8F-E91FE9FB37A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3C9A-4E98-9E8F-E91FE9FB37A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CE1-4985-B29C-2CCECF5CBA1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ECE1-4985-B29C-2CCECF5CBA1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73.7</c:v>
                </c:pt>
                <c:pt idx="1">
                  <c:v>68.400000000000006</c:v>
                </c:pt>
                <c:pt idx="2">
                  <c:v>61.8</c:v>
                </c:pt>
                <c:pt idx="3">
                  <c:v>52.6</c:v>
                </c:pt>
                <c:pt idx="4">
                  <c:v>64.5</c:v>
                </c:pt>
              </c:numCache>
            </c:numRef>
          </c:val>
          <c:extLst>
            <c:ext xmlns:c16="http://schemas.microsoft.com/office/drawing/2014/chart" uri="{C3380CC4-5D6E-409C-BE32-E72D297353CC}">
              <c16:uniqueId val="{00000000-504E-4877-B568-20DD11907A3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504E-4877-B568-20DD11907A3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44.9</c:v>
                </c:pt>
                <c:pt idx="1">
                  <c:v>52.5</c:v>
                </c:pt>
                <c:pt idx="2">
                  <c:v>29.3</c:v>
                </c:pt>
                <c:pt idx="3">
                  <c:v>99.3</c:v>
                </c:pt>
                <c:pt idx="4">
                  <c:v>-32.799999999999997</c:v>
                </c:pt>
              </c:numCache>
            </c:numRef>
          </c:val>
          <c:extLst>
            <c:ext xmlns:c16="http://schemas.microsoft.com/office/drawing/2014/chart" uri="{C3380CC4-5D6E-409C-BE32-E72D297353CC}">
              <c16:uniqueId val="{00000000-7284-4E38-9966-49A902F4AAB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7284-4E38-9966-49A902F4AAB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2634</c:v>
                </c:pt>
                <c:pt idx="1">
                  <c:v>2835</c:v>
                </c:pt>
                <c:pt idx="2">
                  <c:v>1567</c:v>
                </c:pt>
                <c:pt idx="3">
                  <c:v>-24</c:v>
                </c:pt>
                <c:pt idx="4">
                  <c:v>-1403</c:v>
                </c:pt>
              </c:numCache>
            </c:numRef>
          </c:val>
          <c:extLst>
            <c:ext xmlns:c16="http://schemas.microsoft.com/office/drawing/2014/chart" uri="{C3380CC4-5D6E-409C-BE32-E72D297353CC}">
              <c16:uniqueId val="{00000000-BE95-449A-A1E3-315A7089A39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BE95-449A-A1E3-315A7089A39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U1" zoomScaleNormal="100" zoomScaleSheetLayoutView="70" workbookViewId="0">
      <selection activeCell="ND65" sqref="ND65:NR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山口県防府市　防府市営中央町駐車場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2391</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46</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76</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150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182.5</v>
      </c>
      <c r="V31" s="113"/>
      <c r="W31" s="113"/>
      <c r="X31" s="113"/>
      <c r="Y31" s="113"/>
      <c r="Z31" s="113"/>
      <c r="AA31" s="113"/>
      <c r="AB31" s="113"/>
      <c r="AC31" s="113"/>
      <c r="AD31" s="113"/>
      <c r="AE31" s="113"/>
      <c r="AF31" s="113"/>
      <c r="AG31" s="113"/>
      <c r="AH31" s="113"/>
      <c r="AI31" s="113"/>
      <c r="AJ31" s="113"/>
      <c r="AK31" s="113"/>
      <c r="AL31" s="113"/>
      <c r="AM31" s="113"/>
      <c r="AN31" s="113">
        <f>データ!Z7</f>
        <v>210.5</v>
      </c>
      <c r="AO31" s="113"/>
      <c r="AP31" s="113"/>
      <c r="AQ31" s="113"/>
      <c r="AR31" s="113"/>
      <c r="AS31" s="113"/>
      <c r="AT31" s="113"/>
      <c r="AU31" s="113"/>
      <c r="AV31" s="113"/>
      <c r="AW31" s="113"/>
      <c r="AX31" s="113"/>
      <c r="AY31" s="113"/>
      <c r="AZ31" s="113"/>
      <c r="BA31" s="113"/>
      <c r="BB31" s="113"/>
      <c r="BC31" s="113"/>
      <c r="BD31" s="113"/>
      <c r="BE31" s="113"/>
      <c r="BF31" s="113"/>
      <c r="BG31" s="113">
        <f>データ!AA7</f>
        <v>141.5</v>
      </c>
      <c r="BH31" s="113"/>
      <c r="BI31" s="113"/>
      <c r="BJ31" s="113"/>
      <c r="BK31" s="113"/>
      <c r="BL31" s="113"/>
      <c r="BM31" s="113"/>
      <c r="BN31" s="113"/>
      <c r="BO31" s="113"/>
      <c r="BP31" s="113"/>
      <c r="BQ31" s="113"/>
      <c r="BR31" s="113"/>
      <c r="BS31" s="113"/>
      <c r="BT31" s="113"/>
      <c r="BU31" s="113"/>
      <c r="BV31" s="113"/>
      <c r="BW31" s="113"/>
      <c r="BX31" s="113"/>
      <c r="BY31" s="113"/>
      <c r="BZ31" s="113">
        <f>データ!AB7</f>
        <v>99.3</v>
      </c>
      <c r="CA31" s="113"/>
      <c r="CB31" s="113"/>
      <c r="CC31" s="113"/>
      <c r="CD31" s="113"/>
      <c r="CE31" s="113"/>
      <c r="CF31" s="113"/>
      <c r="CG31" s="113"/>
      <c r="CH31" s="113"/>
      <c r="CI31" s="113"/>
      <c r="CJ31" s="113"/>
      <c r="CK31" s="113"/>
      <c r="CL31" s="113"/>
      <c r="CM31" s="113"/>
      <c r="CN31" s="113"/>
      <c r="CO31" s="113"/>
      <c r="CP31" s="113"/>
      <c r="CQ31" s="113"/>
      <c r="CR31" s="113"/>
      <c r="CS31" s="113">
        <f>データ!AC7</f>
        <v>75.7</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73.7</v>
      </c>
      <c r="JD31" s="115"/>
      <c r="JE31" s="115"/>
      <c r="JF31" s="115"/>
      <c r="JG31" s="115"/>
      <c r="JH31" s="115"/>
      <c r="JI31" s="115"/>
      <c r="JJ31" s="115"/>
      <c r="JK31" s="115"/>
      <c r="JL31" s="115"/>
      <c r="JM31" s="115"/>
      <c r="JN31" s="115"/>
      <c r="JO31" s="115"/>
      <c r="JP31" s="115"/>
      <c r="JQ31" s="115"/>
      <c r="JR31" s="115"/>
      <c r="JS31" s="115"/>
      <c r="JT31" s="115"/>
      <c r="JU31" s="116"/>
      <c r="JV31" s="114">
        <f>データ!DL7</f>
        <v>68.400000000000006</v>
      </c>
      <c r="JW31" s="115"/>
      <c r="JX31" s="115"/>
      <c r="JY31" s="115"/>
      <c r="JZ31" s="115"/>
      <c r="KA31" s="115"/>
      <c r="KB31" s="115"/>
      <c r="KC31" s="115"/>
      <c r="KD31" s="115"/>
      <c r="KE31" s="115"/>
      <c r="KF31" s="115"/>
      <c r="KG31" s="115"/>
      <c r="KH31" s="115"/>
      <c r="KI31" s="115"/>
      <c r="KJ31" s="115"/>
      <c r="KK31" s="115"/>
      <c r="KL31" s="115"/>
      <c r="KM31" s="115"/>
      <c r="KN31" s="116"/>
      <c r="KO31" s="114">
        <f>データ!DM7</f>
        <v>61.8</v>
      </c>
      <c r="KP31" s="115"/>
      <c r="KQ31" s="115"/>
      <c r="KR31" s="115"/>
      <c r="KS31" s="115"/>
      <c r="KT31" s="115"/>
      <c r="KU31" s="115"/>
      <c r="KV31" s="115"/>
      <c r="KW31" s="115"/>
      <c r="KX31" s="115"/>
      <c r="KY31" s="115"/>
      <c r="KZ31" s="115"/>
      <c r="LA31" s="115"/>
      <c r="LB31" s="115"/>
      <c r="LC31" s="115"/>
      <c r="LD31" s="115"/>
      <c r="LE31" s="115"/>
      <c r="LF31" s="115"/>
      <c r="LG31" s="116"/>
      <c r="LH31" s="114">
        <f>データ!DN7</f>
        <v>52.6</v>
      </c>
      <c r="LI31" s="115"/>
      <c r="LJ31" s="115"/>
      <c r="LK31" s="115"/>
      <c r="LL31" s="115"/>
      <c r="LM31" s="115"/>
      <c r="LN31" s="115"/>
      <c r="LO31" s="115"/>
      <c r="LP31" s="115"/>
      <c r="LQ31" s="115"/>
      <c r="LR31" s="115"/>
      <c r="LS31" s="115"/>
      <c r="LT31" s="115"/>
      <c r="LU31" s="115"/>
      <c r="LV31" s="115"/>
      <c r="LW31" s="115"/>
      <c r="LX31" s="115"/>
      <c r="LY31" s="115"/>
      <c r="LZ31" s="116"/>
      <c r="MA31" s="114">
        <f>データ!DO7</f>
        <v>64.5</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471.5</v>
      </c>
      <c r="V32" s="113"/>
      <c r="W32" s="113"/>
      <c r="X32" s="113"/>
      <c r="Y32" s="113"/>
      <c r="Z32" s="113"/>
      <c r="AA32" s="113"/>
      <c r="AB32" s="113"/>
      <c r="AC32" s="113"/>
      <c r="AD32" s="113"/>
      <c r="AE32" s="113"/>
      <c r="AF32" s="113"/>
      <c r="AG32" s="113"/>
      <c r="AH32" s="113"/>
      <c r="AI32" s="113"/>
      <c r="AJ32" s="113"/>
      <c r="AK32" s="113"/>
      <c r="AL32" s="113"/>
      <c r="AM32" s="113"/>
      <c r="AN32" s="113">
        <f>データ!AE7</f>
        <v>384.2</v>
      </c>
      <c r="AO32" s="113"/>
      <c r="AP32" s="113"/>
      <c r="AQ32" s="113"/>
      <c r="AR32" s="113"/>
      <c r="AS32" s="113"/>
      <c r="AT32" s="113"/>
      <c r="AU32" s="113"/>
      <c r="AV32" s="113"/>
      <c r="AW32" s="113"/>
      <c r="AX32" s="113"/>
      <c r="AY32" s="113"/>
      <c r="AZ32" s="113"/>
      <c r="BA32" s="113"/>
      <c r="BB32" s="113"/>
      <c r="BC32" s="113"/>
      <c r="BD32" s="113"/>
      <c r="BE32" s="113"/>
      <c r="BF32" s="113"/>
      <c r="BG32" s="113">
        <f>データ!AF7</f>
        <v>754.2</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6</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2</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274.8</v>
      </c>
      <c r="JD32" s="115"/>
      <c r="JE32" s="115"/>
      <c r="JF32" s="115"/>
      <c r="JG32" s="115"/>
      <c r="JH32" s="115"/>
      <c r="JI32" s="115"/>
      <c r="JJ32" s="115"/>
      <c r="JK32" s="115"/>
      <c r="JL32" s="115"/>
      <c r="JM32" s="115"/>
      <c r="JN32" s="115"/>
      <c r="JO32" s="115"/>
      <c r="JP32" s="115"/>
      <c r="JQ32" s="115"/>
      <c r="JR32" s="115"/>
      <c r="JS32" s="115"/>
      <c r="JT32" s="115"/>
      <c r="JU32" s="116"/>
      <c r="JV32" s="114">
        <f>データ!DQ7</f>
        <v>279.89999999999998</v>
      </c>
      <c r="JW32" s="115"/>
      <c r="JX32" s="115"/>
      <c r="JY32" s="115"/>
      <c r="JZ32" s="115"/>
      <c r="KA32" s="115"/>
      <c r="KB32" s="115"/>
      <c r="KC32" s="115"/>
      <c r="KD32" s="115"/>
      <c r="KE32" s="115"/>
      <c r="KF32" s="115"/>
      <c r="KG32" s="115"/>
      <c r="KH32" s="115"/>
      <c r="KI32" s="115"/>
      <c r="KJ32" s="115"/>
      <c r="KK32" s="115"/>
      <c r="KL32" s="115"/>
      <c r="KM32" s="115"/>
      <c r="KN32" s="116"/>
      <c r="KO32" s="114">
        <f>データ!DR7</f>
        <v>295.5</v>
      </c>
      <c r="KP32" s="115"/>
      <c r="KQ32" s="115"/>
      <c r="KR32" s="115"/>
      <c r="KS32" s="115"/>
      <c r="KT32" s="115"/>
      <c r="KU32" s="115"/>
      <c r="KV32" s="115"/>
      <c r="KW32" s="115"/>
      <c r="KX32" s="115"/>
      <c r="KY32" s="115"/>
      <c r="KZ32" s="115"/>
      <c r="LA32" s="115"/>
      <c r="LB32" s="115"/>
      <c r="LC32" s="115"/>
      <c r="LD32" s="115"/>
      <c r="LE32" s="115"/>
      <c r="LF32" s="115"/>
      <c r="LG32" s="116"/>
      <c r="LH32" s="114">
        <f>データ!DS7</f>
        <v>224.4</v>
      </c>
      <c r="LI32" s="115"/>
      <c r="LJ32" s="115"/>
      <c r="LK32" s="115"/>
      <c r="LL32" s="115"/>
      <c r="LM32" s="115"/>
      <c r="LN32" s="115"/>
      <c r="LO32" s="115"/>
      <c r="LP32" s="115"/>
      <c r="LQ32" s="115"/>
      <c r="LR32" s="115"/>
      <c r="LS32" s="115"/>
      <c r="LT32" s="115"/>
      <c r="LU32" s="115"/>
      <c r="LV32" s="115"/>
      <c r="LW32" s="115"/>
      <c r="LX32" s="115"/>
      <c r="LY32" s="115"/>
      <c r="LZ32" s="116"/>
      <c r="MA32" s="114">
        <f>データ!DT7</f>
        <v>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44.9</v>
      </c>
      <c r="EM52" s="113"/>
      <c r="EN52" s="113"/>
      <c r="EO52" s="113"/>
      <c r="EP52" s="113"/>
      <c r="EQ52" s="113"/>
      <c r="ER52" s="113"/>
      <c r="ES52" s="113"/>
      <c r="ET52" s="113"/>
      <c r="EU52" s="113"/>
      <c r="EV52" s="113"/>
      <c r="EW52" s="113"/>
      <c r="EX52" s="113"/>
      <c r="EY52" s="113"/>
      <c r="EZ52" s="113"/>
      <c r="FA52" s="113"/>
      <c r="FB52" s="113"/>
      <c r="FC52" s="113"/>
      <c r="FD52" s="113"/>
      <c r="FE52" s="113">
        <f>データ!BG7</f>
        <v>52.5</v>
      </c>
      <c r="FF52" s="113"/>
      <c r="FG52" s="113"/>
      <c r="FH52" s="113"/>
      <c r="FI52" s="113"/>
      <c r="FJ52" s="113"/>
      <c r="FK52" s="113"/>
      <c r="FL52" s="113"/>
      <c r="FM52" s="113"/>
      <c r="FN52" s="113"/>
      <c r="FO52" s="113"/>
      <c r="FP52" s="113"/>
      <c r="FQ52" s="113"/>
      <c r="FR52" s="113"/>
      <c r="FS52" s="113"/>
      <c r="FT52" s="113"/>
      <c r="FU52" s="113"/>
      <c r="FV52" s="113"/>
      <c r="FW52" s="113"/>
      <c r="FX52" s="113">
        <f>データ!BH7</f>
        <v>29.3</v>
      </c>
      <c r="FY52" s="113"/>
      <c r="FZ52" s="113"/>
      <c r="GA52" s="113"/>
      <c r="GB52" s="113"/>
      <c r="GC52" s="113"/>
      <c r="GD52" s="113"/>
      <c r="GE52" s="113"/>
      <c r="GF52" s="113"/>
      <c r="GG52" s="113"/>
      <c r="GH52" s="113"/>
      <c r="GI52" s="113"/>
      <c r="GJ52" s="113"/>
      <c r="GK52" s="113"/>
      <c r="GL52" s="113"/>
      <c r="GM52" s="113"/>
      <c r="GN52" s="113"/>
      <c r="GO52" s="113"/>
      <c r="GP52" s="113"/>
      <c r="GQ52" s="113">
        <f>データ!BI7</f>
        <v>99.3</v>
      </c>
      <c r="GR52" s="113"/>
      <c r="GS52" s="113"/>
      <c r="GT52" s="113"/>
      <c r="GU52" s="113"/>
      <c r="GV52" s="113"/>
      <c r="GW52" s="113"/>
      <c r="GX52" s="113"/>
      <c r="GY52" s="113"/>
      <c r="GZ52" s="113"/>
      <c r="HA52" s="113"/>
      <c r="HB52" s="113"/>
      <c r="HC52" s="113"/>
      <c r="HD52" s="113"/>
      <c r="HE52" s="113"/>
      <c r="HF52" s="113"/>
      <c r="HG52" s="113"/>
      <c r="HH52" s="113"/>
      <c r="HI52" s="113"/>
      <c r="HJ52" s="113">
        <f>データ!BJ7</f>
        <v>-32.799999999999997</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2634</v>
      </c>
      <c r="JD52" s="120"/>
      <c r="JE52" s="120"/>
      <c r="JF52" s="120"/>
      <c r="JG52" s="120"/>
      <c r="JH52" s="120"/>
      <c r="JI52" s="120"/>
      <c r="JJ52" s="120"/>
      <c r="JK52" s="120"/>
      <c r="JL52" s="120"/>
      <c r="JM52" s="120"/>
      <c r="JN52" s="120"/>
      <c r="JO52" s="120"/>
      <c r="JP52" s="120"/>
      <c r="JQ52" s="120"/>
      <c r="JR52" s="120"/>
      <c r="JS52" s="120"/>
      <c r="JT52" s="120"/>
      <c r="JU52" s="120"/>
      <c r="JV52" s="120">
        <f>データ!BR7</f>
        <v>2835</v>
      </c>
      <c r="JW52" s="120"/>
      <c r="JX52" s="120"/>
      <c r="JY52" s="120"/>
      <c r="JZ52" s="120"/>
      <c r="KA52" s="120"/>
      <c r="KB52" s="120"/>
      <c r="KC52" s="120"/>
      <c r="KD52" s="120"/>
      <c r="KE52" s="120"/>
      <c r="KF52" s="120"/>
      <c r="KG52" s="120"/>
      <c r="KH52" s="120"/>
      <c r="KI52" s="120"/>
      <c r="KJ52" s="120"/>
      <c r="KK52" s="120"/>
      <c r="KL52" s="120"/>
      <c r="KM52" s="120"/>
      <c r="KN52" s="120"/>
      <c r="KO52" s="120">
        <f>データ!BS7</f>
        <v>1567</v>
      </c>
      <c r="KP52" s="120"/>
      <c r="KQ52" s="120"/>
      <c r="KR52" s="120"/>
      <c r="KS52" s="120"/>
      <c r="KT52" s="120"/>
      <c r="KU52" s="120"/>
      <c r="KV52" s="120"/>
      <c r="KW52" s="120"/>
      <c r="KX52" s="120"/>
      <c r="KY52" s="120"/>
      <c r="KZ52" s="120"/>
      <c r="LA52" s="120"/>
      <c r="LB52" s="120"/>
      <c r="LC52" s="120"/>
      <c r="LD52" s="120"/>
      <c r="LE52" s="120"/>
      <c r="LF52" s="120"/>
      <c r="LG52" s="120"/>
      <c r="LH52" s="120">
        <f>データ!BT7</f>
        <v>-24</v>
      </c>
      <c r="LI52" s="120"/>
      <c r="LJ52" s="120"/>
      <c r="LK52" s="120"/>
      <c r="LL52" s="120"/>
      <c r="LM52" s="120"/>
      <c r="LN52" s="120"/>
      <c r="LO52" s="120"/>
      <c r="LP52" s="120"/>
      <c r="LQ52" s="120"/>
      <c r="LR52" s="120"/>
      <c r="LS52" s="120"/>
      <c r="LT52" s="120"/>
      <c r="LU52" s="120"/>
      <c r="LV52" s="120"/>
      <c r="LW52" s="120"/>
      <c r="LX52" s="120"/>
      <c r="LY52" s="120"/>
      <c r="LZ52" s="120"/>
      <c r="MA52" s="120">
        <f>データ!BU7</f>
        <v>-1403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38.299999999999997</v>
      </c>
      <c r="EM53" s="113"/>
      <c r="EN53" s="113"/>
      <c r="EO53" s="113"/>
      <c r="EP53" s="113"/>
      <c r="EQ53" s="113"/>
      <c r="ER53" s="113"/>
      <c r="ES53" s="113"/>
      <c r="ET53" s="113"/>
      <c r="EU53" s="113"/>
      <c r="EV53" s="113"/>
      <c r="EW53" s="113"/>
      <c r="EX53" s="113"/>
      <c r="EY53" s="113"/>
      <c r="EZ53" s="113"/>
      <c r="FA53" s="113"/>
      <c r="FB53" s="113"/>
      <c r="FC53" s="113"/>
      <c r="FD53" s="113"/>
      <c r="FE53" s="113">
        <f>データ!BL7</f>
        <v>30.4</v>
      </c>
      <c r="FF53" s="113"/>
      <c r="FG53" s="113"/>
      <c r="FH53" s="113"/>
      <c r="FI53" s="113"/>
      <c r="FJ53" s="113"/>
      <c r="FK53" s="113"/>
      <c r="FL53" s="113"/>
      <c r="FM53" s="113"/>
      <c r="FN53" s="113"/>
      <c r="FO53" s="113"/>
      <c r="FP53" s="113"/>
      <c r="FQ53" s="113"/>
      <c r="FR53" s="113"/>
      <c r="FS53" s="113"/>
      <c r="FT53" s="113"/>
      <c r="FU53" s="113"/>
      <c r="FV53" s="113"/>
      <c r="FW53" s="113"/>
      <c r="FX53" s="113">
        <f>データ!BM7</f>
        <v>33.6</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292750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58.4</v>
      </c>
      <c r="KB78" s="115"/>
      <c r="KC78" s="115"/>
      <c r="KD78" s="115"/>
      <c r="KE78" s="115"/>
      <c r="KF78" s="115"/>
      <c r="KG78" s="115"/>
      <c r="KH78" s="115"/>
      <c r="KI78" s="115"/>
      <c r="KJ78" s="115"/>
      <c r="KK78" s="115"/>
      <c r="KL78" s="115"/>
      <c r="KM78" s="115"/>
      <c r="KN78" s="115"/>
      <c r="KO78" s="116"/>
      <c r="KP78" s="114">
        <f>データ!DF7</f>
        <v>83.1</v>
      </c>
      <c r="KQ78" s="115"/>
      <c r="KR78" s="115"/>
      <c r="KS78" s="115"/>
      <c r="KT78" s="115"/>
      <c r="KU78" s="115"/>
      <c r="KV78" s="115"/>
      <c r="KW78" s="115"/>
      <c r="KX78" s="115"/>
      <c r="KY78" s="115"/>
      <c r="KZ78" s="115"/>
      <c r="LA78" s="115"/>
      <c r="LB78" s="115"/>
      <c r="LC78" s="115"/>
      <c r="LD78" s="116"/>
      <c r="LE78" s="114">
        <f>データ!DG7</f>
        <v>54.4</v>
      </c>
      <c r="LF78" s="115"/>
      <c r="LG78" s="115"/>
      <c r="LH78" s="115"/>
      <c r="LI78" s="115"/>
      <c r="LJ78" s="115"/>
      <c r="LK78" s="115"/>
      <c r="LL78" s="115"/>
      <c r="LM78" s="115"/>
      <c r="LN78" s="115"/>
      <c r="LO78" s="115"/>
      <c r="LP78" s="115"/>
      <c r="LQ78" s="115"/>
      <c r="LR78" s="115"/>
      <c r="LS78" s="116"/>
      <c r="LT78" s="114">
        <f>データ!DH7</f>
        <v>70.3</v>
      </c>
      <c r="LU78" s="115"/>
      <c r="LV78" s="115"/>
      <c r="LW78" s="115"/>
      <c r="LX78" s="115"/>
      <c r="LY78" s="115"/>
      <c r="LZ78" s="115"/>
      <c r="MA78" s="115"/>
      <c r="MB78" s="115"/>
      <c r="MC78" s="115"/>
      <c r="MD78" s="115"/>
      <c r="ME78" s="115"/>
      <c r="MF78" s="115"/>
      <c r="MG78" s="115"/>
      <c r="MH78" s="116"/>
      <c r="MI78" s="114">
        <f>データ!DI7</f>
        <v>70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68feo9stLxLxfdGwTTyf+F2hquxNq7AnLTYI3U+g5xJAkbmOL8FUUFyCDk0AlR4GKyrUY6LHRKzMb5dco+lAaA==" saltValue="LvE+bKtNvKu5BG5I1pk1L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100</v>
      </c>
      <c r="BH5" s="47" t="s">
        <v>91</v>
      </c>
      <c r="BI5" s="47" t="s">
        <v>101</v>
      </c>
      <c r="BJ5" s="47" t="s">
        <v>93</v>
      </c>
      <c r="BK5" s="47" t="s">
        <v>94</v>
      </c>
      <c r="BL5" s="47" t="s">
        <v>95</v>
      </c>
      <c r="BM5" s="47" t="s">
        <v>96</v>
      </c>
      <c r="BN5" s="47" t="s">
        <v>97</v>
      </c>
      <c r="BO5" s="47" t="s">
        <v>98</v>
      </c>
      <c r="BP5" s="47" t="s">
        <v>99</v>
      </c>
      <c r="BQ5" s="47" t="s">
        <v>89</v>
      </c>
      <c r="BR5" s="47" t="s">
        <v>90</v>
      </c>
      <c r="BS5" s="47" t="s">
        <v>91</v>
      </c>
      <c r="BT5" s="47" t="s">
        <v>102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103</v>
      </c>
      <c r="CP5" s="47" t="s">
        <v>104</v>
      </c>
      <c r="CQ5" s="47" t="s">
        <v>91</v>
      </c>
      <c r="CR5" s="47" t="s">
        <v>101</v>
      </c>
      <c r="CS5" s="47" t="s">
        <v>93</v>
      </c>
      <c r="CT5" s="47" t="s">
        <v>94</v>
      </c>
      <c r="CU5" s="47" t="s">
        <v>95</v>
      </c>
      <c r="CV5" s="47" t="s">
        <v>96</v>
      </c>
      <c r="CW5" s="47" t="s">
        <v>97</v>
      </c>
      <c r="CX5" s="47" t="s">
        <v>98</v>
      </c>
      <c r="CY5" s="47" t="s">
        <v>99</v>
      </c>
      <c r="CZ5" s="47" t="s">
        <v>103</v>
      </c>
      <c r="DA5" s="47" t="s">
        <v>104</v>
      </c>
      <c r="DB5" s="47" t="s">
        <v>105</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106</v>
      </c>
      <c r="B6" s="48">
        <f>B8</f>
        <v>2021</v>
      </c>
      <c r="C6" s="48">
        <f t="shared" ref="C6:X6" si="1">C8</f>
        <v>352063</v>
      </c>
      <c r="D6" s="48">
        <f t="shared" si="1"/>
        <v>47</v>
      </c>
      <c r="E6" s="48">
        <f t="shared" si="1"/>
        <v>14</v>
      </c>
      <c r="F6" s="48">
        <f t="shared" si="1"/>
        <v>0</v>
      </c>
      <c r="G6" s="48">
        <f t="shared" si="1"/>
        <v>1</v>
      </c>
      <c r="H6" s="48" t="str">
        <f>SUBSTITUTE(H8,"　","")</f>
        <v>山口県防府市</v>
      </c>
      <c r="I6" s="48" t="str">
        <f t="shared" si="1"/>
        <v>防府市営中央町駐車場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46</v>
      </c>
      <c r="S6" s="50" t="str">
        <f t="shared" si="1"/>
        <v>駅</v>
      </c>
      <c r="T6" s="50" t="str">
        <f t="shared" si="1"/>
        <v>無</v>
      </c>
      <c r="U6" s="51">
        <f t="shared" si="1"/>
        <v>2391</v>
      </c>
      <c r="V6" s="51">
        <f t="shared" si="1"/>
        <v>76</v>
      </c>
      <c r="W6" s="51">
        <f t="shared" si="1"/>
        <v>150</v>
      </c>
      <c r="X6" s="50" t="str">
        <f t="shared" si="1"/>
        <v>無</v>
      </c>
      <c r="Y6" s="52">
        <f>IF(Y8="-",NA(),Y8)</f>
        <v>182.5</v>
      </c>
      <c r="Z6" s="52">
        <f t="shared" ref="Z6:AH6" si="2">IF(Z8="-",NA(),Z8)</f>
        <v>210.5</v>
      </c>
      <c r="AA6" s="52">
        <f t="shared" si="2"/>
        <v>141.5</v>
      </c>
      <c r="AB6" s="52">
        <f t="shared" si="2"/>
        <v>99.3</v>
      </c>
      <c r="AC6" s="52">
        <f t="shared" si="2"/>
        <v>75.7</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44.9</v>
      </c>
      <c r="BG6" s="52">
        <f t="shared" ref="BG6:BO6" si="5">IF(BG8="-",NA(),BG8)</f>
        <v>52.5</v>
      </c>
      <c r="BH6" s="52">
        <f t="shared" si="5"/>
        <v>29.3</v>
      </c>
      <c r="BI6" s="52">
        <f t="shared" si="5"/>
        <v>99.3</v>
      </c>
      <c r="BJ6" s="52">
        <f t="shared" si="5"/>
        <v>-32.799999999999997</v>
      </c>
      <c r="BK6" s="52">
        <f t="shared" si="5"/>
        <v>38.299999999999997</v>
      </c>
      <c r="BL6" s="52">
        <f t="shared" si="5"/>
        <v>30.4</v>
      </c>
      <c r="BM6" s="52">
        <f t="shared" si="5"/>
        <v>33.6</v>
      </c>
      <c r="BN6" s="52">
        <f t="shared" si="5"/>
        <v>-122.5</v>
      </c>
      <c r="BO6" s="52">
        <f t="shared" si="5"/>
        <v>8.5</v>
      </c>
      <c r="BP6" s="49" t="str">
        <f>IF(BP8="-","",IF(BP8="-","【-】","【"&amp;SUBSTITUTE(TEXT(BP8,"#,##0.0"),"-","△")&amp;"】"))</f>
        <v>【0.8】</v>
      </c>
      <c r="BQ6" s="53">
        <f>IF(BQ8="-",NA(),BQ8)</f>
        <v>2634</v>
      </c>
      <c r="BR6" s="53">
        <f t="shared" ref="BR6:BZ6" si="6">IF(BR8="-",NA(),BR8)</f>
        <v>2835</v>
      </c>
      <c r="BS6" s="53">
        <f t="shared" si="6"/>
        <v>1567</v>
      </c>
      <c r="BT6" s="53">
        <f t="shared" si="6"/>
        <v>-24</v>
      </c>
      <c r="BU6" s="53">
        <f t="shared" si="6"/>
        <v>-1403</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107</v>
      </c>
      <c r="CM6" s="51">
        <f t="shared" ref="CM6:CN6" si="7">CM8</f>
        <v>292750</v>
      </c>
      <c r="CN6" s="51">
        <f t="shared" si="7"/>
        <v>0</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73.7</v>
      </c>
      <c r="DL6" s="52">
        <f t="shared" ref="DL6:DT6" si="9">IF(DL8="-",NA(),DL8)</f>
        <v>68.400000000000006</v>
      </c>
      <c r="DM6" s="52">
        <f t="shared" si="9"/>
        <v>61.8</v>
      </c>
      <c r="DN6" s="52">
        <f t="shared" si="9"/>
        <v>52.6</v>
      </c>
      <c r="DO6" s="52">
        <f t="shared" si="9"/>
        <v>64.5</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108</v>
      </c>
      <c r="B7" s="48">
        <f t="shared" ref="B7:X7" si="10">B8</f>
        <v>2021</v>
      </c>
      <c r="C7" s="48">
        <f t="shared" si="10"/>
        <v>352063</v>
      </c>
      <c r="D7" s="48">
        <f t="shared" si="10"/>
        <v>47</v>
      </c>
      <c r="E7" s="48">
        <f t="shared" si="10"/>
        <v>14</v>
      </c>
      <c r="F7" s="48">
        <f t="shared" si="10"/>
        <v>0</v>
      </c>
      <c r="G7" s="48">
        <f t="shared" si="10"/>
        <v>1</v>
      </c>
      <c r="H7" s="48" t="str">
        <f t="shared" si="10"/>
        <v>山口県　防府市</v>
      </c>
      <c r="I7" s="48" t="str">
        <f t="shared" si="10"/>
        <v>防府市営中央町駐車場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46</v>
      </c>
      <c r="S7" s="50" t="str">
        <f t="shared" si="10"/>
        <v>駅</v>
      </c>
      <c r="T7" s="50" t="str">
        <f t="shared" si="10"/>
        <v>無</v>
      </c>
      <c r="U7" s="51">
        <f t="shared" si="10"/>
        <v>2391</v>
      </c>
      <c r="V7" s="51">
        <f t="shared" si="10"/>
        <v>76</v>
      </c>
      <c r="W7" s="51">
        <f t="shared" si="10"/>
        <v>150</v>
      </c>
      <c r="X7" s="50" t="str">
        <f t="shared" si="10"/>
        <v>無</v>
      </c>
      <c r="Y7" s="52">
        <f>Y8</f>
        <v>182.5</v>
      </c>
      <c r="Z7" s="52">
        <f t="shared" ref="Z7:AH7" si="11">Z8</f>
        <v>210.5</v>
      </c>
      <c r="AA7" s="52">
        <f t="shared" si="11"/>
        <v>141.5</v>
      </c>
      <c r="AB7" s="52">
        <f t="shared" si="11"/>
        <v>99.3</v>
      </c>
      <c r="AC7" s="52">
        <f t="shared" si="11"/>
        <v>75.7</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44.9</v>
      </c>
      <c r="BG7" s="52">
        <f t="shared" ref="BG7:BO7" si="14">BG8</f>
        <v>52.5</v>
      </c>
      <c r="BH7" s="52">
        <f t="shared" si="14"/>
        <v>29.3</v>
      </c>
      <c r="BI7" s="52">
        <f t="shared" si="14"/>
        <v>99.3</v>
      </c>
      <c r="BJ7" s="52">
        <f t="shared" si="14"/>
        <v>-32.799999999999997</v>
      </c>
      <c r="BK7" s="52">
        <f t="shared" si="14"/>
        <v>38.299999999999997</v>
      </c>
      <c r="BL7" s="52">
        <f t="shared" si="14"/>
        <v>30.4</v>
      </c>
      <c r="BM7" s="52">
        <f t="shared" si="14"/>
        <v>33.6</v>
      </c>
      <c r="BN7" s="52">
        <f t="shared" si="14"/>
        <v>-122.5</v>
      </c>
      <c r="BO7" s="52">
        <f t="shared" si="14"/>
        <v>8.5</v>
      </c>
      <c r="BP7" s="49"/>
      <c r="BQ7" s="53">
        <f>BQ8</f>
        <v>2634</v>
      </c>
      <c r="BR7" s="53">
        <f t="shared" ref="BR7:BZ7" si="15">BR8</f>
        <v>2835</v>
      </c>
      <c r="BS7" s="53">
        <f t="shared" si="15"/>
        <v>1567</v>
      </c>
      <c r="BT7" s="53">
        <f t="shared" si="15"/>
        <v>-24</v>
      </c>
      <c r="BU7" s="53">
        <f t="shared" si="15"/>
        <v>-1403</v>
      </c>
      <c r="BV7" s="53">
        <f t="shared" si="15"/>
        <v>7814</v>
      </c>
      <c r="BW7" s="53">
        <f t="shared" si="15"/>
        <v>8183</v>
      </c>
      <c r="BX7" s="53">
        <f t="shared" si="15"/>
        <v>7940</v>
      </c>
      <c r="BY7" s="53">
        <f t="shared" si="15"/>
        <v>2576</v>
      </c>
      <c r="BZ7" s="53">
        <f t="shared" si="15"/>
        <v>4153</v>
      </c>
      <c r="CA7" s="51"/>
      <c r="CB7" s="52" t="s">
        <v>109</v>
      </c>
      <c r="CC7" s="52" t="s">
        <v>109</v>
      </c>
      <c r="CD7" s="52" t="s">
        <v>109</v>
      </c>
      <c r="CE7" s="52" t="s">
        <v>109</v>
      </c>
      <c r="CF7" s="52" t="s">
        <v>109</v>
      </c>
      <c r="CG7" s="52" t="s">
        <v>109</v>
      </c>
      <c r="CH7" s="52" t="s">
        <v>109</v>
      </c>
      <c r="CI7" s="52" t="s">
        <v>109</v>
      </c>
      <c r="CJ7" s="52" t="s">
        <v>109</v>
      </c>
      <c r="CK7" s="52" t="s">
        <v>110</v>
      </c>
      <c r="CL7" s="49"/>
      <c r="CM7" s="51">
        <f>CM8</f>
        <v>292750</v>
      </c>
      <c r="CN7" s="51">
        <f>CN8</f>
        <v>0</v>
      </c>
      <c r="CO7" s="52" t="s">
        <v>109</v>
      </c>
      <c r="CP7" s="52" t="s">
        <v>109</v>
      </c>
      <c r="CQ7" s="52" t="s">
        <v>109</v>
      </c>
      <c r="CR7" s="52" t="s">
        <v>109</v>
      </c>
      <c r="CS7" s="52" t="s">
        <v>109</v>
      </c>
      <c r="CT7" s="52" t="s">
        <v>109</v>
      </c>
      <c r="CU7" s="52" t="s">
        <v>109</v>
      </c>
      <c r="CV7" s="52" t="s">
        <v>109</v>
      </c>
      <c r="CW7" s="52" t="s">
        <v>109</v>
      </c>
      <c r="CX7" s="52" t="s">
        <v>107</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73.7</v>
      </c>
      <c r="DL7" s="52">
        <f t="shared" ref="DL7:DT7" si="17">DL8</f>
        <v>68.400000000000006</v>
      </c>
      <c r="DM7" s="52">
        <f t="shared" si="17"/>
        <v>61.8</v>
      </c>
      <c r="DN7" s="52">
        <f t="shared" si="17"/>
        <v>52.6</v>
      </c>
      <c r="DO7" s="52">
        <f t="shared" si="17"/>
        <v>64.5</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352063</v>
      </c>
      <c r="D8" s="55">
        <v>47</v>
      </c>
      <c r="E8" s="55">
        <v>14</v>
      </c>
      <c r="F8" s="55">
        <v>0</v>
      </c>
      <c r="G8" s="55">
        <v>1</v>
      </c>
      <c r="H8" s="55" t="s">
        <v>111</v>
      </c>
      <c r="I8" s="55" t="s">
        <v>112</v>
      </c>
      <c r="J8" s="55" t="s">
        <v>113</v>
      </c>
      <c r="K8" s="55" t="s">
        <v>114</v>
      </c>
      <c r="L8" s="55" t="s">
        <v>115</v>
      </c>
      <c r="M8" s="55" t="s">
        <v>116</v>
      </c>
      <c r="N8" s="55" t="s">
        <v>117</v>
      </c>
      <c r="O8" s="56" t="s">
        <v>118</v>
      </c>
      <c r="P8" s="57" t="s">
        <v>119</v>
      </c>
      <c r="Q8" s="57" t="s">
        <v>120</v>
      </c>
      <c r="R8" s="58">
        <v>46</v>
      </c>
      <c r="S8" s="57" t="s">
        <v>121</v>
      </c>
      <c r="T8" s="57" t="s">
        <v>122</v>
      </c>
      <c r="U8" s="58">
        <v>2391</v>
      </c>
      <c r="V8" s="58">
        <v>76</v>
      </c>
      <c r="W8" s="58">
        <v>150</v>
      </c>
      <c r="X8" s="57" t="s">
        <v>122</v>
      </c>
      <c r="Y8" s="59">
        <v>182.5</v>
      </c>
      <c r="Z8" s="59">
        <v>210.5</v>
      </c>
      <c r="AA8" s="59">
        <v>141.5</v>
      </c>
      <c r="AB8" s="59">
        <v>99.3</v>
      </c>
      <c r="AC8" s="59">
        <v>75.7</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44.9</v>
      </c>
      <c r="BG8" s="59">
        <v>52.5</v>
      </c>
      <c r="BH8" s="59">
        <v>29.3</v>
      </c>
      <c r="BI8" s="59">
        <v>99.3</v>
      </c>
      <c r="BJ8" s="59">
        <v>-32.799999999999997</v>
      </c>
      <c r="BK8" s="59">
        <v>38.299999999999997</v>
      </c>
      <c r="BL8" s="59">
        <v>30.4</v>
      </c>
      <c r="BM8" s="59">
        <v>33.6</v>
      </c>
      <c r="BN8" s="59">
        <v>-122.5</v>
      </c>
      <c r="BO8" s="59">
        <v>8.5</v>
      </c>
      <c r="BP8" s="56">
        <v>0.8</v>
      </c>
      <c r="BQ8" s="60">
        <v>2634</v>
      </c>
      <c r="BR8" s="60">
        <v>2835</v>
      </c>
      <c r="BS8" s="60">
        <v>1567</v>
      </c>
      <c r="BT8" s="61">
        <v>-24</v>
      </c>
      <c r="BU8" s="61">
        <v>-1403</v>
      </c>
      <c r="BV8" s="60">
        <v>7814</v>
      </c>
      <c r="BW8" s="60">
        <v>8183</v>
      </c>
      <c r="BX8" s="60">
        <v>7940</v>
      </c>
      <c r="BY8" s="60">
        <v>2576</v>
      </c>
      <c r="BZ8" s="60">
        <v>4153</v>
      </c>
      <c r="CA8" s="58">
        <v>10906</v>
      </c>
      <c r="CB8" s="59" t="s">
        <v>115</v>
      </c>
      <c r="CC8" s="59" t="s">
        <v>115</v>
      </c>
      <c r="CD8" s="59" t="s">
        <v>115</v>
      </c>
      <c r="CE8" s="59" t="s">
        <v>115</v>
      </c>
      <c r="CF8" s="59" t="s">
        <v>115</v>
      </c>
      <c r="CG8" s="59" t="s">
        <v>115</v>
      </c>
      <c r="CH8" s="59" t="s">
        <v>115</v>
      </c>
      <c r="CI8" s="59" t="s">
        <v>115</v>
      </c>
      <c r="CJ8" s="59" t="s">
        <v>115</v>
      </c>
      <c r="CK8" s="59" t="s">
        <v>115</v>
      </c>
      <c r="CL8" s="56" t="s">
        <v>115</v>
      </c>
      <c r="CM8" s="58">
        <v>292750</v>
      </c>
      <c r="CN8" s="58">
        <v>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58.4</v>
      </c>
      <c r="DF8" s="59">
        <v>83.1</v>
      </c>
      <c r="DG8" s="59">
        <v>54.4</v>
      </c>
      <c r="DH8" s="59">
        <v>70.3</v>
      </c>
      <c r="DI8" s="59">
        <v>70</v>
      </c>
      <c r="DJ8" s="56">
        <v>99.8</v>
      </c>
      <c r="DK8" s="59">
        <v>73.7</v>
      </c>
      <c r="DL8" s="59">
        <v>68.400000000000006</v>
      </c>
      <c r="DM8" s="59">
        <v>61.8</v>
      </c>
      <c r="DN8" s="59">
        <v>52.6</v>
      </c>
      <c r="DO8" s="59">
        <v>64.5</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2022-12-09T03:30:39Z</dcterms:created>
  <dcterms:modified xsi:type="dcterms:W3CDTF">2023-02-04T00:16:53Z</dcterms:modified>
  <cp:category/>
</cp:coreProperties>
</file>