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AAB\share\【04地方債・公営企業班】\12 経営比較分析表\R04経営比較分析\999 最終版\07 駐車場事業\市町分\"/>
    </mc:Choice>
  </mc:AlternateContent>
  <workbookProtection workbookAlgorithmName="SHA-512" workbookHashValue="PZbYLkwMoPrdDEkAhkzNIVPFVA0AoeJ6cpyVxmPObvaPUtlSmXFo0dlvAvZwccN7Ui1JVasb8y8vXgGumB43tg==" workbookSaltValue="5Km279hPXA1s2Jf1mKygOw=="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BZ51" i="4"/>
  <c r="LT76" i="4"/>
  <c r="GQ51" i="4"/>
  <c r="LH30" i="4"/>
  <c r="IE76" i="4"/>
  <c r="GQ30" i="4"/>
  <c r="BZ30" i="4"/>
  <c r="HA76" i="4"/>
  <c r="AN51" i="4"/>
  <c r="FE30" i="4"/>
  <c r="AG76" i="4"/>
  <c r="KP76" i="4"/>
  <c r="FE51" i="4"/>
  <c r="AN30" i="4"/>
  <c r="JV51" i="4"/>
  <c r="JV30" i="4"/>
  <c r="BG30" i="4"/>
  <c r="FX30" i="4"/>
  <c r="AV76" i="4"/>
  <c r="KO51" i="4"/>
  <c r="KO30" i="4"/>
  <c r="LE76" i="4"/>
  <c r="FX51" i="4"/>
  <c r="HP76" i="4"/>
  <c r="BG51" i="4"/>
  <c r="R76" i="4"/>
  <c r="KA76" i="4"/>
  <c r="EL51" i="4"/>
  <c r="JC30" i="4"/>
  <c r="GL76" i="4"/>
  <c r="U51" i="4"/>
  <c r="EL30" i="4"/>
  <c r="U30" i="4"/>
  <c r="JC51"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<sst xmlns="http://schemas.openxmlformats.org/spreadsheetml/2006/main" count="278" uniqueCount="136">
  <si>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</si>
  <si>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</si>
  <si>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</si>
  <si>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</si>
  <si>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</si>
  <si>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</si>
  <si>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</si>
  <si>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</si>
  <si>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</si>
  <si>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</si>
  <si>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</si>
  <si>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</si>
  <si>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</si>
  <si>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</si>
  <si>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</si>
  <si>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</si>
  <si>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</si>
  <si>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</si>
  <si>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</si>
  <si>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</si>
  <si>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</si>
  <si>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</si>
  <si>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</si>
  <si>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</si>
  <si>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</si>
  <si>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</si>
  <si>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</si>
  <si>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</si>
  <si>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</si>
  <si>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</si>
  <si>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</si>
  <si>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</si>
  <si>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</si>
  <si>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</si>
  <si>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</si>
  <si>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</si>
  <si>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</si>
  <si>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</si>
  <si>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</si>
  <si>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</si>
  <si>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</si>
  <si>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</si>
  <si>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</si>
  <si>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</si>
  <si>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</si>
  <si>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</si>
  <si>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</si>
  <si>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</si>
  <si>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</si>
  <si>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</si>
  <si>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</si>
  <si>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</si>
  <si>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</si>
  <si>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</si>
  <si>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</si>
  <si>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</si>
  <si>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</si>
  <si>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</si>
  <si>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</si>
  <si>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</si>
  <si>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</si>
  <si>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</si>
  <si>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</si>
  <si>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</si>
  <si>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</si>
  <si>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</si>
  <si>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</si>
  <si>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</si>
  <si>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</si>
  <si>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</si>
  <si>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</si>
  <si>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</si>
  <si>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</si>
  <si>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</si>
  <si>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</si>
  <si>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</si>
  <si>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</si>
  <si>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</si>
  <si>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</si>
  <si>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</si>
  <si>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</si>
  <si>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</si>
  <si>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</si>
  <si>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</si>
  <si>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</si>
  <si>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</si>
  <si>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</si>
  <si>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</si>
  <si>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</si>
  <si>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</si>
  <si>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</si>
  <si>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</si>
  <si>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</si>
  <si>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</si>
  <si>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</si>
  <si>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</si>
  <si>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</si>
  <si>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</si>
  <si>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</si>
  <si>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</si>
  <si>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</si>
  <si>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</si>
  <si>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</si>
  <si>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</si>
  <si>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</si>
  <si>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当該値(N-1)</t>
    <phoneticPr fontId="5"/>
  </si>
  <si>
    <t>当該値(N)</t>
    <phoneticPr fontId="5"/>
  </si>
  <si>
    <t>当該値(N-2)</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</si>
  <si>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</si>
  <si>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</si>
  <si>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</si>
  <si>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</si>
  <si>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</si>
  <si>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</si>
  <si>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</si>
  <si>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山口県　柳井市</t>
  </si>
  <si>
    <t>柳井まちなか駐車場</t>
  </si>
  <si>
    <t>法非適用</t>
  </si>
  <si>
    <t>駐車場整備事業</t>
  </si>
  <si>
    <t>-</t>
  </si>
  <si>
    <t>Ａ３Ｂ１</t>
  </si>
  <si>
    <t>非設置</t>
  </si>
  <si>
    <t>該当数値なし</t>
  </si>
  <si>
    <t>届出駐車場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</si>
  <si>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</si>
  <si>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</si>
  <si>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</si>
  <si>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</si>
  <si>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</si>
  <si>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</si>
  <si>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</si>
  <si>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</si>
  <si>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⑦経営状況に鑑み、令和4年度から当該土地の貸付による民間活用に移行した。
⑧平成30年度に防犯カメラ改修工事を行ったため、今後5年程度は、設備投資が必要になる見込みは少ない。
⑩起債の借入れは無い。</t>
    <rPh sb="28" eb="30">
      <t>カツヨウ</t>
    </rPh>
    <rPh sb="31" eb="33">
      <t>イコウ</t>
    </rPh>
    <phoneticPr fontId="5"/>
  </si>
  <si>
    <t>①令和3年度においても、新型コロナウイルス感染症の影響を受け、更に使用料収入が減少している。また、その補填として一般会計から繰入れを行ったため、収益的収支比率が100％となっている。
新型コロナウイルス感染症が収束した場合は、当該駐車場は飲食街・観光施設の近くに位置しており、週末夜間の利用が一定数見込まれ、一定の収入は見込めると考えている。
支出について、機械式駐車場システムを導入しており、その委託料が経費の大半を占めている。
②③いずれの数値も新型コロナウイルス感染症の影響による使用料収入減を補填するため、一般会計から繰入れを行ったことにより増加している。
④⑤いずれの数値も新型コロナウイルス感染症の影響を受け、減少している。</t>
    <rPh sb="31" eb="32">
      <t>サラ</t>
    </rPh>
    <rPh sb="39" eb="41">
      <t>ゲンショウ</t>
    </rPh>
    <phoneticPr fontId="5"/>
  </si>
  <si>
    <t>⑪類似施設平均値では、駐車場の利用状況について、回復傾向であるものの、当該駐車場においては、令和3年度においても、新型コロナウイルス感染症の影響を受け、更に減少している。</t>
    <rPh sb="1" eb="3">
      <t>ルイジ</t>
    </rPh>
    <rPh sb="3" eb="5">
      <t>シセツ</t>
    </rPh>
    <rPh sb="5" eb="8">
      <t>ヘイキンチ</t>
    </rPh>
    <rPh sb="11" eb="14">
      <t>チュウシャジョウ</t>
    </rPh>
    <rPh sb="15" eb="17">
      <t>リヨウ</t>
    </rPh>
    <rPh sb="17" eb="19">
      <t>ジョウキョウ</t>
    </rPh>
    <rPh sb="24" eb="26">
      <t>カイフク</t>
    </rPh>
    <rPh sb="26" eb="28">
      <t>ケイコウ</t>
    </rPh>
    <rPh sb="35" eb="37">
      <t>トウガイ</t>
    </rPh>
    <rPh sb="37" eb="40">
      <t>チュウシャジョウ</t>
    </rPh>
    <rPh sb="46" eb="48">
      <t>レイワ</t>
    </rPh>
    <rPh sb="49" eb="51">
      <t>ネンド</t>
    </rPh>
    <rPh sb="57" eb="59">
      <t>シンガタ</t>
    </rPh>
    <rPh sb="76" eb="77">
      <t>サラ</t>
    </rPh>
    <phoneticPr fontId="5"/>
  </si>
  <si>
    <r>
      <t>令和3年度においても、新型コロナウイルス感染症の影響を受け</t>
    </r>
    <r>
      <rPr>
        <i/>
        <sz val="11"/>
        <color theme="1"/>
        <rFont val="ＭＳ ゴシック"/>
        <family val="3"/>
        <charset val="128"/>
      </rPr>
      <t>赤字</t>
    </r>
    <r>
      <rPr>
        <sz val="11"/>
        <color theme="1"/>
        <rFont val="ＭＳ ゴシック"/>
        <family val="3"/>
        <charset val="128"/>
      </rPr>
      <t>となっている。
　新型コロナウイルス感染症が流行する以前において、当該駐車場の稼働率は、おおむね横ばいで推移していたことから、収束後は一定の需要が見込まれるため、今後も駐車場として活用することが妥当であると考えている。経営状態の更なる改善・効率化を図るため、令和4年度から民間事業者による駐車場経営へ移行した。</t>
    </r>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</si>
</sst>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i/>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140.19999999999999</c:v>
                </c:pt>
                <c:pt idx="1">
                  <c:v>110.1</c:v>
                </c:pt>
                <c:pt idx="2">
                  <c:v>145.6</c:v>
                </c:pt>
                <c:pt idx="3">
                  <c:v>100</c:v>
                </c:pt>
                <c:pt idx="4">
                  <c:v>100</c:v>
                </c:pt>
              </c:numCache>
            </c:numRef>
          </c:val>
          <c:extLst xmlns:c16r2="http://schemas.microsoft.com/office/drawing/2015/06/chart">
            <c:ext xmlns:c16="http://schemas.microsoft.com/office/drawing/2014/chart" uri="{C3380CC4-5D6E-409C-BE32-E72D297353CC}">
              <c16:uniqueId val="{00000000-A6C9-4B97-9B05-30F04F37C8C9}"/>
            </c:ext>
          </c:extLst>
        </c:ser>
        <c:dLbls>
          <c:showLegendKey val="0"/>
          <c:showVal val="0"/>
          <c:showCatName val="0"/>
          <c:showSerName val="0"/>
          <c:showPercent val="0"/>
          <c:showBubbleSize val="0"/>
        </c:dLbls>
        <c:gapWidth val="150"/>
        <c:axId val="317592144"/>
        <c:axId val="31758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xmlns:c16r2="http://schemas.microsoft.com/office/drawing/2015/06/chart">
            <c:ext xmlns:c16="http://schemas.microsoft.com/office/drawing/2014/chart" uri="{C3380CC4-5D6E-409C-BE32-E72D297353CC}">
              <c16:uniqueId val="{00000001-A6C9-4B97-9B05-30F04F37C8C9}"/>
            </c:ext>
          </c:extLst>
        </c:ser>
        <c:dLbls>
          <c:showLegendKey val="0"/>
          <c:showVal val="0"/>
          <c:showCatName val="0"/>
          <c:showSerName val="0"/>
          <c:showPercent val="0"/>
          <c:showBubbleSize val="0"/>
        </c:dLbls>
        <c:marker val="1"/>
        <c:smooth val="0"/>
        <c:axId val="317592144"/>
        <c:axId val="317589400"/>
      </c:lineChart>
      <c:catAx>
        <c:axId val="317592144"/>
        <c:scaling>
          <c:orientation val="minMax"/>
        </c:scaling>
        <c:delete val="1"/>
        <c:axPos val="b"/>
        <c:numFmt formatCode="General" sourceLinked="1"/>
        <c:majorTickMark val="none"/>
        <c:minorTickMark val="none"/>
        <c:tickLblPos val="none"/>
        <c:crossAx val="317589400"/>
        <c:crosses val="autoZero"/>
        <c:auto val="1"/>
        <c:lblAlgn val="ctr"/>
        <c:lblOffset val="100"/>
        <c:noMultiLvlLbl val="1"/>
      </c:catAx>
      <c:valAx>
        <c:axId val="317589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59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40-48FF-A708-BE388A9A6B34}"/>
            </c:ext>
          </c:extLst>
        </c:ser>
        <c:dLbls>
          <c:showLegendKey val="0"/>
          <c:showVal val="0"/>
          <c:showCatName val="0"/>
          <c:showSerName val="0"/>
          <c:showPercent val="0"/>
          <c:showBubbleSize val="0"/>
        </c:dLbls>
        <c:gapWidth val="150"/>
        <c:axId val="317594104"/>
        <c:axId val="31758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xmlns:c16r2="http://schemas.microsoft.com/office/drawing/2015/06/chart">
            <c:ext xmlns:c16="http://schemas.microsoft.com/office/drawing/2014/chart" uri="{C3380CC4-5D6E-409C-BE32-E72D297353CC}">
              <c16:uniqueId val="{00000001-B440-48FF-A708-BE388A9A6B34}"/>
            </c:ext>
          </c:extLst>
        </c:ser>
        <c:dLbls>
          <c:showLegendKey val="0"/>
          <c:showVal val="0"/>
          <c:showCatName val="0"/>
          <c:showSerName val="0"/>
          <c:showPercent val="0"/>
          <c:showBubbleSize val="0"/>
        </c:dLbls>
        <c:marker val="1"/>
        <c:smooth val="0"/>
        <c:axId val="317594104"/>
        <c:axId val="317589792"/>
      </c:lineChart>
      <c:catAx>
        <c:axId val="317594104"/>
        <c:scaling>
          <c:orientation val="minMax"/>
        </c:scaling>
        <c:delete val="1"/>
        <c:axPos val="b"/>
        <c:numFmt formatCode="General" sourceLinked="1"/>
        <c:majorTickMark val="none"/>
        <c:minorTickMark val="none"/>
        <c:tickLblPos val="none"/>
        <c:crossAx val="317589792"/>
        <c:crosses val="autoZero"/>
        <c:auto val="1"/>
        <c:lblAlgn val="ctr"/>
        <c:lblOffset val="100"/>
        <c:noMultiLvlLbl val="1"/>
      </c:catAx>
      <c:valAx>
        <c:axId val="31758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594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262-407D-8A17-7354F4626234}"/>
            </c:ext>
          </c:extLst>
        </c:ser>
        <c:dLbls>
          <c:showLegendKey val="0"/>
          <c:showVal val="0"/>
          <c:showCatName val="0"/>
          <c:showSerName val="0"/>
          <c:showPercent val="0"/>
          <c:showBubbleSize val="0"/>
        </c:dLbls>
        <c:gapWidth val="150"/>
        <c:axId val="317592536"/>
        <c:axId val="3175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262-407D-8A17-7354F4626234}"/>
            </c:ext>
          </c:extLst>
        </c:ser>
        <c:dLbls>
          <c:showLegendKey val="0"/>
          <c:showVal val="0"/>
          <c:showCatName val="0"/>
          <c:showSerName val="0"/>
          <c:showPercent val="0"/>
          <c:showBubbleSize val="0"/>
        </c:dLbls>
        <c:marker val="1"/>
        <c:smooth val="0"/>
        <c:axId val="317592536"/>
        <c:axId val="317592928"/>
      </c:lineChart>
      <c:catAx>
        <c:axId val="317592536"/>
        <c:scaling>
          <c:orientation val="minMax"/>
        </c:scaling>
        <c:delete val="1"/>
        <c:axPos val="b"/>
        <c:numFmt formatCode="General" sourceLinked="1"/>
        <c:majorTickMark val="none"/>
        <c:minorTickMark val="none"/>
        <c:tickLblPos val="none"/>
        <c:crossAx val="317592928"/>
        <c:crosses val="autoZero"/>
        <c:auto val="1"/>
        <c:lblAlgn val="ctr"/>
        <c:lblOffset val="100"/>
        <c:noMultiLvlLbl val="1"/>
      </c:catAx>
      <c:valAx>
        <c:axId val="317592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592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EB3-49FC-983E-34E88F422EA7}"/>
            </c:ext>
          </c:extLst>
        </c:ser>
        <c:dLbls>
          <c:showLegendKey val="0"/>
          <c:showVal val="0"/>
          <c:showCatName val="0"/>
          <c:showSerName val="0"/>
          <c:showPercent val="0"/>
          <c:showBubbleSize val="0"/>
        </c:dLbls>
        <c:gapWidth val="150"/>
        <c:axId val="317594888"/>
        <c:axId val="31759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EB3-49FC-983E-34E88F422EA7}"/>
            </c:ext>
          </c:extLst>
        </c:ser>
        <c:dLbls>
          <c:showLegendKey val="0"/>
          <c:showVal val="0"/>
          <c:showCatName val="0"/>
          <c:showSerName val="0"/>
          <c:showPercent val="0"/>
          <c:showBubbleSize val="0"/>
        </c:dLbls>
        <c:marker val="1"/>
        <c:smooth val="0"/>
        <c:axId val="317594888"/>
        <c:axId val="317590184"/>
      </c:lineChart>
      <c:catAx>
        <c:axId val="317594888"/>
        <c:scaling>
          <c:orientation val="minMax"/>
        </c:scaling>
        <c:delete val="1"/>
        <c:axPos val="b"/>
        <c:numFmt formatCode="General" sourceLinked="1"/>
        <c:majorTickMark val="none"/>
        <c:minorTickMark val="none"/>
        <c:tickLblPos val="none"/>
        <c:crossAx val="317590184"/>
        <c:crosses val="autoZero"/>
        <c:auto val="1"/>
        <c:lblAlgn val="ctr"/>
        <c:lblOffset val="100"/>
        <c:noMultiLvlLbl val="1"/>
      </c:catAx>
      <c:valAx>
        <c:axId val="317590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594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12.1</c:v>
                </c:pt>
                <c:pt idx="4">
                  <c:v>26.4</c:v>
                </c:pt>
              </c:numCache>
            </c:numRef>
          </c:val>
          <c:extLst xmlns:c16r2="http://schemas.microsoft.com/office/drawing/2015/06/chart">
            <c:ext xmlns:c16="http://schemas.microsoft.com/office/drawing/2014/chart" uri="{C3380CC4-5D6E-409C-BE32-E72D297353CC}">
              <c16:uniqueId val="{00000000-4A6E-4979-AE8D-7F9FA78A58A3}"/>
            </c:ext>
          </c:extLst>
        </c:ser>
        <c:dLbls>
          <c:showLegendKey val="0"/>
          <c:showVal val="0"/>
          <c:showCatName val="0"/>
          <c:showSerName val="0"/>
          <c:showPercent val="0"/>
          <c:showBubbleSize val="0"/>
        </c:dLbls>
        <c:gapWidth val="150"/>
        <c:axId val="317587832"/>
        <c:axId val="31758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xmlns:c16r2="http://schemas.microsoft.com/office/drawing/2015/06/chart">
            <c:ext xmlns:c16="http://schemas.microsoft.com/office/drawing/2014/chart" uri="{C3380CC4-5D6E-409C-BE32-E72D297353CC}">
              <c16:uniqueId val="{00000001-4A6E-4979-AE8D-7F9FA78A58A3}"/>
            </c:ext>
          </c:extLst>
        </c:ser>
        <c:dLbls>
          <c:showLegendKey val="0"/>
          <c:showVal val="0"/>
          <c:showCatName val="0"/>
          <c:showSerName val="0"/>
          <c:showPercent val="0"/>
          <c:showBubbleSize val="0"/>
        </c:dLbls>
        <c:marker val="1"/>
        <c:smooth val="0"/>
        <c:axId val="317587832"/>
        <c:axId val="317588224"/>
      </c:lineChart>
      <c:catAx>
        <c:axId val="317587832"/>
        <c:scaling>
          <c:orientation val="minMax"/>
        </c:scaling>
        <c:delete val="1"/>
        <c:axPos val="b"/>
        <c:numFmt formatCode="General" sourceLinked="1"/>
        <c:majorTickMark val="none"/>
        <c:minorTickMark val="none"/>
        <c:tickLblPos val="none"/>
        <c:crossAx val="317588224"/>
        <c:crosses val="autoZero"/>
        <c:auto val="1"/>
        <c:lblAlgn val="ctr"/>
        <c:lblOffset val="100"/>
        <c:noMultiLvlLbl val="1"/>
      </c:catAx>
      <c:valAx>
        <c:axId val="31758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587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28</c:v>
                </c:pt>
                <c:pt idx="4">
                  <c:v>74</c:v>
                </c:pt>
              </c:numCache>
            </c:numRef>
          </c:val>
          <c:extLst xmlns:c16r2="http://schemas.microsoft.com/office/drawing/2015/06/chart">
            <c:ext xmlns:c16="http://schemas.microsoft.com/office/drawing/2014/chart" uri="{C3380CC4-5D6E-409C-BE32-E72D297353CC}">
              <c16:uniqueId val="{00000000-E5BF-4EFC-91AB-068F9C99EC5F}"/>
            </c:ext>
          </c:extLst>
        </c:ser>
        <c:dLbls>
          <c:showLegendKey val="0"/>
          <c:showVal val="0"/>
          <c:showCatName val="0"/>
          <c:showSerName val="0"/>
          <c:showPercent val="0"/>
          <c:showBubbleSize val="0"/>
        </c:dLbls>
        <c:gapWidth val="150"/>
        <c:axId val="317589008"/>
        <c:axId val="31795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xmlns:c16r2="http://schemas.microsoft.com/office/drawing/2015/06/chart">
            <c:ext xmlns:c16="http://schemas.microsoft.com/office/drawing/2014/chart" uri="{C3380CC4-5D6E-409C-BE32-E72D297353CC}">
              <c16:uniqueId val="{00000001-E5BF-4EFC-91AB-068F9C99EC5F}"/>
            </c:ext>
          </c:extLst>
        </c:ser>
        <c:dLbls>
          <c:showLegendKey val="0"/>
          <c:showVal val="0"/>
          <c:showCatName val="0"/>
          <c:showSerName val="0"/>
          <c:showPercent val="0"/>
          <c:showBubbleSize val="0"/>
        </c:dLbls>
        <c:marker val="1"/>
        <c:smooth val="0"/>
        <c:axId val="317589008"/>
        <c:axId val="317958736"/>
      </c:lineChart>
      <c:catAx>
        <c:axId val="317589008"/>
        <c:scaling>
          <c:orientation val="minMax"/>
        </c:scaling>
        <c:delete val="1"/>
        <c:axPos val="b"/>
        <c:numFmt formatCode="General" sourceLinked="1"/>
        <c:majorTickMark val="none"/>
        <c:minorTickMark val="none"/>
        <c:tickLblPos val="none"/>
        <c:crossAx val="317958736"/>
        <c:crosses val="autoZero"/>
        <c:auto val="1"/>
        <c:lblAlgn val="ctr"/>
        <c:lblOffset val="100"/>
        <c:noMultiLvlLbl val="1"/>
      </c:catAx>
      <c:valAx>
        <c:axId val="317958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758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113.5</c:v>
                </c:pt>
                <c:pt idx="1">
                  <c:v>105.8</c:v>
                </c:pt>
                <c:pt idx="2">
                  <c:v>105.8</c:v>
                </c:pt>
                <c:pt idx="3">
                  <c:v>67.3</c:v>
                </c:pt>
                <c:pt idx="4">
                  <c:v>61.5</c:v>
                </c:pt>
              </c:numCache>
            </c:numRef>
          </c:val>
          <c:extLst xmlns:c16r2="http://schemas.microsoft.com/office/drawing/2015/06/chart">
            <c:ext xmlns:c16="http://schemas.microsoft.com/office/drawing/2014/chart" uri="{C3380CC4-5D6E-409C-BE32-E72D297353CC}">
              <c16:uniqueId val="{00000000-7A25-45AA-A1B3-43A11AF830A1}"/>
            </c:ext>
          </c:extLst>
        </c:ser>
        <c:dLbls>
          <c:showLegendKey val="0"/>
          <c:showVal val="0"/>
          <c:showCatName val="0"/>
          <c:showSerName val="0"/>
          <c:showPercent val="0"/>
          <c:showBubbleSize val="0"/>
        </c:dLbls>
        <c:gapWidth val="150"/>
        <c:axId val="317957560"/>
        <c:axId val="31795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xmlns:c16r2="http://schemas.microsoft.com/office/drawing/2015/06/chart">
            <c:ext xmlns:c16="http://schemas.microsoft.com/office/drawing/2014/chart" uri="{C3380CC4-5D6E-409C-BE32-E72D297353CC}">
              <c16:uniqueId val="{00000001-7A25-45AA-A1B3-43A11AF830A1}"/>
            </c:ext>
          </c:extLst>
        </c:ser>
        <c:dLbls>
          <c:showLegendKey val="0"/>
          <c:showVal val="0"/>
          <c:showCatName val="0"/>
          <c:showSerName val="0"/>
          <c:showPercent val="0"/>
          <c:showBubbleSize val="0"/>
        </c:dLbls>
        <c:marker val="1"/>
        <c:smooth val="0"/>
        <c:axId val="317957560"/>
        <c:axId val="317959128"/>
      </c:lineChart>
      <c:catAx>
        <c:axId val="317957560"/>
        <c:scaling>
          <c:orientation val="minMax"/>
        </c:scaling>
        <c:delete val="1"/>
        <c:axPos val="b"/>
        <c:numFmt formatCode="General" sourceLinked="1"/>
        <c:majorTickMark val="none"/>
        <c:minorTickMark val="none"/>
        <c:tickLblPos val="none"/>
        <c:crossAx val="317959128"/>
        <c:crosses val="autoZero"/>
        <c:auto val="1"/>
        <c:lblAlgn val="ctr"/>
        <c:lblOffset val="100"/>
        <c:noMultiLvlLbl val="1"/>
      </c:catAx>
      <c:valAx>
        <c:axId val="317959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95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28.7</c:v>
                </c:pt>
                <c:pt idx="1">
                  <c:v>9.1999999999999993</c:v>
                </c:pt>
                <c:pt idx="2">
                  <c:v>31.3</c:v>
                </c:pt>
                <c:pt idx="3">
                  <c:v>-13.8</c:v>
                </c:pt>
                <c:pt idx="4">
                  <c:v>-35.9</c:v>
                </c:pt>
              </c:numCache>
            </c:numRef>
          </c:val>
          <c:extLst xmlns:c16r2="http://schemas.microsoft.com/office/drawing/2015/06/chart">
            <c:ext xmlns:c16="http://schemas.microsoft.com/office/drawing/2014/chart" uri="{C3380CC4-5D6E-409C-BE32-E72D297353CC}">
              <c16:uniqueId val="{00000000-F937-4F2F-BD7E-9DDF29AA6322}"/>
            </c:ext>
          </c:extLst>
        </c:ser>
        <c:dLbls>
          <c:showLegendKey val="0"/>
          <c:showVal val="0"/>
          <c:showCatName val="0"/>
          <c:showSerName val="0"/>
          <c:showPercent val="0"/>
          <c:showBubbleSize val="0"/>
        </c:dLbls>
        <c:gapWidth val="150"/>
        <c:axId val="317963832"/>
        <c:axId val="31796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xmlns:c16r2="http://schemas.microsoft.com/office/drawing/2015/06/chart">
            <c:ext xmlns:c16="http://schemas.microsoft.com/office/drawing/2014/chart" uri="{C3380CC4-5D6E-409C-BE32-E72D297353CC}">
              <c16:uniqueId val="{00000001-F937-4F2F-BD7E-9DDF29AA6322}"/>
            </c:ext>
          </c:extLst>
        </c:ser>
        <c:dLbls>
          <c:showLegendKey val="0"/>
          <c:showVal val="0"/>
          <c:showCatName val="0"/>
          <c:showSerName val="0"/>
          <c:showPercent val="0"/>
          <c:showBubbleSize val="0"/>
        </c:dLbls>
        <c:marker val="1"/>
        <c:smooth val="0"/>
        <c:axId val="317963832"/>
        <c:axId val="317963440"/>
      </c:lineChart>
      <c:catAx>
        <c:axId val="317963832"/>
        <c:scaling>
          <c:orientation val="minMax"/>
        </c:scaling>
        <c:delete val="1"/>
        <c:axPos val="b"/>
        <c:numFmt formatCode="General" sourceLinked="1"/>
        <c:majorTickMark val="none"/>
        <c:minorTickMark val="none"/>
        <c:tickLblPos val="none"/>
        <c:crossAx val="317963440"/>
        <c:crosses val="autoZero"/>
        <c:auto val="1"/>
        <c:lblAlgn val="ctr"/>
        <c:lblOffset val="100"/>
        <c:noMultiLvlLbl val="1"/>
      </c:catAx>
      <c:valAx>
        <c:axId val="31796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963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1500</c:v>
                </c:pt>
                <c:pt idx="1">
                  <c:v>448</c:v>
                </c:pt>
                <c:pt idx="2">
                  <c:v>1362</c:v>
                </c:pt>
                <c:pt idx="3">
                  <c:v>-357</c:v>
                </c:pt>
                <c:pt idx="4">
                  <c:v>-863</c:v>
                </c:pt>
              </c:numCache>
            </c:numRef>
          </c:val>
          <c:extLst xmlns:c16r2="http://schemas.microsoft.com/office/drawing/2015/06/chart">
            <c:ext xmlns:c16="http://schemas.microsoft.com/office/drawing/2014/chart" uri="{C3380CC4-5D6E-409C-BE32-E72D297353CC}">
              <c16:uniqueId val="{00000000-8C4F-4BF0-950B-39E310379FA3}"/>
            </c:ext>
          </c:extLst>
        </c:ser>
        <c:dLbls>
          <c:showLegendKey val="0"/>
          <c:showVal val="0"/>
          <c:showCatName val="0"/>
          <c:showSerName val="0"/>
          <c:showPercent val="0"/>
          <c:showBubbleSize val="0"/>
        </c:dLbls>
        <c:gapWidth val="150"/>
        <c:axId val="317956776"/>
        <c:axId val="31795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xmlns:c16r2="http://schemas.microsoft.com/office/drawing/2015/06/chart">
            <c:ext xmlns:c16="http://schemas.microsoft.com/office/drawing/2014/chart" uri="{C3380CC4-5D6E-409C-BE32-E72D297353CC}">
              <c16:uniqueId val="{00000001-8C4F-4BF0-950B-39E310379FA3}"/>
            </c:ext>
          </c:extLst>
        </c:ser>
        <c:dLbls>
          <c:showLegendKey val="0"/>
          <c:showVal val="0"/>
          <c:showCatName val="0"/>
          <c:showSerName val="0"/>
          <c:showPercent val="0"/>
          <c:showBubbleSize val="0"/>
        </c:dLbls>
        <c:marker val="1"/>
        <c:smooth val="0"/>
        <c:axId val="317956776"/>
        <c:axId val="317959520"/>
      </c:lineChart>
      <c:catAx>
        <c:axId val="317956776"/>
        <c:scaling>
          <c:orientation val="minMax"/>
        </c:scaling>
        <c:delete val="1"/>
        <c:axPos val="b"/>
        <c:numFmt formatCode="General" sourceLinked="1"/>
        <c:majorTickMark val="none"/>
        <c:minorTickMark val="none"/>
        <c:tickLblPos val="none"/>
        <c:crossAx val="317959520"/>
        <c:crosses val="autoZero"/>
        <c:auto val="1"/>
        <c:lblAlgn val="ctr"/>
        <c:lblOffset val="100"/>
        <c:noMultiLvlLbl val="1"/>
      </c:catAx>
      <c:valAx>
        <c:axId val="317959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7956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7"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山口県柳井市　柳井まちなか駐車場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650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140.19999999999999</v>
      </c>
      <c r="V31" s="116"/>
      <c r="W31" s="116"/>
      <c r="X31" s="116"/>
      <c r="Y31" s="116"/>
      <c r="Z31" s="116"/>
      <c r="AA31" s="116"/>
      <c r="AB31" s="116"/>
      <c r="AC31" s="116"/>
      <c r="AD31" s="116"/>
      <c r="AE31" s="116"/>
      <c r="AF31" s="116"/>
      <c r="AG31" s="116"/>
      <c r="AH31" s="116"/>
      <c r="AI31" s="116"/>
      <c r="AJ31" s="116"/>
      <c r="AK31" s="116"/>
      <c r="AL31" s="116"/>
      <c r="AM31" s="116"/>
      <c r="AN31" s="116">
        <f>データ!Z7</f>
        <v>110.1</v>
      </c>
      <c r="AO31" s="116"/>
      <c r="AP31" s="116"/>
      <c r="AQ31" s="116"/>
      <c r="AR31" s="116"/>
      <c r="AS31" s="116"/>
      <c r="AT31" s="116"/>
      <c r="AU31" s="116"/>
      <c r="AV31" s="116"/>
      <c r="AW31" s="116"/>
      <c r="AX31" s="116"/>
      <c r="AY31" s="116"/>
      <c r="AZ31" s="116"/>
      <c r="BA31" s="116"/>
      <c r="BB31" s="116"/>
      <c r="BC31" s="116"/>
      <c r="BD31" s="116"/>
      <c r="BE31" s="116"/>
      <c r="BF31" s="116"/>
      <c r="BG31" s="116">
        <f>データ!AA7</f>
        <v>145.6</v>
      </c>
      <c r="BH31" s="116"/>
      <c r="BI31" s="116"/>
      <c r="BJ31" s="116"/>
      <c r="BK31" s="116"/>
      <c r="BL31" s="116"/>
      <c r="BM31" s="116"/>
      <c r="BN31" s="116"/>
      <c r="BO31" s="116"/>
      <c r="BP31" s="116"/>
      <c r="BQ31" s="116"/>
      <c r="BR31" s="116"/>
      <c r="BS31" s="116"/>
      <c r="BT31" s="116"/>
      <c r="BU31" s="116"/>
      <c r="BV31" s="116"/>
      <c r="BW31" s="116"/>
      <c r="BX31" s="116"/>
      <c r="BY31" s="116"/>
      <c r="BZ31" s="116">
        <f>データ!AB7</f>
        <v>100</v>
      </c>
      <c r="CA31" s="116"/>
      <c r="CB31" s="116"/>
      <c r="CC31" s="116"/>
      <c r="CD31" s="116"/>
      <c r="CE31" s="116"/>
      <c r="CF31" s="116"/>
      <c r="CG31" s="116"/>
      <c r="CH31" s="116"/>
      <c r="CI31" s="116"/>
      <c r="CJ31" s="116"/>
      <c r="CK31" s="116"/>
      <c r="CL31" s="116"/>
      <c r="CM31" s="116"/>
      <c r="CN31" s="116"/>
      <c r="CO31" s="116"/>
      <c r="CP31" s="116"/>
      <c r="CQ31" s="116"/>
      <c r="CR31" s="116"/>
      <c r="CS31" s="116">
        <f>データ!AC7</f>
        <v>100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12.1</v>
      </c>
      <c r="GR31" s="116"/>
      <c r="GS31" s="116"/>
      <c r="GT31" s="116"/>
      <c r="GU31" s="116"/>
      <c r="GV31" s="116"/>
      <c r="GW31" s="116"/>
      <c r="GX31" s="116"/>
      <c r="GY31" s="116"/>
      <c r="GZ31" s="116"/>
      <c r="HA31" s="116"/>
      <c r="HB31" s="116"/>
      <c r="HC31" s="116"/>
      <c r="HD31" s="116"/>
      <c r="HE31" s="116"/>
      <c r="HF31" s="116"/>
      <c r="HG31" s="116"/>
      <c r="HH31" s="116"/>
      <c r="HI31" s="116"/>
      <c r="HJ31" s="116">
        <f>データ!AN7</f>
        <v>26.4</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113.5</v>
      </c>
      <c r="JD31" s="111"/>
      <c r="JE31" s="111"/>
      <c r="JF31" s="111"/>
      <c r="JG31" s="111"/>
      <c r="JH31" s="111"/>
      <c r="JI31" s="111"/>
      <c r="JJ31" s="111"/>
      <c r="JK31" s="111"/>
      <c r="JL31" s="111"/>
      <c r="JM31" s="111"/>
      <c r="JN31" s="111"/>
      <c r="JO31" s="111"/>
      <c r="JP31" s="111"/>
      <c r="JQ31" s="111"/>
      <c r="JR31" s="111"/>
      <c r="JS31" s="111"/>
      <c r="JT31" s="111"/>
      <c r="JU31" s="112"/>
      <c r="JV31" s="110">
        <f>データ!DL7</f>
        <v>105.8</v>
      </c>
      <c r="JW31" s="111"/>
      <c r="JX31" s="111"/>
      <c r="JY31" s="111"/>
      <c r="JZ31" s="111"/>
      <c r="KA31" s="111"/>
      <c r="KB31" s="111"/>
      <c r="KC31" s="111"/>
      <c r="KD31" s="111"/>
      <c r="KE31" s="111"/>
      <c r="KF31" s="111"/>
      <c r="KG31" s="111"/>
      <c r="KH31" s="111"/>
      <c r="KI31" s="111"/>
      <c r="KJ31" s="111"/>
      <c r="KK31" s="111"/>
      <c r="KL31" s="111"/>
      <c r="KM31" s="111"/>
      <c r="KN31" s="112"/>
      <c r="KO31" s="110">
        <f>データ!DM7</f>
        <v>105.8</v>
      </c>
      <c r="KP31" s="111"/>
      <c r="KQ31" s="111"/>
      <c r="KR31" s="111"/>
      <c r="KS31" s="111"/>
      <c r="KT31" s="111"/>
      <c r="KU31" s="111"/>
      <c r="KV31" s="111"/>
      <c r="KW31" s="111"/>
      <c r="KX31" s="111"/>
      <c r="KY31" s="111"/>
      <c r="KZ31" s="111"/>
      <c r="LA31" s="111"/>
      <c r="LB31" s="111"/>
      <c r="LC31" s="111"/>
      <c r="LD31" s="111"/>
      <c r="LE31" s="111"/>
      <c r="LF31" s="111"/>
      <c r="LG31" s="112"/>
      <c r="LH31" s="110">
        <f>データ!DN7</f>
        <v>67.3</v>
      </c>
      <c r="LI31" s="111"/>
      <c r="LJ31" s="111"/>
      <c r="LK31" s="111"/>
      <c r="LL31" s="111"/>
      <c r="LM31" s="111"/>
      <c r="LN31" s="111"/>
      <c r="LO31" s="111"/>
      <c r="LP31" s="111"/>
      <c r="LQ31" s="111"/>
      <c r="LR31" s="111"/>
      <c r="LS31" s="111"/>
      <c r="LT31" s="111"/>
      <c r="LU31" s="111"/>
      <c r="LV31" s="111"/>
      <c r="LW31" s="111"/>
      <c r="LX31" s="111"/>
      <c r="LY31" s="111"/>
      <c r="LZ31" s="112"/>
      <c r="MA31" s="110">
        <f>データ!DO7</f>
        <v>61.5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28</v>
      </c>
      <c r="CA52" s="120"/>
      <c r="CB52" s="120"/>
      <c r="CC52" s="120"/>
      <c r="CD52" s="120"/>
      <c r="CE52" s="120"/>
      <c r="CF52" s="120"/>
      <c r="CG52" s="120"/>
      <c r="CH52" s="120"/>
      <c r="CI52" s="120"/>
      <c r="CJ52" s="120"/>
      <c r="CK52" s="120"/>
      <c r="CL52" s="120"/>
      <c r="CM52" s="120"/>
      <c r="CN52" s="120"/>
      <c r="CO52" s="120"/>
      <c r="CP52" s="120"/>
      <c r="CQ52" s="120"/>
      <c r="CR52" s="120"/>
      <c r="CS52" s="120">
        <f>データ!AY7</f>
        <v>74</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28.7</v>
      </c>
      <c r="EM52" s="116"/>
      <c r="EN52" s="116"/>
      <c r="EO52" s="116"/>
      <c r="EP52" s="116"/>
      <c r="EQ52" s="116"/>
      <c r="ER52" s="116"/>
      <c r="ES52" s="116"/>
      <c r="ET52" s="116"/>
      <c r="EU52" s="116"/>
      <c r="EV52" s="116"/>
      <c r="EW52" s="116"/>
      <c r="EX52" s="116"/>
      <c r="EY52" s="116"/>
      <c r="EZ52" s="116"/>
      <c r="FA52" s="116"/>
      <c r="FB52" s="116"/>
      <c r="FC52" s="116"/>
      <c r="FD52" s="116"/>
      <c r="FE52" s="116">
        <f>データ!BG7</f>
        <v>9.1999999999999993</v>
      </c>
      <c r="FF52" s="116"/>
      <c r="FG52" s="116"/>
      <c r="FH52" s="116"/>
      <c r="FI52" s="116"/>
      <c r="FJ52" s="116"/>
      <c r="FK52" s="116"/>
      <c r="FL52" s="116"/>
      <c r="FM52" s="116"/>
      <c r="FN52" s="116"/>
      <c r="FO52" s="116"/>
      <c r="FP52" s="116"/>
      <c r="FQ52" s="116"/>
      <c r="FR52" s="116"/>
      <c r="FS52" s="116"/>
      <c r="FT52" s="116"/>
      <c r="FU52" s="116"/>
      <c r="FV52" s="116"/>
      <c r="FW52" s="116"/>
      <c r="FX52" s="116">
        <f>データ!BH7</f>
        <v>31.3</v>
      </c>
      <c r="FY52" s="116"/>
      <c r="FZ52" s="116"/>
      <c r="GA52" s="116"/>
      <c r="GB52" s="116"/>
      <c r="GC52" s="116"/>
      <c r="GD52" s="116"/>
      <c r="GE52" s="116"/>
      <c r="GF52" s="116"/>
      <c r="GG52" s="116"/>
      <c r="GH52" s="116"/>
      <c r="GI52" s="116"/>
      <c r="GJ52" s="116"/>
      <c r="GK52" s="116"/>
      <c r="GL52" s="116"/>
      <c r="GM52" s="116"/>
      <c r="GN52" s="116"/>
      <c r="GO52" s="116"/>
      <c r="GP52" s="116"/>
      <c r="GQ52" s="116">
        <f>データ!BI7</f>
        <v>-13.8</v>
      </c>
      <c r="GR52" s="116"/>
      <c r="GS52" s="116"/>
      <c r="GT52" s="116"/>
      <c r="GU52" s="116"/>
      <c r="GV52" s="116"/>
      <c r="GW52" s="116"/>
      <c r="GX52" s="116"/>
      <c r="GY52" s="116"/>
      <c r="GZ52" s="116"/>
      <c r="HA52" s="116"/>
      <c r="HB52" s="116"/>
      <c r="HC52" s="116"/>
      <c r="HD52" s="116"/>
      <c r="HE52" s="116"/>
      <c r="HF52" s="116"/>
      <c r="HG52" s="116"/>
      <c r="HH52" s="116"/>
      <c r="HI52" s="116"/>
      <c r="HJ52" s="116">
        <f>データ!BJ7</f>
        <v>-35.9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1500</v>
      </c>
      <c r="JD52" s="120"/>
      <c r="JE52" s="120"/>
      <c r="JF52" s="120"/>
      <c r="JG52" s="120"/>
      <c r="JH52" s="120"/>
      <c r="JI52" s="120"/>
      <c r="JJ52" s="120"/>
      <c r="JK52" s="120"/>
      <c r="JL52" s="120"/>
      <c r="JM52" s="120"/>
      <c r="JN52" s="120"/>
      <c r="JO52" s="120"/>
      <c r="JP52" s="120"/>
      <c r="JQ52" s="120"/>
      <c r="JR52" s="120"/>
      <c r="JS52" s="120"/>
      <c r="JT52" s="120"/>
      <c r="JU52" s="120"/>
      <c r="JV52" s="120">
        <f>データ!BR7</f>
        <v>448</v>
      </c>
      <c r="JW52" s="120"/>
      <c r="JX52" s="120"/>
      <c r="JY52" s="120"/>
      <c r="JZ52" s="120"/>
      <c r="KA52" s="120"/>
      <c r="KB52" s="120"/>
      <c r="KC52" s="120"/>
      <c r="KD52" s="120"/>
      <c r="KE52" s="120"/>
      <c r="KF52" s="120"/>
      <c r="KG52" s="120"/>
      <c r="KH52" s="120"/>
      <c r="KI52" s="120"/>
      <c r="KJ52" s="120"/>
      <c r="KK52" s="120"/>
      <c r="KL52" s="120"/>
      <c r="KM52" s="120"/>
      <c r="KN52" s="120"/>
      <c r="KO52" s="120">
        <f>データ!BS7</f>
        <v>1362</v>
      </c>
      <c r="KP52" s="120"/>
      <c r="KQ52" s="120"/>
      <c r="KR52" s="120"/>
      <c r="KS52" s="120"/>
      <c r="KT52" s="120"/>
      <c r="KU52" s="120"/>
      <c r="KV52" s="120"/>
      <c r="KW52" s="120"/>
      <c r="KX52" s="120"/>
      <c r="KY52" s="120"/>
      <c r="KZ52" s="120"/>
      <c r="LA52" s="120"/>
      <c r="LB52" s="120"/>
      <c r="LC52" s="120"/>
      <c r="LD52" s="120"/>
      <c r="LE52" s="120"/>
      <c r="LF52" s="120"/>
      <c r="LG52" s="120"/>
      <c r="LH52" s="120">
        <f>データ!BT7</f>
        <v>-357</v>
      </c>
      <c r="LI52" s="120"/>
      <c r="LJ52" s="120"/>
      <c r="LK52" s="120"/>
      <c r="LL52" s="120"/>
      <c r="LM52" s="120"/>
      <c r="LN52" s="120"/>
      <c r="LO52" s="120"/>
      <c r="LP52" s="120"/>
      <c r="LQ52" s="120"/>
      <c r="LR52" s="120"/>
      <c r="LS52" s="120"/>
      <c r="LT52" s="120"/>
      <c r="LU52" s="120"/>
      <c r="LV52" s="120"/>
      <c r="LW52" s="120"/>
      <c r="LX52" s="120"/>
      <c r="LY52" s="120"/>
      <c r="LZ52" s="120"/>
      <c r="MA52" s="120">
        <f>データ!BU7</f>
        <v>-863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48346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h5EVm6iiwzWAgIo60IWUrcDCdSAfCEqG/TV+/Zz6jX8vXzaP/MpD/pZZADZrJI61xO14+ChY936QXt6C4oL4/w==" saltValue="qY3I7beQPXPEuu9FwuEk9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92</v>
      </c>
      <c r="AN5" s="47" t="s">
        <v>93</v>
      </c>
      <c r="AO5" s="47" t="s">
        <v>94</v>
      </c>
      <c r="AP5" s="47" t="s">
        <v>95</v>
      </c>
      <c r="AQ5" s="47" t="s">
        <v>96</v>
      </c>
      <c r="AR5" s="47" t="s">
        <v>97</v>
      </c>
      <c r="AS5" s="47" t="s">
        <v>98</v>
      </c>
      <c r="AT5" s="47" t="s">
        <v>99</v>
      </c>
      <c r="AU5" s="47" t="s">
        <v>100</v>
      </c>
      <c r="AV5" s="47" t="s">
        <v>101</v>
      </c>
      <c r="AW5" s="47" t="s">
        <v>91</v>
      </c>
      <c r="AX5" s="47" t="s">
        <v>102</v>
      </c>
      <c r="AY5" s="47" t="s">
        <v>103</v>
      </c>
      <c r="AZ5" s="47" t="s">
        <v>94</v>
      </c>
      <c r="BA5" s="47" t="s">
        <v>95</v>
      </c>
      <c r="BB5" s="47" t="s">
        <v>96</v>
      </c>
      <c r="BC5" s="47" t="s">
        <v>97</v>
      </c>
      <c r="BD5" s="47" t="s">
        <v>98</v>
      </c>
      <c r="BE5" s="47" t="s">
        <v>99</v>
      </c>
      <c r="BF5" s="47" t="s">
        <v>100</v>
      </c>
      <c r="BG5" s="47" t="s">
        <v>104</v>
      </c>
      <c r="BH5" s="47" t="s">
        <v>91</v>
      </c>
      <c r="BI5" s="47" t="s">
        <v>105</v>
      </c>
      <c r="BJ5" s="47" t="s">
        <v>106</v>
      </c>
      <c r="BK5" s="47" t="s">
        <v>94</v>
      </c>
      <c r="BL5" s="47" t="s">
        <v>95</v>
      </c>
      <c r="BM5" s="47" t="s">
        <v>96</v>
      </c>
      <c r="BN5" s="47" t="s">
        <v>97</v>
      </c>
      <c r="BO5" s="47" t="s">
        <v>98</v>
      </c>
      <c r="BP5" s="47" t="s">
        <v>99</v>
      </c>
      <c r="BQ5" s="47" t="s">
        <v>100</v>
      </c>
      <c r="BR5" s="47" t="s">
        <v>90</v>
      </c>
      <c r="BS5" s="47" t="s">
        <v>107</v>
      </c>
      <c r="BT5" s="47" t="s">
        <v>105</v>
      </c>
      <c r="BU5" s="47" t="s">
        <v>93</v>
      </c>
      <c r="BV5" s="47" t="s">
        <v>94</v>
      </c>
      <c r="BW5" s="47" t="s">
        <v>95</v>
      </c>
      <c r="BX5" s="47" t="s">
        <v>96</v>
      </c>
      <c r="BY5" s="47" t="s">
        <v>97</v>
      </c>
      <c r="BZ5" s="47" t="s">
        <v>98</v>
      </c>
      <c r="CA5" s="47" t="s">
        <v>99</v>
      </c>
      <c r="CB5" s="47" t="s">
        <v>89</v>
      </c>
      <c r="CC5" s="47" t="s">
        <v>90</v>
      </c>
      <c r="CD5" s="47" t="s">
        <v>108</v>
      </c>
      <c r="CE5" s="47" t="s">
        <v>105</v>
      </c>
      <c r="CF5" s="47" t="s">
        <v>106</v>
      </c>
      <c r="CG5" s="47" t="s">
        <v>94</v>
      </c>
      <c r="CH5" s="47" t="s">
        <v>95</v>
      </c>
      <c r="CI5" s="47" t="s">
        <v>96</v>
      </c>
      <c r="CJ5" s="47" t="s">
        <v>97</v>
      </c>
      <c r="CK5" s="47" t="s">
        <v>98</v>
      </c>
      <c r="CL5" s="47" t="s">
        <v>99</v>
      </c>
      <c r="CM5" s="145"/>
      <c r="CN5" s="145"/>
      <c r="CO5" s="47" t="s">
        <v>89</v>
      </c>
      <c r="CP5" s="47" t="s">
        <v>90</v>
      </c>
      <c r="CQ5" s="47" t="s">
        <v>91</v>
      </c>
      <c r="CR5" s="47" t="s">
        <v>92</v>
      </c>
      <c r="CS5" s="47" t="s">
        <v>103</v>
      </c>
      <c r="CT5" s="47" t="s">
        <v>94</v>
      </c>
      <c r="CU5" s="47" t="s">
        <v>95</v>
      </c>
      <c r="CV5" s="47" t="s">
        <v>96</v>
      </c>
      <c r="CW5" s="47" t="s">
        <v>97</v>
      </c>
      <c r="CX5" s="47" t="s">
        <v>98</v>
      </c>
      <c r="CY5" s="47" t="s">
        <v>99</v>
      </c>
      <c r="CZ5" s="47" t="s">
        <v>109</v>
      </c>
      <c r="DA5" s="47" t="s">
        <v>90</v>
      </c>
      <c r="DB5" s="47" t="s">
        <v>107</v>
      </c>
      <c r="DC5" s="47" t="s">
        <v>102</v>
      </c>
      <c r="DD5" s="47" t="s">
        <v>93</v>
      </c>
      <c r="DE5" s="47" t="s">
        <v>94</v>
      </c>
      <c r="DF5" s="47" t="s">
        <v>95</v>
      </c>
      <c r="DG5" s="47" t="s">
        <v>96</v>
      </c>
      <c r="DH5" s="47" t="s">
        <v>97</v>
      </c>
      <c r="DI5" s="47" t="s">
        <v>98</v>
      </c>
      <c r="DJ5" s="47" t="s">
        <v>35</v>
      </c>
      <c r="DK5" s="47" t="s">
        <v>89</v>
      </c>
      <c r="DL5" s="47" t="s">
        <v>101</v>
      </c>
      <c r="DM5" s="47" t="s">
        <v>108</v>
      </c>
      <c r="DN5" s="47" t="s">
        <v>92</v>
      </c>
      <c r="DO5" s="47" t="s">
        <v>103</v>
      </c>
      <c r="DP5" s="47" t="s">
        <v>94</v>
      </c>
      <c r="DQ5" s="47" t="s">
        <v>95</v>
      </c>
      <c r="DR5" s="47" t="s">
        <v>96</v>
      </c>
      <c r="DS5" s="47" t="s">
        <v>97</v>
      </c>
      <c r="DT5" s="47" t="s">
        <v>98</v>
      </c>
      <c r="DU5" s="47" t="s">
        <v>99</v>
      </c>
    </row>
    <row r="6" spans="1:125" s="54" customFormat="1" x14ac:dyDescent="0.15">
      <c r="A6" s="37" t="s">
        <v>110</v>
      </c>
      <c r="B6" s="48">
        <f>B8</f>
        <v>2021</v>
      </c>
      <c r="C6" s="48">
        <f t="shared" ref="C6:X6" si="1">C8</f>
        <v>352128</v>
      </c>
      <c r="D6" s="48">
        <f t="shared" si="1"/>
        <v>47</v>
      </c>
      <c r="E6" s="48">
        <f t="shared" si="1"/>
        <v>14</v>
      </c>
      <c r="F6" s="48">
        <f t="shared" si="1"/>
        <v>0</v>
      </c>
      <c r="G6" s="48">
        <f t="shared" si="1"/>
        <v>2</v>
      </c>
      <c r="H6" s="48" t="str">
        <f>SUBSTITUTE(H8,"　","")</f>
        <v>山口県柳井市</v>
      </c>
      <c r="I6" s="48" t="str">
        <f t="shared" si="1"/>
        <v>柳井まちなか駐車場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49</v>
      </c>
      <c r="S6" s="50" t="str">
        <f t="shared" si="1"/>
        <v>商業施設</v>
      </c>
      <c r="T6" s="50" t="str">
        <f t="shared" si="1"/>
        <v>無</v>
      </c>
      <c r="U6" s="51">
        <f t="shared" si="1"/>
        <v>650</v>
      </c>
      <c r="V6" s="51">
        <f t="shared" si="1"/>
        <v>52</v>
      </c>
      <c r="W6" s="51">
        <f t="shared" si="1"/>
        <v>100</v>
      </c>
      <c r="X6" s="50" t="str">
        <f t="shared" si="1"/>
        <v>無</v>
      </c>
      <c r="Y6" s="52">
        <f>IF(Y8="-",NA(),Y8)</f>
        <v>140.19999999999999</v>
      </c>
      <c r="Z6" s="52">
        <f t="shared" ref="Z6:AH6" si="2">IF(Z8="-",NA(),Z8)</f>
        <v>110.1</v>
      </c>
      <c r="AA6" s="52">
        <f t="shared" si="2"/>
        <v>145.6</v>
      </c>
      <c r="AB6" s="52">
        <f t="shared" si="2"/>
        <v>100</v>
      </c>
      <c r="AC6" s="52">
        <f t="shared" si="2"/>
        <v>100</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12.1</v>
      </c>
      <c r="AN6" s="52">
        <f t="shared" si="3"/>
        <v>26.4</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28</v>
      </c>
      <c r="AY6" s="53">
        <f t="shared" si="4"/>
        <v>74</v>
      </c>
      <c r="AZ6" s="53">
        <f t="shared" si="4"/>
        <v>21</v>
      </c>
      <c r="BA6" s="53">
        <f t="shared" si="4"/>
        <v>17</v>
      </c>
      <c r="BB6" s="53">
        <f t="shared" si="4"/>
        <v>15</v>
      </c>
      <c r="BC6" s="53">
        <f t="shared" si="4"/>
        <v>407</v>
      </c>
      <c r="BD6" s="53">
        <f t="shared" si="4"/>
        <v>166</v>
      </c>
      <c r="BE6" s="51" t="str">
        <f>IF(BE8="-","",IF(BE8="-","【-】","【"&amp;SUBSTITUTE(TEXT(BE8,"#,##0"),"-","△")&amp;"】"))</f>
        <v>【3,111】</v>
      </c>
      <c r="BF6" s="52">
        <f>IF(BF8="-",NA(),BF8)</f>
        <v>28.7</v>
      </c>
      <c r="BG6" s="52">
        <f t="shared" ref="BG6:BO6" si="5">IF(BG8="-",NA(),BG8)</f>
        <v>9.1999999999999993</v>
      </c>
      <c r="BH6" s="52">
        <f t="shared" si="5"/>
        <v>31.3</v>
      </c>
      <c r="BI6" s="52">
        <f t="shared" si="5"/>
        <v>-13.8</v>
      </c>
      <c r="BJ6" s="52">
        <f t="shared" si="5"/>
        <v>-35.9</v>
      </c>
      <c r="BK6" s="52">
        <f t="shared" si="5"/>
        <v>38.299999999999997</v>
      </c>
      <c r="BL6" s="52">
        <f t="shared" si="5"/>
        <v>30.4</v>
      </c>
      <c r="BM6" s="52">
        <f t="shared" si="5"/>
        <v>33.6</v>
      </c>
      <c r="BN6" s="52">
        <f t="shared" si="5"/>
        <v>-122.5</v>
      </c>
      <c r="BO6" s="52">
        <f t="shared" si="5"/>
        <v>8.5</v>
      </c>
      <c r="BP6" s="49" t="str">
        <f>IF(BP8="-","",IF(BP8="-","【-】","【"&amp;SUBSTITUTE(TEXT(BP8,"#,##0.0"),"-","△")&amp;"】"))</f>
        <v>【0.8】</v>
      </c>
      <c r="BQ6" s="53">
        <f>IF(BQ8="-",NA(),BQ8)</f>
        <v>1500</v>
      </c>
      <c r="BR6" s="53">
        <f t="shared" ref="BR6:BZ6" si="6">IF(BR8="-",NA(),BR8)</f>
        <v>448</v>
      </c>
      <c r="BS6" s="53">
        <f t="shared" si="6"/>
        <v>1362</v>
      </c>
      <c r="BT6" s="53">
        <f t="shared" si="6"/>
        <v>-357</v>
      </c>
      <c r="BU6" s="53">
        <f t="shared" si="6"/>
        <v>-863</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111</v>
      </c>
      <c r="CM6" s="51">
        <f t="shared" ref="CM6:CN6" si="7">CM8</f>
        <v>48346</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113.5</v>
      </c>
      <c r="DL6" s="52">
        <f t="shared" ref="DL6:DT6" si="9">IF(DL8="-",NA(),DL8)</f>
        <v>105.8</v>
      </c>
      <c r="DM6" s="52">
        <f t="shared" si="9"/>
        <v>105.8</v>
      </c>
      <c r="DN6" s="52">
        <f t="shared" si="9"/>
        <v>67.3</v>
      </c>
      <c r="DO6" s="52">
        <f t="shared" si="9"/>
        <v>61.5</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112</v>
      </c>
      <c r="B7" s="48">
        <f t="shared" ref="B7:X7" si="10">B8</f>
        <v>2021</v>
      </c>
      <c r="C7" s="48">
        <f t="shared" si="10"/>
        <v>352128</v>
      </c>
      <c r="D7" s="48">
        <f t="shared" si="10"/>
        <v>47</v>
      </c>
      <c r="E7" s="48">
        <f t="shared" si="10"/>
        <v>14</v>
      </c>
      <c r="F7" s="48">
        <f t="shared" si="10"/>
        <v>0</v>
      </c>
      <c r="G7" s="48">
        <f t="shared" si="10"/>
        <v>2</v>
      </c>
      <c r="H7" s="48" t="str">
        <f t="shared" si="10"/>
        <v>山口県　柳井市</v>
      </c>
      <c r="I7" s="48" t="str">
        <f t="shared" si="10"/>
        <v>柳井まちなか駐車場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49</v>
      </c>
      <c r="S7" s="50" t="str">
        <f t="shared" si="10"/>
        <v>商業施設</v>
      </c>
      <c r="T7" s="50" t="str">
        <f t="shared" si="10"/>
        <v>無</v>
      </c>
      <c r="U7" s="51">
        <f t="shared" si="10"/>
        <v>650</v>
      </c>
      <c r="V7" s="51">
        <f t="shared" si="10"/>
        <v>52</v>
      </c>
      <c r="W7" s="51">
        <f t="shared" si="10"/>
        <v>100</v>
      </c>
      <c r="X7" s="50" t="str">
        <f t="shared" si="10"/>
        <v>無</v>
      </c>
      <c r="Y7" s="52">
        <f>Y8</f>
        <v>140.19999999999999</v>
      </c>
      <c r="Z7" s="52">
        <f t="shared" ref="Z7:AH7" si="11">Z8</f>
        <v>110.1</v>
      </c>
      <c r="AA7" s="52">
        <f t="shared" si="11"/>
        <v>145.6</v>
      </c>
      <c r="AB7" s="52">
        <f t="shared" si="11"/>
        <v>100</v>
      </c>
      <c r="AC7" s="52">
        <f t="shared" si="11"/>
        <v>100</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12.1</v>
      </c>
      <c r="AN7" s="52">
        <f t="shared" si="12"/>
        <v>26.4</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28</v>
      </c>
      <c r="AY7" s="53">
        <f t="shared" si="13"/>
        <v>74</v>
      </c>
      <c r="AZ7" s="53">
        <f t="shared" si="13"/>
        <v>21</v>
      </c>
      <c r="BA7" s="53">
        <f t="shared" si="13"/>
        <v>17</v>
      </c>
      <c r="BB7" s="53">
        <f t="shared" si="13"/>
        <v>15</v>
      </c>
      <c r="BC7" s="53">
        <f t="shared" si="13"/>
        <v>407</v>
      </c>
      <c r="BD7" s="53">
        <f t="shared" si="13"/>
        <v>166</v>
      </c>
      <c r="BE7" s="51"/>
      <c r="BF7" s="52">
        <f>BF8</f>
        <v>28.7</v>
      </c>
      <c r="BG7" s="52">
        <f t="shared" ref="BG7:BO7" si="14">BG8</f>
        <v>9.1999999999999993</v>
      </c>
      <c r="BH7" s="52">
        <f t="shared" si="14"/>
        <v>31.3</v>
      </c>
      <c r="BI7" s="52">
        <f t="shared" si="14"/>
        <v>-13.8</v>
      </c>
      <c r="BJ7" s="52">
        <f t="shared" si="14"/>
        <v>-35.9</v>
      </c>
      <c r="BK7" s="52">
        <f t="shared" si="14"/>
        <v>38.299999999999997</v>
      </c>
      <c r="BL7" s="52">
        <f t="shared" si="14"/>
        <v>30.4</v>
      </c>
      <c r="BM7" s="52">
        <f t="shared" si="14"/>
        <v>33.6</v>
      </c>
      <c r="BN7" s="52">
        <f t="shared" si="14"/>
        <v>-122.5</v>
      </c>
      <c r="BO7" s="52">
        <f t="shared" si="14"/>
        <v>8.5</v>
      </c>
      <c r="BP7" s="49"/>
      <c r="BQ7" s="53">
        <f>BQ8</f>
        <v>1500</v>
      </c>
      <c r="BR7" s="53">
        <f t="shared" ref="BR7:BZ7" si="15">BR8</f>
        <v>448</v>
      </c>
      <c r="BS7" s="53">
        <f t="shared" si="15"/>
        <v>1362</v>
      </c>
      <c r="BT7" s="53">
        <f t="shared" si="15"/>
        <v>-357</v>
      </c>
      <c r="BU7" s="53">
        <f t="shared" si="15"/>
        <v>-863</v>
      </c>
      <c r="BV7" s="53">
        <f t="shared" si="15"/>
        <v>7814</v>
      </c>
      <c r="BW7" s="53">
        <f t="shared" si="15"/>
        <v>8183</v>
      </c>
      <c r="BX7" s="53">
        <f t="shared" si="15"/>
        <v>7940</v>
      </c>
      <c r="BY7" s="53">
        <f t="shared" si="15"/>
        <v>2576</v>
      </c>
      <c r="BZ7" s="53">
        <f t="shared" si="15"/>
        <v>4153</v>
      </c>
      <c r="CA7" s="51"/>
      <c r="CB7" s="52" t="s">
        <v>113</v>
      </c>
      <c r="CC7" s="52" t="s">
        <v>113</v>
      </c>
      <c r="CD7" s="52" t="s">
        <v>113</v>
      </c>
      <c r="CE7" s="52" t="s">
        <v>113</v>
      </c>
      <c r="CF7" s="52" t="s">
        <v>113</v>
      </c>
      <c r="CG7" s="52" t="s">
        <v>113</v>
      </c>
      <c r="CH7" s="52" t="s">
        <v>113</v>
      </c>
      <c r="CI7" s="52" t="s">
        <v>113</v>
      </c>
      <c r="CJ7" s="52" t="s">
        <v>113</v>
      </c>
      <c r="CK7" s="52" t="s">
        <v>114</v>
      </c>
      <c r="CL7" s="49"/>
      <c r="CM7" s="51">
        <f>CM8</f>
        <v>48346</v>
      </c>
      <c r="CN7" s="51">
        <f>CN8</f>
        <v>0</v>
      </c>
      <c r="CO7" s="52" t="s">
        <v>113</v>
      </c>
      <c r="CP7" s="52" t="s">
        <v>113</v>
      </c>
      <c r="CQ7" s="52" t="s">
        <v>113</v>
      </c>
      <c r="CR7" s="52" t="s">
        <v>113</v>
      </c>
      <c r="CS7" s="52" t="s">
        <v>113</v>
      </c>
      <c r="CT7" s="52" t="s">
        <v>113</v>
      </c>
      <c r="CU7" s="52" t="s">
        <v>113</v>
      </c>
      <c r="CV7" s="52" t="s">
        <v>113</v>
      </c>
      <c r="CW7" s="52" t="s">
        <v>113</v>
      </c>
      <c r="CX7" s="52" t="s">
        <v>114</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113.5</v>
      </c>
      <c r="DL7" s="52">
        <f t="shared" ref="DL7:DT7" si="17">DL8</f>
        <v>105.8</v>
      </c>
      <c r="DM7" s="52">
        <f t="shared" si="17"/>
        <v>105.8</v>
      </c>
      <c r="DN7" s="52">
        <f t="shared" si="17"/>
        <v>67.3</v>
      </c>
      <c r="DO7" s="52">
        <f t="shared" si="17"/>
        <v>61.5</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352128</v>
      </c>
      <c r="D8" s="55">
        <v>47</v>
      </c>
      <c r="E8" s="55">
        <v>14</v>
      </c>
      <c r="F8" s="55">
        <v>0</v>
      </c>
      <c r="G8" s="55">
        <v>2</v>
      </c>
      <c r="H8" s="55" t="s">
        <v>115</v>
      </c>
      <c r="I8" s="55" t="s">
        <v>116</v>
      </c>
      <c r="J8" s="55" t="s">
        <v>117</v>
      </c>
      <c r="K8" s="55" t="s">
        <v>118</v>
      </c>
      <c r="L8" s="55" t="s">
        <v>119</v>
      </c>
      <c r="M8" s="55" t="s">
        <v>120</v>
      </c>
      <c r="N8" s="55" t="s">
        <v>121</v>
      </c>
      <c r="O8" s="56" t="s">
        <v>122</v>
      </c>
      <c r="P8" s="57" t="s">
        <v>123</v>
      </c>
      <c r="Q8" s="57" t="s">
        <v>124</v>
      </c>
      <c r="R8" s="58">
        <v>49</v>
      </c>
      <c r="S8" s="57" t="s">
        <v>125</v>
      </c>
      <c r="T8" s="57" t="s">
        <v>126</v>
      </c>
      <c r="U8" s="58">
        <v>650</v>
      </c>
      <c r="V8" s="58">
        <v>52</v>
      </c>
      <c r="W8" s="58">
        <v>100</v>
      </c>
      <c r="X8" s="57" t="s">
        <v>126</v>
      </c>
      <c r="Y8" s="59">
        <v>140.19999999999999</v>
      </c>
      <c r="Z8" s="59">
        <v>110.1</v>
      </c>
      <c r="AA8" s="59">
        <v>145.6</v>
      </c>
      <c r="AB8" s="59">
        <v>100</v>
      </c>
      <c r="AC8" s="59">
        <v>100</v>
      </c>
      <c r="AD8" s="59">
        <v>471.5</v>
      </c>
      <c r="AE8" s="59">
        <v>384.2</v>
      </c>
      <c r="AF8" s="59">
        <v>754.2</v>
      </c>
      <c r="AG8" s="59">
        <v>383.4</v>
      </c>
      <c r="AH8" s="59">
        <v>338.4</v>
      </c>
      <c r="AI8" s="56">
        <v>236.1</v>
      </c>
      <c r="AJ8" s="59">
        <v>0</v>
      </c>
      <c r="AK8" s="59">
        <v>0</v>
      </c>
      <c r="AL8" s="59">
        <v>0</v>
      </c>
      <c r="AM8" s="59">
        <v>12.1</v>
      </c>
      <c r="AN8" s="59">
        <v>26.4</v>
      </c>
      <c r="AO8" s="59">
        <v>6</v>
      </c>
      <c r="AP8" s="59">
        <v>3.8</v>
      </c>
      <c r="AQ8" s="59">
        <v>2</v>
      </c>
      <c r="AR8" s="59">
        <v>10.199999999999999</v>
      </c>
      <c r="AS8" s="59">
        <v>5.0999999999999996</v>
      </c>
      <c r="AT8" s="56">
        <v>5.2</v>
      </c>
      <c r="AU8" s="60">
        <v>0</v>
      </c>
      <c r="AV8" s="60">
        <v>0</v>
      </c>
      <c r="AW8" s="60">
        <v>0</v>
      </c>
      <c r="AX8" s="60">
        <v>28</v>
      </c>
      <c r="AY8" s="60">
        <v>74</v>
      </c>
      <c r="AZ8" s="60">
        <v>21</v>
      </c>
      <c r="BA8" s="60">
        <v>17</v>
      </c>
      <c r="BB8" s="60">
        <v>15</v>
      </c>
      <c r="BC8" s="60">
        <v>407</v>
      </c>
      <c r="BD8" s="60">
        <v>166</v>
      </c>
      <c r="BE8" s="60">
        <v>3111</v>
      </c>
      <c r="BF8" s="59">
        <v>28.7</v>
      </c>
      <c r="BG8" s="59">
        <v>9.1999999999999993</v>
      </c>
      <c r="BH8" s="59">
        <v>31.3</v>
      </c>
      <c r="BI8" s="59">
        <v>-13.8</v>
      </c>
      <c r="BJ8" s="59">
        <v>-35.9</v>
      </c>
      <c r="BK8" s="59">
        <v>38.299999999999997</v>
      </c>
      <c r="BL8" s="59">
        <v>30.4</v>
      </c>
      <c r="BM8" s="59">
        <v>33.6</v>
      </c>
      <c r="BN8" s="59">
        <v>-122.5</v>
      </c>
      <c r="BO8" s="59">
        <v>8.5</v>
      </c>
      <c r="BP8" s="56">
        <v>0.8</v>
      </c>
      <c r="BQ8" s="60">
        <v>1500</v>
      </c>
      <c r="BR8" s="60">
        <v>448</v>
      </c>
      <c r="BS8" s="60">
        <v>1362</v>
      </c>
      <c r="BT8" s="61">
        <v>-357</v>
      </c>
      <c r="BU8" s="61">
        <v>-863</v>
      </c>
      <c r="BV8" s="60">
        <v>7814</v>
      </c>
      <c r="BW8" s="60">
        <v>8183</v>
      </c>
      <c r="BX8" s="60">
        <v>7940</v>
      </c>
      <c r="BY8" s="60">
        <v>2576</v>
      </c>
      <c r="BZ8" s="60">
        <v>4153</v>
      </c>
      <c r="CA8" s="58">
        <v>10906</v>
      </c>
      <c r="CB8" s="59" t="s">
        <v>119</v>
      </c>
      <c r="CC8" s="59" t="s">
        <v>119</v>
      </c>
      <c r="CD8" s="59" t="s">
        <v>119</v>
      </c>
      <c r="CE8" s="59" t="s">
        <v>119</v>
      </c>
      <c r="CF8" s="59" t="s">
        <v>119</v>
      </c>
      <c r="CG8" s="59" t="s">
        <v>119</v>
      </c>
      <c r="CH8" s="59" t="s">
        <v>119</v>
      </c>
      <c r="CI8" s="59" t="s">
        <v>119</v>
      </c>
      <c r="CJ8" s="59" t="s">
        <v>119</v>
      </c>
      <c r="CK8" s="59" t="s">
        <v>119</v>
      </c>
      <c r="CL8" s="56" t="s">
        <v>119</v>
      </c>
      <c r="CM8" s="58">
        <v>48346</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58.4</v>
      </c>
      <c r="DF8" s="59">
        <v>83.1</v>
      </c>
      <c r="DG8" s="59">
        <v>54.4</v>
      </c>
      <c r="DH8" s="59">
        <v>70.3</v>
      </c>
      <c r="DI8" s="59">
        <v>70</v>
      </c>
      <c r="DJ8" s="56">
        <v>99.8</v>
      </c>
      <c r="DK8" s="59">
        <v>113.5</v>
      </c>
      <c r="DL8" s="59">
        <v>105.8</v>
      </c>
      <c r="DM8" s="59">
        <v>105.8</v>
      </c>
      <c r="DN8" s="59">
        <v>67.3</v>
      </c>
      <c r="DO8" s="59">
        <v>61.5</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坪井　絢子</cp:lastModifiedBy>
  <cp:lastPrinted>2023-02-21T05:40:03Z</cp:lastPrinted>
  <dcterms:created xsi:type="dcterms:W3CDTF">2022-12-09T03:30:47Z</dcterms:created>
  <dcterms:modified xsi:type="dcterms:W3CDTF">2023-02-21T05:40:05Z</dcterms:modified>
  <cp:category/>
</cp:coreProperties>
</file>