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406.KUDAMATSU\Desktop\経営比較分析\"/>
    </mc:Choice>
  </mc:AlternateContent>
  <workbookProtection workbookAlgorithmName="SHA-512" workbookHashValue="zWOmzHrqCfOJgId8v7ykpuw1mhd69GhXFgbApXugeZGoafYr+LANJ9Da5Vvp/Fq0CNFJyCxGRCEHfRJ3IjZkJw==" workbookSaltValue="5L/JqhZgduvv4ADfVVJBlA==" workbookSpinCount="100000" lockStructure="1"/>
  <bookViews>
    <workbookView xWindow="0" yWindow="0" windowWidth="20490" windowHeight="766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QN32" i="4"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PT32" i="4"/>
  <c r="OZ32" i="4"/>
  <c r="OF32" i="4"/>
  <c r="MN32" i="4"/>
  <c r="LT32" i="4"/>
  <c r="KZ32" i="4"/>
  <c r="KF32" i="4"/>
  <c r="JL32" i="4"/>
  <c r="HT32" i="4"/>
  <c r="GZ32" i="4"/>
  <c r="GF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3" i="4" l="1"/>
  <c r="V10" i="5"/>
  <c r="AF10" i="5"/>
  <c r="AJ10" i="5"/>
  <c r="AT10" i="5"/>
  <c r="BD10" i="5"/>
  <c r="BN10" i="5"/>
  <c r="BX10" i="5"/>
  <c r="CB10" i="5"/>
  <c r="CL10" i="5"/>
  <c r="CV10" i="5"/>
  <c r="DF10" i="5"/>
  <c r="DP10" i="5"/>
  <c r="DT10" i="5"/>
  <c r="ED10" i="5"/>
  <c r="AG11" i="5"/>
  <c r="BE11" i="5"/>
  <c r="BY11" i="5"/>
  <c r="HT33" i="4"/>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<sst xmlns="http://schemas.openxmlformats.org/spreadsheetml/2006/main" count="262" uniqueCount="107">
  <si>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</si>
  <si>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</si>
  <si>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</si>
  <si>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</si>
  <si>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</si>
  <si>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</si>
  <si>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</si>
  <si>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</si>
  <si>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</si>
  <si>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</si>
  <si>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</si>
  <si>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</si>
  <si>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</si>
  <si>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</si>
  <si>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</si>
  <si>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</si>
  <si>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</si>
  <si>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</si>
  <si>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</si>
  <si>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</si>
  <si>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</si>
  <si>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</si>
  <si>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</si>
  <si>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</si>
  <si>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</si>
  <si>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</si>
  <si>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</si>
  <si>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</si>
  <si>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</si>
  <si>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</si>
  <si>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</si>
  <si>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</si>
  <si>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</si>
  <si>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</si>
  <si>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</si>
  <si>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</si>
  <si>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</si>
  <si>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</si>
  <si>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</si>
  <si>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</si>
  <si>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</si>
  <si>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</si>
  <si>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</si>
  <si>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</si>
  <si>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</si>
  <si>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</si>
  <si>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</si>
  <si>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</si>
  <si>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</si>
  <si>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</si>
  <si>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</si>
  <si>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</si>
  <si>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</si>
  <si>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</si>
  <si>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</si>
  <si>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</si>
  <si>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</si>
  <si>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</si>
  <si>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</si>
  <si>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</si>
  <si>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</si>
  <si>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</si>
  <si>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</si>
  <si>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</si>
  <si>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</si>
  <si>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</si>
  <si>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</si>
  <si>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</si>
  <si>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</si>
  <si>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</si>
  <si>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</si>
  <si>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</si>
  <si>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</si>
  <si>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</si>
  <si>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</si>
  <si>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</si>
  <si>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</si>
  <si>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</si>
  <si>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</si>
  <si>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</si>
  <si>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</si>
  <si>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</si>
  <si>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</si>
  <si>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</si>
  <si>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</si>
  <si>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</si>
  <si>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</si>
  <si>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</si>
  <si>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352071</t>
  </si>
  <si>
    <t>46</t>
  </si>
  <si>
    <t>02</t>
  </si>
  <si>
    <t>0</t>
  </si>
  <si>
    <t>000</t>
  </si>
  <si>
    <t>山口県　下松市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</si>
  <si>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</si>
  <si>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</si>
  <si>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</si>
  <si>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</si>
  <si>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</si>
  <si>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</si>
  <si>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</si>
  <si>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</si>
  <si>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</si>
  <si>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</si>
  <si>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下松市工業用水道事業の契約先は2社で契約水量は2,500㎥／日であるが、県企業局に20,000㎥／日の卸供給を行っている。
　そのため、配水能力45,000㎥／日のうち半分の22,500㎥／日の供給先は決まっている。
　安定した収益があるため①経常収支比率は100％を上回っており、欠損金はなく（②累積欠損金比率）、③流動比率は高く推移しており、企業債残高もない（④企業債残高対給水収益比率）、現状では健全性は高いといえる。③流動比率の令和元年度数値が低いのは、年度末に建設改良事業の未払金を計上したためである。
　一方で、⑧契約率は類似団体と比較しても低く、契約水量が少ないため⑥給水原価は高い。企業の事業縮小に伴い、契約水量が減少したため⑤料金回収率⑦施設利用率が低くなり、施設の能力に対して大きく余力を残している。
　契約水量を確保するためには、市関係機関と連携して企業誘致等の新規需要開拓に取り組む必要がある。その他にも、</t>
    </r>
    <r>
      <rPr>
        <sz val="11"/>
        <rFont val="ＭＳ ゴシック"/>
        <family val="3"/>
        <charset val="128"/>
      </rPr>
      <t>水需要を考慮した施設の在り方を検討する必要があると考えている。</t>
    </r>
    <rPh sb="1" eb="11">
      <t>クダマツシコウギョウヨウスイドウジギョウ</t>
    </rPh>
    <rPh sb="12" eb="14">
      <t>ケイヤク</t>
    </rPh>
    <rPh sb="14" eb="15">
      <t>サキ</t>
    </rPh>
    <rPh sb="17" eb="18">
      <t>シャ</t>
    </rPh>
    <rPh sb="19" eb="21">
      <t>ケイヤク</t>
    </rPh>
    <rPh sb="21" eb="23">
      <t>スイリョウ</t>
    </rPh>
    <rPh sb="31" eb="32">
      <t>ニチ</t>
    </rPh>
    <rPh sb="37" eb="38">
      <t>ケン</t>
    </rPh>
    <rPh sb="38" eb="40">
      <t>キギョウ</t>
    </rPh>
    <rPh sb="40" eb="41">
      <t>キョク</t>
    </rPh>
    <rPh sb="48" eb="51">
      <t>リッポウメートル・ニチ</t>
    </rPh>
    <rPh sb="52" eb="55">
      <t>オロシキョウキュウ</t>
    </rPh>
    <rPh sb="56" eb="57">
      <t>オコナ</t>
    </rPh>
    <rPh sb="69" eb="71">
      <t>ハイスイ</t>
    </rPh>
    <rPh sb="71" eb="73">
      <t>ノウリョク</t>
    </rPh>
    <rPh sb="79" eb="82">
      <t>リッポウメートル・ニチ</t>
    </rPh>
    <rPh sb="85" eb="87">
      <t>ハンブン</t>
    </rPh>
    <rPh sb="94" eb="97">
      <t>リッポウメートル・ニチ</t>
    </rPh>
    <rPh sb="98" eb="100">
      <t>キョウキュウ</t>
    </rPh>
    <rPh sb="100" eb="101">
      <t>サキ</t>
    </rPh>
    <rPh sb="102" eb="103">
      <t>キ</t>
    </rPh>
    <rPh sb="111" eb="113">
      <t>アンテイ</t>
    </rPh>
    <rPh sb="115" eb="117">
      <t>シュウエキ</t>
    </rPh>
    <rPh sb="123" eb="129">
      <t>ケイジョウシュウシヒリツ</t>
    </rPh>
    <rPh sb="135" eb="137">
      <t>ウワマワ</t>
    </rPh>
    <rPh sb="142" eb="144">
      <t>ケッソン</t>
    </rPh>
    <rPh sb="144" eb="145">
      <t>キン</t>
    </rPh>
    <rPh sb="150" eb="152">
      <t>ルイセキ</t>
    </rPh>
    <rPh sb="152" eb="154">
      <t>ケッソン</t>
    </rPh>
    <rPh sb="154" eb="155">
      <t>キン</t>
    </rPh>
    <rPh sb="155" eb="157">
      <t>ヒリツ</t>
    </rPh>
    <rPh sb="160" eb="162">
      <t>リュウドウ</t>
    </rPh>
    <rPh sb="162" eb="164">
      <t>ヒリツ</t>
    </rPh>
    <rPh sb="165" eb="166">
      <t>タカ</t>
    </rPh>
    <rPh sb="167" eb="169">
      <t>スイイ</t>
    </rPh>
    <rPh sb="174" eb="176">
      <t>キギョウ</t>
    </rPh>
    <rPh sb="176" eb="177">
      <t>サイ</t>
    </rPh>
    <rPh sb="177" eb="179">
      <t>ザンダカ</t>
    </rPh>
    <rPh sb="184" eb="186">
      <t>キギョウ</t>
    </rPh>
    <rPh sb="186" eb="187">
      <t>サイ</t>
    </rPh>
    <rPh sb="187" eb="189">
      <t>ザンダカ</t>
    </rPh>
    <rPh sb="189" eb="190">
      <t>タイ</t>
    </rPh>
    <rPh sb="190" eb="192">
      <t>キュウスイ</t>
    </rPh>
    <rPh sb="192" eb="194">
      <t>シュウエキ</t>
    </rPh>
    <rPh sb="194" eb="196">
      <t>ヒリツ</t>
    </rPh>
    <rPh sb="198" eb="200">
      <t>ゲンジョウ</t>
    </rPh>
    <rPh sb="202" eb="205">
      <t>ケンゼンセイ</t>
    </rPh>
    <rPh sb="206" eb="207">
      <t>タカ</t>
    </rPh>
    <rPh sb="259" eb="261">
      <t>イッポウ</t>
    </rPh>
    <rPh sb="264" eb="267">
      <t>ケイヤクリツ</t>
    </rPh>
    <rPh sb="273" eb="275">
      <t>ヒカク</t>
    </rPh>
    <rPh sb="278" eb="279">
      <t>ヒク</t>
    </rPh>
    <rPh sb="281" eb="283">
      <t>ケイヤク</t>
    </rPh>
    <rPh sb="283" eb="285">
      <t>スイリョウ</t>
    </rPh>
    <rPh sb="286" eb="287">
      <t>スク</t>
    </rPh>
    <rPh sb="300" eb="302">
      <t>キギョウ</t>
    </rPh>
    <rPh sb="308" eb="309">
      <t>トモナ</t>
    </rPh>
    <rPh sb="311" eb="313">
      <t>ケイヤク</t>
    </rPh>
    <rPh sb="313" eb="315">
      <t>スイリョウ</t>
    </rPh>
    <rPh sb="316" eb="318">
      <t>ゲンショウ</t>
    </rPh>
    <rPh sb="329" eb="331">
      <t>シセツ</t>
    </rPh>
    <rPh sb="331" eb="333">
      <t>リヨウ</t>
    </rPh>
    <rPh sb="333" eb="334">
      <t>リツ</t>
    </rPh>
    <rPh sb="335" eb="336">
      <t>ヒク</t>
    </rPh>
    <rPh sb="340" eb="342">
      <t>シセツ</t>
    </rPh>
    <rPh sb="343" eb="345">
      <t>ノウリョク</t>
    </rPh>
    <rPh sb="346" eb="347">
      <t>タイ</t>
    </rPh>
    <rPh sb="349" eb="350">
      <t>オオ</t>
    </rPh>
    <rPh sb="352" eb="354">
      <t>ヨリョク</t>
    </rPh>
    <rPh sb="355" eb="356">
      <t>ノコ</t>
    </rPh>
    <rPh sb="380" eb="382">
      <t>キカン</t>
    </rPh>
    <rPh sb="391" eb="392">
      <t>トウ</t>
    </rPh>
    <rPh sb="393" eb="395">
      <t>シンキ</t>
    </rPh>
    <rPh sb="395" eb="397">
      <t>ジュヨウ</t>
    </rPh>
    <rPh sb="397" eb="399">
      <t>カイタク</t>
    </rPh>
    <rPh sb="400" eb="401">
      <t>ト</t>
    </rPh>
    <rPh sb="402" eb="403">
      <t>ク</t>
    </rPh>
    <rPh sb="404" eb="406">
      <t>ヒツヨウ</t>
    </rPh>
    <rPh sb="412" eb="413">
      <t>ホカ</t>
    </rPh>
    <rPh sb="416" eb="417">
      <t>ミズ</t>
    </rPh>
    <rPh sb="417" eb="419">
      <t>ジュヨウ</t>
    </rPh>
    <rPh sb="420" eb="422">
      <t>コウリョ</t>
    </rPh>
    <rPh sb="424" eb="426">
      <t>シセツ</t>
    </rPh>
    <rPh sb="427" eb="428">
      <t>ア</t>
    </rPh>
    <rPh sb="429" eb="430">
      <t>カタ</t>
    </rPh>
    <rPh sb="431" eb="433">
      <t>ケントウ</t>
    </rPh>
    <rPh sb="435" eb="437">
      <t>ヒツヨウ</t>
    </rPh>
    <rPh sb="441" eb="442">
      <t>カンガ</t>
    </rPh>
    <phoneticPr fontId="5"/>
  </si>
  <si>
    <t>　施設の多くが高度成長期に集中的に整備されており、老朽化が進んでいる。①有形固定資産減価償却率②管路経年化率が高いのはそのためである。
　現在、上水道及び工業用水道事業の共同施設である東幹線水路の改修事業を行っているが、管路の更新については今後の課題である。
　管路の更新を含めた施設の更新は、ユーザーの水需要の動向等を注視しながら計画的に行う必要がある。</t>
    <rPh sb="1" eb="3">
      <t>シセツ</t>
    </rPh>
    <rPh sb="4" eb="5">
      <t>オオ</t>
    </rPh>
    <rPh sb="13" eb="15">
      <t>シュウチュウ</t>
    </rPh>
    <rPh sb="15" eb="16">
      <t>テキ</t>
    </rPh>
    <rPh sb="17" eb="19">
      <t>セイビ</t>
    </rPh>
    <rPh sb="25" eb="28">
      <t>ロウキュウカ</t>
    </rPh>
    <rPh sb="29" eb="30">
      <t>スス</t>
    </rPh>
    <rPh sb="36" eb="42">
      <t>ユウケイコテイシサン</t>
    </rPh>
    <rPh sb="42" eb="44">
      <t>ゲンカ</t>
    </rPh>
    <rPh sb="44" eb="46">
      <t>ショウキャク</t>
    </rPh>
    <rPh sb="46" eb="47">
      <t>リツ</t>
    </rPh>
    <rPh sb="48" eb="50">
      <t>カンロ</t>
    </rPh>
    <rPh sb="50" eb="53">
      <t>ケイネンカ</t>
    </rPh>
    <rPh sb="53" eb="54">
      <t>リツ</t>
    </rPh>
    <rPh sb="55" eb="56">
      <t>タカ</t>
    </rPh>
    <rPh sb="69" eb="71">
      <t>ゲンザイ</t>
    </rPh>
    <rPh sb="72" eb="75">
      <t>ジョウスイドウ</t>
    </rPh>
    <rPh sb="75" eb="76">
      <t>オヨ</t>
    </rPh>
    <rPh sb="77" eb="80">
      <t>コウギョウヨウ</t>
    </rPh>
    <rPh sb="80" eb="82">
      <t>スイドウ</t>
    </rPh>
    <rPh sb="82" eb="84">
      <t>ジギョウ</t>
    </rPh>
    <rPh sb="85" eb="87">
      <t>キョウドウ</t>
    </rPh>
    <rPh sb="87" eb="89">
      <t>シセツ</t>
    </rPh>
    <rPh sb="92" eb="97">
      <t>ヒガシカンセンスイロ</t>
    </rPh>
    <rPh sb="98" eb="100">
      <t>カイシュウ</t>
    </rPh>
    <rPh sb="100" eb="102">
      <t>ジギョウ</t>
    </rPh>
    <rPh sb="103" eb="104">
      <t>オコナ</t>
    </rPh>
    <rPh sb="110" eb="112">
      <t>カンロ</t>
    </rPh>
    <rPh sb="113" eb="115">
      <t>コウシン</t>
    </rPh>
    <rPh sb="120" eb="122">
      <t>コンゴ</t>
    </rPh>
    <rPh sb="123" eb="125">
      <t>カダイ</t>
    </rPh>
    <rPh sb="131" eb="133">
      <t>カンロ</t>
    </rPh>
    <rPh sb="134" eb="136">
      <t>コウシン</t>
    </rPh>
    <rPh sb="137" eb="138">
      <t>フク</t>
    </rPh>
    <rPh sb="140" eb="142">
      <t>シセツ</t>
    </rPh>
    <rPh sb="143" eb="145">
      <t>コウシン</t>
    </rPh>
    <rPh sb="152" eb="153">
      <t>ミズ</t>
    </rPh>
    <rPh sb="153" eb="155">
      <t>ジュヨウ</t>
    </rPh>
    <rPh sb="156" eb="158">
      <t>ドウコウ</t>
    </rPh>
    <rPh sb="158" eb="159">
      <t>トウ</t>
    </rPh>
    <rPh sb="160" eb="162">
      <t>チュウシ</t>
    </rPh>
    <rPh sb="166" eb="168">
      <t>ケイカク</t>
    </rPh>
    <rPh sb="168" eb="169">
      <t>テキ</t>
    </rPh>
    <rPh sb="170" eb="171">
      <t>オコナ</t>
    </rPh>
    <rPh sb="172" eb="174">
      <t>ヒツヨウ</t>
    </rPh>
    <phoneticPr fontId="5"/>
  </si>
  <si>
    <t>　現状では、経営は健全であるといえる。
　平成31年3月に策定した「下松市工業用水道事業経営戦略」に基づき、施設の適切な維持管理や修繕を行うことで、長寿命化、投資の平準化を図りたい。
　管路の更新を含めた施設の更新は、ユーザーの水需要の動向に注視しながら計画的に行っていく。
　安定した収益を確保するためには、契約水量の確保は大変重要で、今後市関係機関と連携して企業誘致等の新規需要開拓に取り組む必要がある。</t>
    <rPh sb="1" eb="3">
      <t>ゲンジョウ</t>
    </rPh>
    <rPh sb="6" eb="8">
      <t>ケイエイ</t>
    </rPh>
    <rPh sb="9" eb="11">
      <t>ケンゼン</t>
    </rPh>
    <rPh sb="21" eb="23">
      <t>ヘイセイ</t>
    </rPh>
    <rPh sb="25" eb="26">
      <t>ネン</t>
    </rPh>
    <rPh sb="27" eb="28">
      <t>ガツ</t>
    </rPh>
    <rPh sb="29" eb="31">
      <t>サクテイ</t>
    </rPh>
    <rPh sb="34" eb="37">
      <t>クダマツシ</t>
    </rPh>
    <rPh sb="37" eb="42">
      <t>コウギョウヨウスイドウ</t>
    </rPh>
    <rPh sb="42" eb="44">
      <t>ジギョウ</t>
    </rPh>
    <rPh sb="44" eb="46">
      <t>ケイエイ</t>
    </rPh>
    <rPh sb="46" eb="48">
      <t>センリャク</t>
    </rPh>
    <rPh sb="50" eb="51">
      <t>モト</t>
    </rPh>
    <rPh sb="93" eb="95">
      <t>カンロ</t>
    </rPh>
    <rPh sb="96" eb="98">
      <t>コウシン</t>
    </rPh>
    <rPh sb="99" eb="100">
      <t>フク</t>
    </rPh>
    <rPh sb="102" eb="104">
      <t>シセツ</t>
    </rPh>
    <rPh sb="105" eb="107">
      <t>コウシン</t>
    </rPh>
    <rPh sb="114" eb="115">
      <t>ミズ</t>
    </rPh>
    <rPh sb="115" eb="117">
      <t>ジュヨウ</t>
    </rPh>
    <rPh sb="118" eb="120">
      <t>ドウコウ</t>
    </rPh>
    <rPh sb="121" eb="123">
      <t>チュウシ</t>
    </rPh>
    <rPh sb="127" eb="130">
      <t>ケイカクテキ</t>
    </rPh>
    <rPh sb="131" eb="132">
      <t>オコナ</t>
    </rPh>
    <rPh sb="139" eb="141">
      <t>アンテイ</t>
    </rPh>
    <rPh sb="143" eb="145">
      <t>シュウエキ</t>
    </rPh>
    <rPh sb="146" eb="148">
      <t>カクホ</t>
    </rPh>
    <rPh sb="163" eb="165">
      <t>タイヘン</t>
    </rPh>
    <rPh sb="165" eb="167">
      <t>ジュウヨウ</t>
    </rPh>
    <rPh sb="169" eb="171">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</si>
</sst>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65.39</c:v>
                </c:pt>
                <c:pt idx="1">
                  <c:v>66.88</c:v>
                </c:pt>
                <c:pt idx="2">
                  <c:v>68.11</c:v>
                </c:pt>
                <c:pt idx="3">
                  <c:v>69.459999999999994</c:v>
                </c:pt>
                <c:pt idx="4">
                  <c:v>70.77</c:v>
                </c:pt>
              </c:numCache>
            </c:numRef>
          </c:val>
          <c:extLst>
            <c:ext xmlns:c16="http://schemas.microsoft.com/office/drawing/2014/chart" uri="{C3380CC4-5D6E-409C-BE32-E72D297353CC}">
              <c16:uniqueId val="{00000000-B51E-451B-98C5-CA47A206255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52.15</c:v>
                </c:pt>
                <c:pt idx="1">
                  <c:v>52.21</c:v>
                </c:pt>
                <c:pt idx="2">
                  <c:v>54.51</c:v>
                </c:pt>
                <c:pt idx="3">
                  <c:v>55.38</c:v>
                </c:pt>
                <c:pt idx="4">
                  <c:v>56.07</c:v>
                </c:pt>
              </c:numCache>
            </c:numRef>
          </c:val>
          <c:smooth val="0"/>
          <c:extLst>
            <c:ext xmlns:c16="http://schemas.microsoft.com/office/drawing/2014/chart" uri="{C3380CC4-5D6E-409C-BE32-E72D297353CC}">
              <c16:uniqueId val="{00000001-B51E-451B-98C5-CA47A206255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64-406B-8F1C-162936BF14A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82.78</c:v>
                </c:pt>
                <c:pt idx="1">
                  <c:v>79.27</c:v>
                </c:pt>
                <c:pt idx="2">
                  <c:v>75.56</c:v>
                </c:pt>
                <c:pt idx="3">
                  <c:v>68.38</c:v>
                </c:pt>
                <c:pt idx="4">
                  <c:v>66.13</c:v>
                </c:pt>
              </c:numCache>
            </c:numRef>
          </c:val>
          <c:smooth val="0"/>
          <c:extLst>
            <c:ext xmlns:c16="http://schemas.microsoft.com/office/drawing/2014/chart" uri="{C3380CC4-5D6E-409C-BE32-E72D297353CC}">
              <c16:uniqueId val="{00000001-1164-406B-8F1C-162936BF14A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109.79</c:v>
                </c:pt>
                <c:pt idx="1">
                  <c:v>107.99</c:v>
                </c:pt>
                <c:pt idx="2">
                  <c:v>107.14</c:v>
                </c:pt>
                <c:pt idx="3">
                  <c:v>105.64</c:v>
                </c:pt>
                <c:pt idx="4">
                  <c:v>105.06</c:v>
                </c:pt>
              </c:numCache>
            </c:numRef>
          </c:val>
          <c:extLst>
            <c:ext xmlns:c16="http://schemas.microsoft.com/office/drawing/2014/chart" uri="{C3380CC4-5D6E-409C-BE32-E72D297353CC}">
              <c16:uniqueId val="{00000000-0B6A-4B01-890E-5730F8CFABA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109.1</c:v>
                </c:pt>
                <c:pt idx="1">
                  <c:v>108.18</c:v>
                </c:pt>
                <c:pt idx="2">
                  <c:v>114.99</c:v>
                </c:pt>
                <c:pt idx="3">
                  <c:v>110.04</c:v>
                </c:pt>
                <c:pt idx="4">
                  <c:v>115</c:v>
                </c:pt>
              </c:numCache>
            </c:numRef>
          </c:val>
          <c:smooth val="0"/>
          <c:extLst>
            <c:ext xmlns:c16="http://schemas.microsoft.com/office/drawing/2014/chart" uri="{C3380CC4-5D6E-409C-BE32-E72D297353CC}">
              <c16:uniqueId val="{00000001-0B6A-4B01-890E-5730F8CFABA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B53-42CB-AFA2-944D5E8D159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29.43</c:v>
                </c:pt>
                <c:pt idx="1">
                  <c:v>32.03</c:v>
                </c:pt>
                <c:pt idx="2">
                  <c:v>36.58</c:v>
                </c:pt>
                <c:pt idx="3">
                  <c:v>40.880000000000003</c:v>
                </c:pt>
                <c:pt idx="4">
                  <c:v>41.24</c:v>
                </c:pt>
              </c:numCache>
            </c:numRef>
          </c:val>
          <c:smooth val="0"/>
          <c:extLst>
            <c:ext xmlns:c16="http://schemas.microsoft.com/office/drawing/2014/chart" uri="{C3380CC4-5D6E-409C-BE32-E72D297353CC}">
              <c16:uniqueId val="{00000001-BB53-42CB-AFA2-944D5E8D159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56-40FA-B728-E8163FB995A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0.11</c:v>
                </c:pt>
                <c:pt idx="1">
                  <c:v>0.11</c:v>
                </c:pt>
                <c:pt idx="2">
                  <c:v>0.36</c:v>
                </c:pt>
                <c:pt idx="3">
                  <c:v>0.12</c:v>
                </c:pt>
                <c:pt idx="4">
                  <c:v>0.31</c:v>
                </c:pt>
              </c:numCache>
            </c:numRef>
          </c:val>
          <c:smooth val="0"/>
          <c:extLst>
            <c:ext xmlns:c16="http://schemas.microsoft.com/office/drawing/2014/chart" uri="{C3380CC4-5D6E-409C-BE32-E72D297353CC}">
              <c16:uniqueId val="{00000001-3056-40FA-B728-E8163FB995A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5524.42</c:v>
                </c:pt>
                <c:pt idx="1">
                  <c:v>7816.86</c:v>
                </c:pt>
                <c:pt idx="2">
                  <c:v>1484.78</c:v>
                </c:pt>
                <c:pt idx="3">
                  <c:v>5369.07</c:v>
                </c:pt>
                <c:pt idx="4">
                  <c:v>5714.53</c:v>
                </c:pt>
              </c:numCache>
            </c:numRef>
          </c:val>
          <c:extLst>
            <c:ext xmlns:c16="http://schemas.microsoft.com/office/drawing/2014/chart" uri="{C3380CC4-5D6E-409C-BE32-E72D297353CC}">
              <c16:uniqueId val="{00000000-F1EB-414C-BE2A-888F274A6CA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649.91999999999996</c:v>
                </c:pt>
                <c:pt idx="1">
                  <c:v>680.22</c:v>
                </c:pt>
                <c:pt idx="2">
                  <c:v>786.06</c:v>
                </c:pt>
                <c:pt idx="3">
                  <c:v>771.18</c:v>
                </c:pt>
                <c:pt idx="4">
                  <c:v>815.18</c:v>
                </c:pt>
              </c:numCache>
            </c:numRef>
          </c:val>
          <c:smooth val="0"/>
          <c:extLst>
            <c:ext xmlns:c16="http://schemas.microsoft.com/office/drawing/2014/chart" uri="{C3380CC4-5D6E-409C-BE32-E72D297353CC}">
              <c16:uniqueId val="{00000001-F1EB-414C-BE2A-888F274A6CA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CD-44BE-AC01-C2DC878CEE6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531.53</c:v>
                </c:pt>
                <c:pt idx="1">
                  <c:v>504.73</c:v>
                </c:pt>
                <c:pt idx="2">
                  <c:v>450.91</c:v>
                </c:pt>
                <c:pt idx="3">
                  <c:v>444.01</c:v>
                </c:pt>
                <c:pt idx="4">
                  <c:v>413.29</c:v>
                </c:pt>
              </c:numCache>
            </c:numRef>
          </c:val>
          <c:smooth val="0"/>
          <c:extLst>
            <c:ext xmlns:c16="http://schemas.microsoft.com/office/drawing/2014/chart" uri="{C3380CC4-5D6E-409C-BE32-E72D297353CC}">
              <c16:uniqueId val="{00000001-ECCD-44BE-AC01-C2DC878CEE6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6</c:v>
                </c:pt>
                <c:pt idx="1">
                  <c:v>5.9</c:v>
                </c:pt>
                <c:pt idx="2">
                  <c:v>5.84</c:v>
                </c:pt>
                <c:pt idx="3">
                  <c:v>5.78</c:v>
                </c:pt>
                <c:pt idx="4">
                  <c:v>5.75</c:v>
                </c:pt>
              </c:numCache>
            </c:numRef>
          </c:val>
          <c:extLst>
            <c:ext xmlns:c16="http://schemas.microsoft.com/office/drawing/2014/chart" uri="{C3380CC4-5D6E-409C-BE32-E72D297353CC}">
              <c16:uniqueId val="{00000000-7C7A-44FE-B26B-F2BCEBFB2BD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93.31</c:v>
                </c:pt>
                <c:pt idx="1">
                  <c:v>92.2</c:v>
                </c:pt>
                <c:pt idx="2">
                  <c:v>103.39</c:v>
                </c:pt>
                <c:pt idx="3">
                  <c:v>96.49</c:v>
                </c:pt>
                <c:pt idx="4">
                  <c:v>101.92</c:v>
                </c:pt>
              </c:numCache>
            </c:numRef>
          </c:val>
          <c:smooth val="0"/>
          <c:extLst>
            <c:ext xmlns:c16="http://schemas.microsoft.com/office/drawing/2014/chart" uri="{C3380CC4-5D6E-409C-BE32-E72D297353CC}">
              <c16:uniqueId val="{00000001-7C7A-44FE-B26B-F2BCEBFB2BD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189.29</c:v>
                </c:pt>
                <c:pt idx="1">
                  <c:v>192.47</c:v>
                </c:pt>
                <c:pt idx="2">
                  <c:v>194.31</c:v>
                </c:pt>
                <c:pt idx="3">
                  <c:v>196.49</c:v>
                </c:pt>
                <c:pt idx="4">
                  <c:v>197.37</c:v>
                </c:pt>
              </c:numCache>
            </c:numRef>
          </c:val>
          <c:extLst>
            <c:ext xmlns:c16="http://schemas.microsoft.com/office/drawing/2014/chart" uri="{C3380CC4-5D6E-409C-BE32-E72D297353CC}">
              <c16:uniqueId val="{00000000-6C0C-4442-BF83-B51CC3B255A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33.81</c:v>
                </c:pt>
                <c:pt idx="1">
                  <c:v>34.33</c:v>
                </c:pt>
                <c:pt idx="2">
                  <c:v>30.96</c:v>
                </c:pt>
                <c:pt idx="3">
                  <c:v>33.229999999999997</c:v>
                </c:pt>
                <c:pt idx="4">
                  <c:v>31.6</c:v>
                </c:pt>
              </c:numCache>
            </c:numRef>
          </c:val>
          <c:smooth val="0"/>
          <c:extLst>
            <c:ext xmlns:c16="http://schemas.microsoft.com/office/drawing/2014/chart" uri="{C3380CC4-5D6E-409C-BE32-E72D297353CC}">
              <c16:uniqueId val="{00000001-6C0C-4442-BF83-B51CC3B255A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0.49</c:v>
                </c:pt>
                <c:pt idx="1">
                  <c:v>0.5</c:v>
                </c:pt>
                <c:pt idx="2">
                  <c:v>0.41</c:v>
                </c:pt>
                <c:pt idx="3">
                  <c:v>0.36</c:v>
                </c:pt>
                <c:pt idx="4">
                  <c:v>0.41</c:v>
                </c:pt>
              </c:numCache>
            </c:numRef>
          </c:val>
          <c:extLst>
            <c:ext xmlns:c16="http://schemas.microsoft.com/office/drawing/2014/chart" uri="{C3380CC4-5D6E-409C-BE32-E72D297353CC}">
              <c16:uniqueId val="{00000000-C1C4-465D-A81F-96D7185781C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43.85</c:v>
                </c:pt>
                <c:pt idx="1">
                  <c:v>44.05</c:v>
                </c:pt>
                <c:pt idx="2">
                  <c:v>45.51</c:v>
                </c:pt>
                <c:pt idx="3">
                  <c:v>44.67</c:v>
                </c:pt>
                <c:pt idx="4">
                  <c:v>41.71</c:v>
                </c:pt>
              </c:numCache>
            </c:numRef>
          </c:val>
          <c:smooth val="0"/>
          <c:extLst>
            <c:ext xmlns:c16="http://schemas.microsoft.com/office/drawing/2014/chart" uri="{C3380CC4-5D6E-409C-BE32-E72D297353CC}">
              <c16:uniqueId val="{00000001-C1C4-465D-A81F-96D7185781C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5.56</c:v>
                </c:pt>
                <c:pt idx="1">
                  <c:v>5.56</c:v>
                </c:pt>
                <c:pt idx="2">
                  <c:v>5.56</c:v>
                </c:pt>
                <c:pt idx="3">
                  <c:v>5.56</c:v>
                </c:pt>
                <c:pt idx="4">
                  <c:v>5.56</c:v>
                </c:pt>
              </c:numCache>
            </c:numRef>
          </c:val>
          <c:extLst>
            <c:ext xmlns:c16="http://schemas.microsoft.com/office/drawing/2014/chart" uri="{C3380CC4-5D6E-409C-BE32-E72D297353CC}">
              <c16:uniqueId val="{00000000-0F39-480B-B959-2D4D9AE09B7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61.64</c:v>
                </c:pt>
                <c:pt idx="1">
                  <c:v>61.85</c:v>
                </c:pt>
                <c:pt idx="2">
                  <c:v>64.14</c:v>
                </c:pt>
                <c:pt idx="3">
                  <c:v>63.89</c:v>
                </c:pt>
                <c:pt idx="4">
                  <c:v>64.7</c:v>
                </c:pt>
              </c:numCache>
            </c:numRef>
          </c:val>
          <c:smooth val="0"/>
          <c:extLst>
            <c:ext xmlns:c16="http://schemas.microsoft.com/office/drawing/2014/chart" uri="{C3380CC4-5D6E-409C-BE32-E72D297353CC}">
              <c16:uniqueId val="{00000001-0F39-480B-B959-2D4D9AE09B7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Q1" zoomScaleNormal="100" workbookViewId="0">
      <selection activeCell="SM68" sqref="SM68: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山口県　下松市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45000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186</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93.5</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2</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2500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104</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109.79</v>
      </c>
      <c r="Y32" s="121"/>
      <c r="Z32" s="121"/>
      <c r="AA32" s="121"/>
      <c r="AB32" s="121"/>
      <c r="AC32" s="121"/>
      <c r="AD32" s="121"/>
      <c r="AE32" s="121"/>
      <c r="AF32" s="121"/>
      <c r="AG32" s="121"/>
      <c r="AH32" s="121"/>
      <c r="AI32" s="121"/>
      <c r="AJ32" s="121"/>
      <c r="AK32" s="121"/>
      <c r="AL32" s="121"/>
      <c r="AM32" s="121"/>
      <c r="AN32" s="121"/>
      <c r="AO32" s="121"/>
      <c r="AP32" s="121"/>
      <c r="AQ32" s="122"/>
      <c r="AR32" s="120">
        <f>データ!U6</f>
        <v>107.99</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107.14</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105.64</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105.06</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5524.42</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7816.86</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1484.78</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5369.07</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5714.53</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0</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0</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0</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0</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0</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109.1</v>
      </c>
      <c r="Y33" s="121"/>
      <c r="Z33" s="121"/>
      <c r="AA33" s="121"/>
      <c r="AB33" s="121"/>
      <c r="AC33" s="121"/>
      <c r="AD33" s="121"/>
      <c r="AE33" s="121"/>
      <c r="AF33" s="121"/>
      <c r="AG33" s="121"/>
      <c r="AH33" s="121"/>
      <c r="AI33" s="121"/>
      <c r="AJ33" s="121"/>
      <c r="AK33" s="121"/>
      <c r="AL33" s="121"/>
      <c r="AM33" s="121"/>
      <c r="AN33" s="121"/>
      <c r="AO33" s="121"/>
      <c r="AP33" s="121"/>
      <c r="AQ33" s="122"/>
      <c r="AR33" s="120">
        <f>データ!Z6</f>
        <v>108.18</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114.99</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110.04</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115</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82.78</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79.27</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75.56</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68.38</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66.13</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649.91999999999996</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680.22</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786.06</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771.18</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815.18</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531.53</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504.73</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450.91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444.01</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413.29</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105</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6</v>
      </c>
      <c r="Y55" s="121"/>
      <c r="Z55" s="121"/>
      <c r="AA55" s="121"/>
      <c r="AB55" s="121"/>
      <c r="AC55" s="121"/>
      <c r="AD55" s="121"/>
      <c r="AE55" s="121"/>
      <c r="AF55" s="121"/>
      <c r="AG55" s="121"/>
      <c r="AH55" s="121"/>
      <c r="AI55" s="121"/>
      <c r="AJ55" s="121"/>
      <c r="AK55" s="121"/>
      <c r="AL55" s="121"/>
      <c r="AM55" s="121"/>
      <c r="AN55" s="121"/>
      <c r="AO55" s="121"/>
      <c r="AP55" s="121"/>
      <c r="AQ55" s="122"/>
      <c r="AR55" s="120">
        <f>データ!BM6</f>
        <v>5.9</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5.84</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5.78</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5.75</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189.29</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192.47</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194.31</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196.49</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197.37</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0.49</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0.5</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0.41</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0.36</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0.41</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5.56</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5.56</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5.56</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5.56</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5.56</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93.31</v>
      </c>
      <c r="Y56" s="121"/>
      <c r="Z56" s="121"/>
      <c r="AA56" s="121"/>
      <c r="AB56" s="121"/>
      <c r="AC56" s="121"/>
      <c r="AD56" s="121"/>
      <c r="AE56" s="121"/>
      <c r="AF56" s="121"/>
      <c r="AG56" s="121"/>
      <c r="AH56" s="121"/>
      <c r="AI56" s="121"/>
      <c r="AJ56" s="121"/>
      <c r="AK56" s="121"/>
      <c r="AL56" s="121"/>
      <c r="AM56" s="121"/>
      <c r="AN56" s="121"/>
      <c r="AO56" s="121"/>
      <c r="AP56" s="121"/>
      <c r="AQ56" s="122"/>
      <c r="AR56" s="120">
        <f>データ!BR6</f>
        <v>92.2</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103.39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96.49</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101.92</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33.81</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34.33</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30.96</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33.229999999999997</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31.6</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43.85</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44.05</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45.51</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44.67</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41.71</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61.64</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61.85</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64.14</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63.89</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64.7</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106</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H29</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H30</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R01</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R02</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R03</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H29</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H30</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R01</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R02</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R03</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H29</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H30</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R01</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R02</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R03</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65.39</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66.88</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68.11</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69.459999999999994</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70.77</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100</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100</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100</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100</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100</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52.15</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52.21</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54.51</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55.38</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56.07</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29.43</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32.03</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36.58</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40.880000000000003</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41.24</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0.11</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0.11</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0.36</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0.12</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0.31</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3" t="s">
        <v>29</v>
      </c>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t="s">
        <v>30</v>
      </c>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t="s">
        <v>31</v>
      </c>
      <c r="BF89" s="143"/>
      <c r="BG89" s="143"/>
      <c r="BH89" s="143"/>
      <c r="BI89" s="143"/>
      <c r="BJ89" s="143"/>
      <c r="BK89" s="143"/>
      <c r="BL89" s="143"/>
      <c r="BM89" s="143"/>
      <c r="BN89" s="143"/>
      <c r="BO89" s="143"/>
      <c r="BP89" s="143"/>
      <c r="BQ89" s="143"/>
      <c r="BR89" s="143"/>
      <c r="BS89" s="143"/>
      <c r="BT89" s="143"/>
      <c r="BU89" s="143"/>
      <c r="BV89" s="143"/>
      <c r="BW89" s="143"/>
      <c r="BX89" s="143"/>
      <c r="BY89" s="143"/>
      <c r="BZ89" s="143"/>
      <c r="CA89" s="143"/>
      <c r="CB89" s="143"/>
      <c r="CC89" s="143"/>
      <c r="CD89" s="143"/>
      <c r="CE89" s="143"/>
      <c r="CF89" s="143" t="s">
        <v>32</v>
      </c>
      <c r="CG89" s="143"/>
      <c r="CH89" s="143"/>
      <c r="CI89" s="143"/>
      <c r="CJ89" s="143"/>
      <c r="CK89" s="143"/>
      <c r="CL89" s="143"/>
      <c r="CM89" s="143"/>
      <c r="CN89" s="143"/>
      <c r="CO89" s="143"/>
      <c r="CP89" s="143"/>
      <c r="CQ89" s="143"/>
      <c r="CR89" s="143"/>
      <c r="CS89" s="143"/>
      <c r="CT89" s="143"/>
      <c r="CU89" s="143"/>
      <c r="CV89" s="143"/>
      <c r="CW89" s="143"/>
      <c r="CX89" s="143"/>
      <c r="CY89" s="143"/>
      <c r="CZ89" s="143"/>
      <c r="DA89" s="143"/>
      <c r="DB89" s="143"/>
      <c r="DC89" s="143"/>
      <c r="DD89" s="143"/>
      <c r="DE89" s="143"/>
      <c r="DF89" s="143"/>
      <c r="DG89" s="143" t="s">
        <v>33</v>
      </c>
      <c r="DH89" s="143"/>
      <c r="DI89" s="143"/>
      <c r="DJ89" s="143"/>
      <c r="DK89" s="143"/>
      <c r="DL89" s="143"/>
      <c r="DM89" s="143"/>
      <c r="DN89" s="143"/>
      <c r="DO89" s="143"/>
      <c r="DP89" s="143"/>
      <c r="DQ89" s="143"/>
      <c r="DR89" s="143"/>
      <c r="DS89" s="143"/>
      <c r="DT89" s="143"/>
      <c r="DU89" s="143"/>
      <c r="DV89" s="143"/>
      <c r="DW89" s="143"/>
      <c r="DX89" s="143"/>
      <c r="DY89" s="143"/>
      <c r="DZ89" s="143"/>
      <c r="EA89" s="143"/>
      <c r="EB89" s="143"/>
      <c r="EC89" s="143"/>
      <c r="ED89" s="143"/>
      <c r="EE89" s="143"/>
      <c r="EF89" s="143"/>
      <c r="EG89" s="143"/>
      <c r="EH89" s="143" t="s">
        <v>34</v>
      </c>
      <c r="EI89" s="143"/>
      <c r="EJ89" s="143"/>
      <c r="EK89" s="143"/>
      <c r="EL89" s="143"/>
      <c r="EM89" s="143"/>
      <c r="EN89" s="143"/>
      <c r="EO89" s="143"/>
      <c r="EP89" s="143"/>
      <c r="EQ89" s="143"/>
      <c r="ER89" s="143"/>
      <c r="ES89" s="143"/>
      <c r="ET89" s="143"/>
      <c r="EU89" s="143"/>
      <c r="EV89" s="143"/>
      <c r="EW89" s="143"/>
      <c r="EX89" s="143"/>
      <c r="EY89" s="143"/>
      <c r="EZ89" s="143"/>
      <c r="FA89" s="143"/>
      <c r="FB89" s="143"/>
      <c r="FC89" s="143"/>
      <c r="FD89" s="143"/>
      <c r="FE89" s="143"/>
      <c r="FF89" s="143"/>
      <c r="FG89" s="143"/>
      <c r="FH89" s="143"/>
      <c r="FI89" s="143" t="s">
        <v>35</v>
      </c>
      <c r="FJ89" s="143"/>
      <c r="FK89" s="143"/>
      <c r="FL89" s="143"/>
      <c r="FM89" s="143"/>
      <c r="FN89" s="143"/>
      <c r="FO89" s="143"/>
      <c r="FP89" s="143"/>
      <c r="FQ89" s="143"/>
      <c r="FR89" s="143"/>
      <c r="FS89" s="143"/>
      <c r="FT89" s="143"/>
      <c r="FU89" s="143"/>
      <c r="FV89" s="143"/>
      <c r="FW89" s="143"/>
      <c r="FX89" s="143"/>
      <c r="FY89" s="143"/>
      <c r="FZ89" s="143"/>
      <c r="GA89" s="143"/>
      <c r="GB89" s="143"/>
      <c r="GC89" s="143"/>
      <c r="GD89" s="143"/>
      <c r="GE89" s="143"/>
      <c r="GF89" s="143"/>
      <c r="GG89" s="143"/>
      <c r="GH89" s="143"/>
      <c r="GI89" s="143"/>
      <c r="GJ89" s="143" t="s">
        <v>36</v>
      </c>
      <c r="GK89" s="143"/>
      <c r="GL89" s="143"/>
      <c r="GM89" s="143"/>
      <c r="GN89" s="143"/>
      <c r="GO89" s="143"/>
      <c r="GP89" s="143"/>
      <c r="GQ89" s="143"/>
      <c r="GR89" s="143"/>
      <c r="GS89" s="143"/>
      <c r="GT89" s="143"/>
      <c r="GU89" s="143"/>
      <c r="GV89" s="143"/>
      <c r="GW89" s="143"/>
      <c r="GX89" s="143"/>
      <c r="GY89" s="143"/>
      <c r="GZ89" s="143"/>
      <c r="HA89" s="143"/>
      <c r="HB89" s="143"/>
      <c r="HC89" s="143"/>
      <c r="HD89" s="143"/>
      <c r="HE89" s="143"/>
      <c r="HF89" s="143"/>
      <c r="HG89" s="143"/>
      <c r="HH89" s="143"/>
      <c r="HI89" s="143"/>
      <c r="HJ89" s="143"/>
      <c r="HK89" s="143" t="s">
        <v>29</v>
      </c>
      <c r="HL89" s="143"/>
      <c r="HM89" s="143"/>
      <c r="HN89" s="143"/>
      <c r="HO89" s="143"/>
      <c r="HP89" s="143"/>
      <c r="HQ89" s="143"/>
      <c r="HR89" s="143"/>
      <c r="HS89" s="143"/>
      <c r="HT89" s="143"/>
      <c r="HU89" s="143"/>
      <c r="HV89" s="143"/>
      <c r="HW89" s="143"/>
      <c r="HX89" s="143"/>
      <c r="HY89" s="143"/>
      <c r="HZ89" s="143"/>
      <c r="IA89" s="143"/>
      <c r="IB89" s="143"/>
      <c r="IC89" s="143"/>
      <c r="ID89" s="143"/>
      <c r="IE89" s="143"/>
      <c r="IF89" s="143"/>
      <c r="IG89" s="143"/>
      <c r="IH89" s="143"/>
      <c r="II89" s="143"/>
      <c r="IJ89" s="143"/>
      <c r="IK89" s="143"/>
      <c r="IL89" s="143" t="s">
        <v>30</v>
      </c>
      <c r="IM89" s="143"/>
      <c r="IN89" s="143"/>
      <c r="IO89" s="143"/>
      <c r="IP89" s="143"/>
      <c r="IQ89" s="143"/>
      <c r="IR89" s="143"/>
      <c r="IS89" s="143"/>
      <c r="IT89" s="143"/>
      <c r="IU89" s="143"/>
      <c r="IV89" s="143"/>
      <c r="IW89" s="143"/>
      <c r="IX89" s="143"/>
      <c r="IY89" s="143"/>
      <c r="IZ89" s="143"/>
      <c r="JA89" s="143"/>
      <c r="JB89" s="143"/>
      <c r="JC89" s="143"/>
      <c r="JD89" s="143"/>
      <c r="JE89" s="143"/>
      <c r="JF89" s="143"/>
      <c r="JG89" s="143"/>
      <c r="JH89" s="143"/>
      <c r="JI89" s="143"/>
      <c r="JJ89" s="143"/>
      <c r="JK89" s="143"/>
      <c r="JL89" s="143"/>
      <c r="JM89" s="143" t="s">
        <v>31</v>
      </c>
      <c r="JN89" s="143"/>
      <c r="JO89" s="143"/>
      <c r="JP89" s="143"/>
      <c r="JQ89" s="143"/>
      <c r="JR89" s="143"/>
      <c r="JS89" s="143"/>
      <c r="JT89" s="143"/>
      <c r="JU89" s="143"/>
      <c r="JV89" s="143"/>
      <c r="JW89" s="143"/>
      <c r="JX89" s="143"/>
      <c r="JY89" s="143"/>
      <c r="JZ89" s="143"/>
      <c r="KA89" s="143"/>
      <c r="KB89" s="143"/>
      <c r="KC89" s="143"/>
      <c r="KD89" s="143"/>
      <c r="KE89" s="143"/>
      <c r="KF89" s="143"/>
      <c r="KG89" s="143"/>
      <c r="KH89" s="143"/>
      <c r="KI89" s="143"/>
      <c r="KJ89" s="143"/>
      <c r="KK89" s="143"/>
      <c r="KL89" s="143"/>
      <c r="KM89" s="143"/>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2" t="str">
        <f>データ!AD6</f>
        <v>【117.41】</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【23.68】</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【462.72】</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【233.92】</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【112.31】</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【19.07】</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【54.01】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2" t="str">
        <f>データ!DC6</f>
        <v>【76.67】</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2" t="str">
        <f>データ!DN6</f>
        <v>【60.20】</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2" t="str">
        <f>データ!DY6</f>
        <v>【48.27】</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2" t="str">
        <f>データ!EJ6</f>
        <v>【0.22】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c95ueY43wFtZ26a8jFad6U0jBGMQho4Uu9aEZgDGI7gAtltq+m5fynmhq0alAeiIT6QaXKrZ3rbXJ3BX4IQhvw==" saltValue="xAnVw2nClJNQZXepBD64gA==" spinCount="100000" sheet="1" objects="1" scenarios="1" formatCells="0" formatColumns="0" formatRows="0"/>
  <mergeCells count="289">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109.79</v>
      </c>
      <c r="U6" s="35">
        <f>U7</f>
        <v>107.99</v>
      </c>
      <c r="V6" s="35">
        <f>V7</f>
        <v>107.14</v>
      </c>
      <c r="W6" s="35">
        <f>W7</f>
        <v>105.64</v>
      </c>
      <c r="X6" s="35">
        <f t="shared" si="3"/>
        <v>105.06</v>
      </c>
      <c r="Y6" s="35">
        <f t="shared" si="3"/>
        <v>109.1</v>
      </c>
      <c r="Z6" s="35">
        <f t="shared" si="3"/>
        <v>108.18</v>
      </c>
      <c r="AA6" s="35">
        <f t="shared" si="3"/>
        <v>114.99</v>
      </c>
      <c r="AB6" s="35">
        <f t="shared" si="3"/>
        <v>110.04</v>
      </c>
      <c r="AC6" s="35">
        <f t="shared" si="3"/>
        <v>115</v>
      </c>
      <c r="AD6" s="33" t="str">
        <f>IF(AD7="-","【-】","【"&amp;SUBSTITUTE(TEXT(AD7,"#,##0.00"),"-","△")&amp;"】")</f>
        <v>【117.41】</v>
      </c>
      <c r="AE6" s="35">
        <f t="shared" si="3"/>
        <v>0</v>
      </c>
      <c r="AF6" s="35">
        <f>AF7</f>
        <v>0</v>
      </c>
      <c r="AG6" s="35">
        <f>AG7</f>
        <v>0</v>
      </c>
      <c r="AH6" s="35">
        <f>AH7</f>
        <v>0</v>
      </c>
      <c r="AI6" s="35">
        <f t="shared" si="3"/>
        <v>0</v>
      </c>
      <c r="AJ6" s="35">
        <f t="shared" si="3"/>
        <v>82.78</v>
      </c>
      <c r="AK6" s="35">
        <f t="shared" si="3"/>
        <v>79.27</v>
      </c>
      <c r="AL6" s="35">
        <f t="shared" si="3"/>
        <v>75.56</v>
      </c>
      <c r="AM6" s="35">
        <f t="shared" si="3"/>
        <v>68.38</v>
      </c>
      <c r="AN6" s="35">
        <f t="shared" si="3"/>
        <v>66.13</v>
      </c>
      <c r="AO6" s="33" t="str">
        <f>IF(AO7="-","【-】","【"&amp;SUBSTITUTE(TEXT(AO7,"#,##0.00"),"-","△")&amp;"】")</f>
        <v>【23.68】</v>
      </c>
      <c r="AP6" s="35">
        <f t="shared" si="3"/>
        <v>5524.42</v>
      </c>
      <c r="AQ6" s="35">
        <f>AQ7</f>
        <v>7816.86</v>
      </c>
      <c r="AR6" s="35">
        <f>AR7</f>
        <v>1484.78</v>
      </c>
      <c r="AS6" s="35">
        <f>AS7</f>
        <v>5369.07</v>
      </c>
      <c r="AT6" s="35">
        <f t="shared" si="3"/>
        <v>5714.53</v>
      </c>
      <c r="AU6" s="35">
        <f t="shared" si="3"/>
        <v>649.91999999999996</v>
      </c>
      <c r="AV6" s="35">
        <f t="shared" si="3"/>
        <v>680.22</v>
      </c>
      <c r="AW6" s="35">
        <f t="shared" si="3"/>
        <v>786.06</v>
      </c>
      <c r="AX6" s="35">
        <f t="shared" si="3"/>
        <v>771.18</v>
      </c>
      <c r="AY6" s="35">
        <f t="shared" si="3"/>
        <v>815.18</v>
      </c>
      <c r="AZ6" s="33" t="str">
        <f>IF(AZ7="-","【-】","【"&amp;SUBSTITUTE(TEXT(AZ7,"#,##0.00"),"-","△")&amp;"】")</f>
        <v>【462.72】</v>
      </c>
      <c r="BA6" s="35">
        <f t="shared" si="3"/>
        <v>0</v>
      </c>
      <c r="BB6" s="35">
        <f>BB7</f>
        <v>0</v>
      </c>
      <c r="BC6" s="35">
        <f>BC7</f>
        <v>0</v>
      </c>
      <c r="BD6" s="35">
        <f>BD7</f>
        <v>0</v>
      </c>
      <c r="BE6" s="35">
        <f t="shared" si="3"/>
        <v>0</v>
      </c>
      <c r="BF6" s="35">
        <f t="shared" si="3"/>
        <v>531.53</v>
      </c>
      <c r="BG6" s="35">
        <f t="shared" si="3"/>
        <v>504.73</v>
      </c>
      <c r="BH6" s="35">
        <f t="shared" si="3"/>
        <v>450.91</v>
      </c>
      <c r="BI6" s="35">
        <f t="shared" si="3"/>
        <v>444.01</v>
      </c>
      <c r="BJ6" s="35">
        <f t="shared" si="3"/>
        <v>413.29</v>
      </c>
      <c r="BK6" s="33" t="str">
        <f>IF(BK7="-","【-】","【"&amp;SUBSTITUTE(TEXT(BK7,"#,##0.00"),"-","△")&amp;"】")</f>
        <v>【233.92】</v>
      </c>
      <c r="BL6" s="35">
        <f t="shared" si="3"/>
        <v>6</v>
      </c>
      <c r="BM6" s="35">
        <f>BM7</f>
        <v>5.9</v>
      </c>
      <c r="BN6" s="35">
        <f>BN7</f>
        <v>5.84</v>
      </c>
      <c r="BO6" s="35">
        <f>BO7</f>
        <v>5.78</v>
      </c>
      <c r="BP6" s="35">
        <f t="shared" si="3"/>
        <v>5.75</v>
      </c>
      <c r="BQ6" s="35">
        <f t="shared" si="3"/>
        <v>93.31</v>
      </c>
      <c r="BR6" s="35">
        <f t="shared" si="3"/>
        <v>92.2</v>
      </c>
      <c r="BS6" s="35">
        <f t="shared" si="3"/>
        <v>103.39</v>
      </c>
      <c r="BT6" s="35">
        <f t="shared" si="3"/>
        <v>96.49</v>
      </c>
      <c r="BU6" s="35">
        <f t="shared" si="3"/>
        <v>101.92</v>
      </c>
      <c r="BV6" s="33" t="str">
        <f>IF(BV7="-","【-】","【"&amp;SUBSTITUTE(TEXT(BV7,"#,##0.00"),"-","△")&amp;"】")</f>
        <v>【112.31】</v>
      </c>
      <c r="BW6" s="35">
        <f t="shared" si="3"/>
        <v>189.29</v>
      </c>
      <c r="BX6" s="35">
        <f>BX7</f>
        <v>192.47</v>
      </c>
      <c r="BY6" s="35">
        <f>BY7</f>
        <v>194.31</v>
      </c>
      <c r="BZ6" s="35">
        <f>BZ7</f>
        <v>196.49</v>
      </c>
      <c r="CA6" s="35">
        <f t="shared" si="3"/>
        <v>197.37</v>
      </c>
      <c r="CB6" s="35">
        <f t="shared" si="3"/>
        <v>33.81</v>
      </c>
      <c r="CC6" s="35">
        <f t="shared" si="3"/>
        <v>34.33</v>
      </c>
      <c r="CD6" s="35">
        <f t="shared" si="3"/>
        <v>30.96</v>
      </c>
      <c r="CE6" s="35">
        <f t="shared" si="3"/>
        <v>33.229999999999997</v>
      </c>
      <c r="CF6" s="35">
        <f t="shared" ref="CF6" si="4">CF7</f>
        <v>31.6</v>
      </c>
      <c r="CG6" s="33" t="str">
        <f>IF(CG7="-","【-】","【"&amp;SUBSTITUTE(TEXT(CG7,"#,##0.00"),"-","△")&amp;"】")</f>
        <v>【19.07】</v>
      </c>
      <c r="CH6" s="35">
        <f t="shared" ref="CH6:CQ6" si="5">CH7</f>
        <v>0.49</v>
      </c>
      <c r="CI6" s="35">
        <f>CI7</f>
        <v>0.5</v>
      </c>
      <c r="CJ6" s="35">
        <f>CJ7</f>
        <v>0.41</v>
      </c>
      <c r="CK6" s="35">
        <f>CK7</f>
        <v>0.36</v>
      </c>
      <c r="CL6" s="35">
        <f t="shared" si="5"/>
        <v>0.41</v>
      </c>
      <c r="CM6" s="35">
        <f t="shared" si="5"/>
        <v>43.85</v>
      </c>
      <c r="CN6" s="35">
        <f t="shared" si="5"/>
        <v>44.05</v>
      </c>
      <c r="CO6" s="35">
        <f t="shared" si="5"/>
        <v>45.51</v>
      </c>
      <c r="CP6" s="35">
        <f t="shared" si="5"/>
        <v>44.67</v>
      </c>
      <c r="CQ6" s="35">
        <f t="shared" si="5"/>
        <v>41.71</v>
      </c>
      <c r="CR6" s="33" t="str">
        <f>IF(CR7="-","【-】","【"&amp;SUBSTITUTE(TEXT(CR7,"#,##0.00"),"-","△")&amp;"】")</f>
        <v>【54.01】</v>
      </c>
      <c r="CS6" s="35">
        <f t="shared" ref="CS6:DB6" si="6">CS7</f>
        <v>5.56</v>
      </c>
      <c r="CT6" s="35">
        <f>CT7</f>
        <v>5.56</v>
      </c>
      <c r="CU6" s="35">
        <f>CU7</f>
        <v>5.56</v>
      </c>
      <c r="CV6" s="35">
        <f>CV7</f>
        <v>5.56</v>
      </c>
      <c r="CW6" s="35">
        <f t="shared" si="6"/>
        <v>5.56</v>
      </c>
      <c r="CX6" s="35">
        <f t="shared" si="6"/>
        <v>61.64</v>
      </c>
      <c r="CY6" s="35">
        <f t="shared" si="6"/>
        <v>61.85</v>
      </c>
      <c r="CZ6" s="35">
        <f t="shared" si="6"/>
        <v>64.14</v>
      </c>
      <c r="DA6" s="35">
        <f t="shared" si="6"/>
        <v>63.89</v>
      </c>
      <c r="DB6" s="35">
        <f t="shared" si="6"/>
        <v>64.7</v>
      </c>
      <c r="DC6" s="33" t="str">
        <f>IF(DC7="-","【-】","【"&amp;SUBSTITUTE(TEXT(DC7,"#,##0.00"),"-","△")&amp;"】")</f>
        <v>【76.67】</v>
      </c>
      <c r="DD6" s="35">
        <f t="shared" ref="DD6:DM6" si="7">DD7</f>
        <v>65.39</v>
      </c>
      <c r="DE6" s="35">
        <f>DE7</f>
        <v>66.88</v>
      </c>
      <c r="DF6" s="35">
        <f>DF7</f>
        <v>68.11</v>
      </c>
      <c r="DG6" s="35">
        <f>DG7</f>
        <v>69.459999999999994</v>
      </c>
      <c r="DH6" s="35">
        <f t="shared" si="7"/>
        <v>70.77</v>
      </c>
      <c r="DI6" s="35">
        <f t="shared" si="7"/>
        <v>52.15</v>
      </c>
      <c r="DJ6" s="35">
        <f t="shared" si="7"/>
        <v>52.21</v>
      </c>
      <c r="DK6" s="35">
        <f t="shared" si="7"/>
        <v>54.51</v>
      </c>
      <c r="DL6" s="35">
        <f t="shared" si="7"/>
        <v>55.38</v>
      </c>
      <c r="DM6" s="35">
        <f t="shared" si="7"/>
        <v>56.07</v>
      </c>
      <c r="DN6" s="33" t="str">
        <f>IF(DN7="-","【-】","【"&amp;SUBSTITUTE(TEXT(DN7,"#,##0.00"),"-","△")&amp;"】")</f>
        <v>【60.20】</v>
      </c>
      <c r="DO6" s="35">
        <f t="shared" ref="DO6:DX6" si="8">DO7</f>
        <v>100</v>
      </c>
      <c r="DP6" s="35">
        <f>DP7</f>
        <v>100</v>
      </c>
      <c r="DQ6" s="35">
        <f>DQ7</f>
        <v>100</v>
      </c>
      <c r="DR6" s="35">
        <f>DR7</f>
        <v>100</v>
      </c>
      <c r="DS6" s="35">
        <f t="shared" si="8"/>
        <v>100</v>
      </c>
      <c r="DT6" s="35">
        <f t="shared" si="8"/>
        <v>29.43</v>
      </c>
      <c r="DU6" s="35">
        <f t="shared" si="8"/>
        <v>32.03</v>
      </c>
      <c r="DV6" s="35">
        <f t="shared" si="8"/>
        <v>36.58</v>
      </c>
      <c r="DW6" s="35">
        <f t="shared" si="8"/>
        <v>40.880000000000003</v>
      </c>
      <c r="DX6" s="35">
        <f t="shared" si="8"/>
        <v>41.24</v>
      </c>
      <c r="DY6" s="33" t="str">
        <f>IF(DY7="-","【-】","【"&amp;SUBSTITUTE(TEXT(DY7,"#,##0.00"),"-","△")&amp;"】")</f>
        <v>【48.27】</v>
      </c>
      <c r="DZ6" s="35">
        <f t="shared" ref="DZ6:EI6" si="9">DZ7</f>
        <v>0</v>
      </c>
      <c r="EA6" s="35">
        <f>EA7</f>
        <v>0</v>
      </c>
      <c r="EB6" s="35">
        <f>EB7</f>
        <v>0</v>
      </c>
      <c r="EC6" s="35">
        <f>EC7</f>
        <v>0</v>
      </c>
      <c r="ED6" s="35">
        <f t="shared" si="9"/>
        <v>0</v>
      </c>
      <c r="EE6" s="35">
        <f t="shared" si="9"/>
        <v>0.11</v>
      </c>
      <c r="EF6" s="35">
        <f t="shared" si="9"/>
        <v>0.11</v>
      </c>
      <c r="EG6" s="35">
        <f t="shared" si="9"/>
        <v>0.36</v>
      </c>
      <c r="EH6" s="35">
        <f t="shared" si="9"/>
        <v>0.12</v>
      </c>
      <c r="EI6" s="35">
        <f t="shared" si="9"/>
        <v>0.31</v>
      </c>
      <c r="EJ6" s="33" t="str">
        <f>IF(EJ7="-","【-】","【"&amp;SUBSTITUTE(TEXT(EJ7,"#,##0.00"),"-","△")&amp;"】")</f>
        <v>【0.22】</v>
      </c>
    </row>
    <row r="7" spans="1:140" s="36" customFormat="1" x14ac:dyDescent="0.15">
      <c r="A7"/>
      <c r="B7" s="37" t="s">
        <v>87</v>
      </c>
      <c r="C7" s="37" t="s">
        <v>88</v>
      </c>
      <c r="D7" s="37" t="s">
        <v>89</v>
      </c>
      <c r="E7" s="37" t="s">
        <v>90</v>
      </c>
      <c r="F7" s="37" t="s">
        <v>91</v>
      </c>
      <c r="G7" s="37" t="s">
        <v>92</v>
      </c>
      <c r="H7" s="37" t="s">
        <v>93</v>
      </c>
      <c r="I7" s="37" t="s">
        <v>94</v>
      </c>
      <c r="J7" s="37" t="s">
        <v>95</v>
      </c>
      <c r="K7" s="38">
        <v>45000</v>
      </c>
      <c r="L7" s="37" t="s">
        <v>96</v>
      </c>
      <c r="M7" s="38">
        <v>1</v>
      </c>
      <c r="N7" s="38">
        <v>186</v>
      </c>
      <c r="O7" s="39" t="s">
        <v>97</v>
      </c>
      <c r="P7" s="39">
        <v>93.5</v>
      </c>
      <c r="Q7" s="38">
        <v>2</v>
      </c>
      <c r="R7" s="38">
        <v>2500</v>
      </c>
      <c r="S7" s="37" t="s">
        <v>98</v>
      </c>
      <c r="T7" s="40">
        <v>109.79</v>
      </c>
      <c r="U7" s="40">
        <v>107.99</v>
      </c>
      <c r="V7" s="40">
        <v>107.14</v>
      </c>
      <c r="W7" s="40">
        <v>105.64</v>
      </c>
      <c r="X7" s="40">
        <v>105.06</v>
      </c>
      <c r="Y7" s="40">
        <v>109.1</v>
      </c>
      <c r="Z7" s="40">
        <v>108.18</v>
      </c>
      <c r="AA7" s="40">
        <v>114.99</v>
      </c>
      <c r="AB7" s="40">
        <v>110.04</v>
      </c>
      <c r="AC7" s="41">
        <v>115</v>
      </c>
      <c r="AD7" s="40">
        <v>117.41</v>
      </c>
      <c r="AE7" s="40">
        <v>0</v>
      </c>
      <c r="AF7" s="40">
        <v>0</v>
      </c>
      <c r="AG7" s="40">
        <v>0</v>
      </c>
      <c r="AH7" s="40">
        <v>0</v>
      </c>
      <c r="AI7" s="40">
        <v>0</v>
      </c>
      <c r="AJ7" s="40">
        <v>82.78</v>
      </c>
      <c r="AK7" s="40">
        <v>79.27</v>
      </c>
      <c r="AL7" s="40">
        <v>75.56</v>
      </c>
      <c r="AM7" s="40">
        <v>68.38</v>
      </c>
      <c r="AN7" s="40">
        <v>66.13</v>
      </c>
      <c r="AO7" s="40">
        <v>23.68</v>
      </c>
      <c r="AP7" s="40">
        <v>5524.42</v>
      </c>
      <c r="AQ7" s="40">
        <v>7816.86</v>
      </c>
      <c r="AR7" s="40">
        <v>1484.78</v>
      </c>
      <c r="AS7" s="40">
        <v>5369.07</v>
      </c>
      <c r="AT7" s="40">
        <v>5714.53</v>
      </c>
      <c r="AU7" s="40">
        <v>649.91999999999996</v>
      </c>
      <c r="AV7" s="40">
        <v>680.22</v>
      </c>
      <c r="AW7" s="40">
        <v>786.06</v>
      </c>
      <c r="AX7" s="40">
        <v>771.18</v>
      </c>
      <c r="AY7" s="40">
        <v>815.18</v>
      </c>
      <c r="AZ7" s="40">
        <v>462.72</v>
      </c>
      <c r="BA7" s="40">
        <v>0</v>
      </c>
      <c r="BB7" s="40">
        <v>0</v>
      </c>
      <c r="BC7" s="40">
        <v>0</v>
      </c>
      <c r="BD7" s="40">
        <v>0</v>
      </c>
      <c r="BE7" s="40">
        <v>0</v>
      </c>
      <c r="BF7" s="40">
        <v>531.53</v>
      </c>
      <c r="BG7" s="40">
        <v>504.73</v>
      </c>
      <c r="BH7" s="40">
        <v>450.91</v>
      </c>
      <c r="BI7" s="40">
        <v>444.01</v>
      </c>
      <c r="BJ7" s="40">
        <v>413.29</v>
      </c>
      <c r="BK7" s="40">
        <v>233.92</v>
      </c>
      <c r="BL7" s="40">
        <v>6</v>
      </c>
      <c r="BM7" s="40">
        <v>5.9</v>
      </c>
      <c r="BN7" s="40">
        <v>5.84</v>
      </c>
      <c r="BO7" s="40">
        <v>5.78</v>
      </c>
      <c r="BP7" s="40">
        <v>5.75</v>
      </c>
      <c r="BQ7" s="40">
        <v>93.31</v>
      </c>
      <c r="BR7" s="40">
        <v>92.2</v>
      </c>
      <c r="BS7" s="40">
        <v>103.39</v>
      </c>
      <c r="BT7" s="40">
        <v>96.49</v>
      </c>
      <c r="BU7" s="40">
        <v>101.92</v>
      </c>
      <c r="BV7" s="40">
        <v>112.31</v>
      </c>
      <c r="BW7" s="40">
        <v>189.29</v>
      </c>
      <c r="BX7" s="40">
        <v>192.47</v>
      </c>
      <c r="BY7" s="40">
        <v>194.31</v>
      </c>
      <c r="BZ7" s="40">
        <v>196.49</v>
      </c>
      <c r="CA7" s="40">
        <v>197.37</v>
      </c>
      <c r="CB7" s="40">
        <v>33.81</v>
      </c>
      <c r="CC7" s="40">
        <v>34.33</v>
      </c>
      <c r="CD7" s="40">
        <v>30.96</v>
      </c>
      <c r="CE7" s="40">
        <v>33.229999999999997</v>
      </c>
      <c r="CF7" s="40">
        <v>31.6</v>
      </c>
      <c r="CG7" s="40">
        <v>19.07</v>
      </c>
      <c r="CH7" s="40">
        <v>0.49</v>
      </c>
      <c r="CI7" s="40">
        <v>0.5</v>
      </c>
      <c r="CJ7" s="40">
        <v>0.41</v>
      </c>
      <c r="CK7" s="40">
        <v>0.36</v>
      </c>
      <c r="CL7" s="40">
        <v>0.41</v>
      </c>
      <c r="CM7" s="40">
        <v>43.85</v>
      </c>
      <c r="CN7" s="40">
        <v>44.05</v>
      </c>
      <c r="CO7" s="40">
        <v>45.51</v>
      </c>
      <c r="CP7" s="40">
        <v>44.67</v>
      </c>
      <c r="CQ7" s="40">
        <v>41.71</v>
      </c>
      <c r="CR7" s="40">
        <v>54.01</v>
      </c>
      <c r="CS7" s="40">
        <v>5.56</v>
      </c>
      <c r="CT7" s="40">
        <v>5.56</v>
      </c>
      <c r="CU7" s="40">
        <v>5.56</v>
      </c>
      <c r="CV7" s="40">
        <v>5.56</v>
      </c>
      <c r="CW7" s="40">
        <v>5.56</v>
      </c>
      <c r="CX7" s="40">
        <v>61.64</v>
      </c>
      <c r="CY7" s="40">
        <v>61.85</v>
      </c>
      <c r="CZ7" s="40">
        <v>64.14</v>
      </c>
      <c r="DA7" s="40">
        <v>63.89</v>
      </c>
      <c r="DB7" s="40">
        <v>64.7</v>
      </c>
      <c r="DC7" s="40">
        <v>76.67</v>
      </c>
      <c r="DD7" s="40">
        <v>65.39</v>
      </c>
      <c r="DE7" s="40">
        <v>66.88</v>
      </c>
      <c r="DF7" s="40">
        <v>68.11</v>
      </c>
      <c r="DG7" s="40">
        <v>69.459999999999994</v>
      </c>
      <c r="DH7" s="40">
        <v>70.77</v>
      </c>
      <c r="DI7" s="40">
        <v>52.15</v>
      </c>
      <c r="DJ7" s="40">
        <v>52.21</v>
      </c>
      <c r="DK7" s="40">
        <v>54.51</v>
      </c>
      <c r="DL7" s="40">
        <v>55.38</v>
      </c>
      <c r="DM7" s="40">
        <v>56.07</v>
      </c>
      <c r="DN7" s="40">
        <v>60.2</v>
      </c>
      <c r="DO7" s="40">
        <v>100</v>
      </c>
      <c r="DP7" s="40">
        <v>100</v>
      </c>
      <c r="DQ7" s="40">
        <v>100</v>
      </c>
      <c r="DR7" s="40">
        <v>100</v>
      </c>
      <c r="DS7" s="40">
        <v>100</v>
      </c>
      <c r="DT7" s="40">
        <v>29.43</v>
      </c>
      <c r="DU7" s="40">
        <v>32.03</v>
      </c>
      <c r="DV7" s="40">
        <v>36.58</v>
      </c>
      <c r="DW7" s="40">
        <v>40.880000000000003</v>
      </c>
      <c r="DX7" s="40">
        <v>41.24</v>
      </c>
      <c r="DY7" s="40">
        <v>48.27</v>
      </c>
      <c r="DZ7" s="40">
        <v>0</v>
      </c>
      <c r="EA7" s="40">
        <v>0</v>
      </c>
      <c r="EB7" s="40">
        <v>0</v>
      </c>
      <c r="EC7" s="40">
        <v>0</v>
      </c>
      <c r="ED7" s="40">
        <v>0</v>
      </c>
      <c r="EE7" s="40">
        <v>0.11</v>
      </c>
      <c r="EF7" s="40">
        <v>0.11</v>
      </c>
      <c r="EG7" s="40">
        <v>0.36</v>
      </c>
      <c r="EH7" s="40">
        <v>0.12</v>
      </c>
      <c r="EI7" s="40">
        <v>0.31</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109.79</v>
      </c>
      <c r="V11" s="48">
        <f>IF(U6="-",NA(),U6)</f>
        <v>107.99</v>
      </c>
      <c r="W11" s="48">
        <f>IF(V6="-",NA(),V6)</f>
        <v>107.14</v>
      </c>
      <c r="X11" s="48">
        <f>IF(W6="-",NA(),W6)</f>
        <v>105.64</v>
      </c>
      <c r="Y11" s="48">
        <f>IF(X6="-",NA(),X6)</f>
        <v>105.06</v>
      </c>
      <c r="AE11" s="47" t="s">
        <v>23</v>
      </c>
      <c r="AF11" s="48">
        <f>IF(AE6="-",NA(),AE6)</f>
        <v>0</v>
      </c>
      <c r="AG11" s="48">
        <f>IF(AF6="-",NA(),AF6)</f>
        <v>0</v>
      </c>
      <c r="AH11" s="48">
        <f>IF(AG6="-",NA(),AG6)</f>
        <v>0</v>
      </c>
      <c r="AI11" s="48">
        <f>IF(AH6="-",NA(),AH6)</f>
        <v>0</v>
      </c>
      <c r="AJ11" s="48">
        <f>IF(AI6="-",NA(),AI6)</f>
        <v>0</v>
      </c>
      <c r="AP11" s="47" t="s">
        <v>23</v>
      </c>
      <c r="AQ11" s="48">
        <f>IF(AP6="-",NA(),AP6)</f>
        <v>5524.42</v>
      </c>
      <c r="AR11" s="48">
        <f>IF(AQ6="-",NA(),AQ6)</f>
        <v>7816.86</v>
      </c>
      <c r="AS11" s="48">
        <f>IF(AR6="-",NA(),AR6)</f>
        <v>1484.78</v>
      </c>
      <c r="AT11" s="48">
        <f>IF(AS6="-",NA(),AS6)</f>
        <v>5369.07</v>
      </c>
      <c r="AU11" s="48">
        <f>IF(AT6="-",NA(),AT6)</f>
        <v>5714.53</v>
      </c>
      <c r="BA11" s="47" t="s">
        <v>23</v>
      </c>
      <c r="BB11" s="48">
        <f>IF(BA6="-",NA(),BA6)</f>
        <v>0</v>
      </c>
      <c r="BC11" s="48">
        <f>IF(BB6="-",NA(),BB6)</f>
        <v>0</v>
      </c>
      <c r="BD11" s="48">
        <f>IF(BC6="-",NA(),BC6)</f>
        <v>0</v>
      </c>
      <c r="BE11" s="48">
        <f>IF(BD6="-",NA(),BD6)</f>
        <v>0</v>
      </c>
      <c r="BF11" s="48">
        <f>IF(BE6="-",NA(),BE6)</f>
        <v>0</v>
      </c>
      <c r="BL11" s="47" t="s">
        <v>23</v>
      </c>
      <c r="BM11" s="48">
        <f>IF(BL6="-",NA(),BL6)</f>
        <v>6</v>
      </c>
      <c r="BN11" s="48">
        <f>IF(BM6="-",NA(),BM6)</f>
        <v>5.9</v>
      </c>
      <c r="BO11" s="48">
        <f>IF(BN6="-",NA(),BN6)</f>
        <v>5.84</v>
      </c>
      <c r="BP11" s="48">
        <f>IF(BO6="-",NA(),BO6)</f>
        <v>5.78</v>
      </c>
      <c r="BQ11" s="48">
        <f>IF(BP6="-",NA(),BP6)</f>
        <v>5.75</v>
      </c>
      <c r="BW11" s="47" t="s">
        <v>23</v>
      </c>
      <c r="BX11" s="48">
        <f>IF(BW6="-",NA(),BW6)</f>
        <v>189.29</v>
      </c>
      <c r="BY11" s="48">
        <f>IF(BX6="-",NA(),BX6)</f>
        <v>192.47</v>
      </c>
      <c r="BZ11" s="48">
        <f>IF(BY6="-",NA(),BY6)</f>
        <v>194.31</v>
      </c>
      <c r="CA11" s="48">
        <f>IF(BZ6="-",NA(),BZ6)</f>
        <v>196.49</v>
      </c>
      <c r="CB11" s="48">
        <f>IF(CA6="-",NA(),CA6)</f>
        <v>197.37</v>
      </c>
      <c r="CH11" s="47" t="s">
        <v>23</v>
      </c>
      <c r="CI11" s="48">
        <f>IF(CH6="-",NA(),CH6)</f>
        <v>0.49</v>
      </c>
      <c r="CJ11" s="48">
        <f>IF(CI6="-",NA(),CI6)</f>
        <v>0.5</v>
      </c>
      <c r="CK11" s="48">
        <f>IF(CJ6="-",NA(),CJ6)</f>
        <v>0.41</v>
      </c>
      <c r="CL11" s="48">
        <f>IF(CK6="-",NA(),CK6)</f>
        <v>0.36</v>
      </c>
      <c r="CM11" s="48">
        <f>IF(CL6="-",NA(),CL6)</f>
        <v>0.41</v>
      </c>
      <c r="CS11" s="47" t="s">
        <v>23</v>
      </c>
      <c r="CT11" s="48">
        <f>IF(CS6="-",NA(),CS6)</f>
        <v>5.56</v>
      </c>
      <c r="CU11" s="48">
        <f>IF(CT6="-",NA(),CT6)</f>
        <v>5.56</v>
      </c>
      <c r="CV11" s="48">
        <f>IF(CU6="-",NA(),CU6)</f>
        <v>5.56</v>
      </c>
      <c r="CW11" s="48">
        <f>IF(CV6="-",NA(),CV6)</f>
        <v>5.56</v>
      </c>
      <c r="CX11" s="48">
        <f>IF(CW6="-",NA(),CW6)</f>
        <v>5.56</v>
      </c>
      <c r="DD11" s="47" t="s">
        <v>23</v>
      </c>
      <c r="DE11" s="48">
        <f>IF(DD6="-",NA(),DD6)</f>
        <v>65.39</v>
      </c>
      <c r="DF11" s="48">
        <f>IF(DE6="-",NA(),DE6)</f>
        <v>66.88</v>
      </c>
      <c r="DG11" s="48">
        <f>IF(DF6="-",NA(),DF6)</f>
        <v>68.11</v>
      </c>
      <c r="DH11" s="48">
        <f>IF(DG6="-",NA(),DG6)</f>
        <v>69.459999999999994</v>
      </c>
      <c r="DI11" s="48">
        <f>IF(DH6="-",NA(),DH6)</f>
        <v>70.77</v>
      </c>
      <c r="DO11" s="47" t="s">
        <v>23</v>
      </c>
      <c r="DP11" s="48">
        <f>IF(DO6="-",NA(),DO6)</f>
        <v>100</v>
      </c>
      <c r="DQ11" s="48">
        <f>IF(DP6="-",NA(),DP6)</f>
        <v>100</v>
      </c>
      <c r="DR11" s="48">
        <f>IF(DQ6="-",NA(),DQ6)</f>
        <v>100</v>
      </c>
      <c r="DS11" s="48">
        <f>IF(DR6="-",NA(),DR6)</f>
        <v>100</v>
      </c>
      <c r="DT11" s="48">
        <f>IF(DS6="-",NA(),DS6)</f>
        <v>100</v>
      </c>
      <c r="DZ11" s="47" t="s">
        <v>23</v>
      </c>
      <c r="EA11" s="48">
        <f>IF(DZ6="-",NA(),DZ6)</f>
        <v>0</v>
      </c>
      <c r="EB11" s="48">
        <f>IF(EA6="-",NA(),EA6)</f>
        <v>0</v>
      </c>
      <c r="EC11" s="48">
        <f>IF(EB6="-",NA(),EB6)</f>
        <v>0</v>
      </c>
      <c r="ED11" s="48">
        <f>IF(EC6="-",NA(),EC6)</f>
        <v>0</v>
      </c>
      <c r="EE11" s="48">
        <f>IF(ED6="-",NA(),ED6)</f>
        <v>0</v>
      </c>
    </row>
    <row r="12" spans="1:140" x14ac:dyDescent="0.15">
      <c r="T12" s="47" t="s">
        <v>24</v>
      </c>
      <c r="U12" s="48">
        <f>IF(Y6="-",NA(),Y6)</f>
        <v>109.1</v>
      </c>
      <c r="V12" s="48">
        <f>IF(Z6="-",NA(),Z6)</f>
        <v>108.18</v>
      </c>
      <c r="W12" s="48">
        <f>IF(AA6="-",NA(),AA6)</f>
        <v>114.99</v>
      </c>
      <c r="X12" s="48">
        <f>IF(AB6="-",NA(),AB6)</f>
        <v>110.04</v>
      </c>
      <c r="Y12" s="48">
        <f>IF(AC6="-",NA(),AC6)</f>
        <v>115</v>
      </c>
      <c r="AE12" s="47" t="s">
        <v>24</v>
      </c>
      <c r="AF12" s="48">
        <f>IF(AJ6="-",NA(),AJ6)</f>
        <v>82.78</v>
      </c>
      <c r="AG12" s="48">
        <f t="shared" ref="AG12:AJ12" si="10">IF(AK6="-",NA(),AK6)</f>
        <v>79.27</v>
      </c>
      <c r="AH12" s="48">
        <f t="shared" si="10"/>
        <v>75.56</v>
      </c>
      <c r="AI12" s="48">
        <f t="shared" si="10"/>
        <v>68.38</v>
      </c>
      <c r="AJ12" s="48">
        <f t="shared" si="10"/>
        <v>66.13</v>
      </c>
      <c r="AP12" s="47" t="s">
        <v>24</v>
      </c>
      <c r="AQ12" s="48">
        <f>IF(AU6="-",NA(),AU6)</f>
        <v>649.91999999999996</v>
      </c>
      <c r="AR12" s="48">
        <f t="shared" ref="AR12:AU12" si="11">IF(AV6="-",NA(),AV6)</f>
        <v>680.22</v>
      </c>
      <c r="AS12" s="48">
        <f t="shared" si="11"/>
        <v>786.06</v>
      </c>
      <c r="AT12" s="48">
        <f t="shared" si="11"/>
        <v>771.18</v>
      </c>
      <c r="AU12" s="48">
        <f t="shared" si="11"/>
        <v>815.18</v>
      </c>
      <c r="BA12" s="47" t="s">
        <v>24</v>
      </c>
      <c r="BB12" s="48">
        <f>IF(BF6="-",NA(),BF6)</f>
        <v>531.53</v>
      </c>
      <c r="BC12" s="48">
        <f t="shared" ref="BC12:BF12" si="12">IF(BG6="-",NA(),BG6)</f>
        <v>504.73</v>
      </c>
      <c r="BD12" s="48">
        <f t="shared" si="12"/>
        <v>450.91</v>
      </c>
      <c r="BE12" s="48">
        <f t="shared" si="12"/>
        <v>444.01</v>
      </c>
      <c r="BF12" s="48">
        <f t="shared" si="12"/>
        <v>413.29</v>
      </c>
      <c r="BL12" s="47" t="s">
        <v>24</v>
      </c>
      <c r="BM12" s="48">
        <f>IF(BQ6="-",NA(),BQ6)</f>
        <v>93.31</v>
      </c>
      <c r="BN12" s="48">
        <f t="shared" ref="BN12:BQ12" si="13">IF(BR6="-",NA(),BR6)</f>
        <v>92.2</v>
      </c>
      <c r="BO12" s="48">
        <f t="shared" si="13"/>
        <v>103.39</v>
      </c>
      <c r="BP12" s="48">
        <f t="shared" si="13"/>
        <v>96.49</v>
      </c>
      <c r="BQ12" s="48">
        <f t="shared" si="13"/>
        <v>101.92</v>
      </c>
      <c r="BW12" s="47" t="s">
        <v>24</v>
      </c>
      <c r="BX12" s="48">
        <f>IF(CB6="-",NA(),CB6)</f>
        <v>33.81</v>
      </c>
      <c r="BY12" s="48">
        <f t="shared" ref="BY12:CB12" si="14">IF(CC6="-",NA(),CC6)</f>
        <v>34.33</v>
      </c>
      <c r="BZ12" s="48">
        <f t="shared" si="14"/>
        <v>30.96</v>
      </c>
      <c r="CA12" s="48">
        <f t="shared" si="14"/>
        <v>33.229999999999997</v>
      </c>
      <c r="CB12" s="48">
        <f t="shared" si="14"/>
        <v>31.6</v>
      </c>
      <c r="CH12" s="47" t="s">
        <v>24</v>
      </c>
      <c r="CI12" s="48">
        <f>IF(CM6="-",NA(),CM6)</f>
        <v>43.85</v>
      </c>
      <c r="CJ12" s="48">
        <f t="shared" ref="CJ12:CM12" si="15">IF(CN6="-",NA(),CN6)</f>
        <v>44.05</v>
      </c>
      <c r="CK12" s="48">
        <f t="shared" si="15"/>
        <v>45.51</v>
      </c>
      <c r="CL12" s="48">
        <f t="shared" si="15"/>
        <v>44.67</v>
      </c>
      <c r="CM12" s="48">
        <f t="shared" si="15"/>
        <v>41.71</v>
      </c>
      <c r="CS12" s="47" t="s">
        <v>24</v>
      </c>
      <c r="CT12" s="48">
        <f>IF(CX6="-",NA(),CX6)</f>
        <v>61.64</v>
      </c>
      <c r="CU12" s="48">
        <f t="shared" ref="CU12:CX12" si="16">IF(CY6="-",NA(),CY6)</f>
        <v>61.85</v>
      </c>
      <c r="CV12" s="48">
        <f t="shared" si="16"/>
        <v>64.14</v>
      </c>
      <c r="CW12" s="48">
        <f t="shared" si="16"/>
        <v>63.89</v>
      </c>
      <c r="CX12" s="48">
        <f t="shared" si="16"/>
        <v>64.7</v>
      </c>
      <c r="DD12" s="47" t="s">
        <v>24</v>
      </c>
      <c r="DE12" s="48">
        <f>IF(DI6="-",NA(),DI6)</f>
        <v>52.15</v>
      </c>
      <c r="DF12" s="48">
        <f t="shared" ref="DF12:DI12" si="17">IF(DJ6="-",NA(),DJ6)</f>
        <v>52.21</v>
      </c>
      <c r="DG12" s="48">
        <f t="shared" si="17"/>
        <v>54.51</v>
      </c>
      <c r="DH12" s="48">
        <f t="shared" si="17"/>
        <v>55.38</v>
      </c>
      <c r="DI12" s="48">
        <f t="shared" si="17"/>
        <v>56.07</v>
      </c>
      <c r="DO12" s="47" t="s">
        <v>24</v>
      </c>
      <c r="DP12" s="48">
        <f>IF(DT6="-",NA(),DT6)</f>
        <v>29.43</v>
      </c>
      <c r="DQ12" s="48">
        <f t="shared" ref="DQ12:DT12" si="18">IF(DU6="-",NA(),DU6)</f>
        <v>32.03</v>
      </c>
      <c r="DR12" s="48">
        <f t="shared" si="18"/>
        <v>36.58</v>
      </c>
      <c r="DS12" s="48">
        <f t="shared" si="18"/>
        <v>40.880000000000003</v>
      </c>
      <c r="DT12" s="48">
        <f t="shared" si="18"/>
        <v>41.24</v>
      </c>
      <c r="DZ12" s="47" t="s">
        <v>24</v>
      </c>
      <c r="EA12" s="48">
        <f>IF(EE6="-",NA(),EE6)</f>
        <v>0.11</v>
      </c>
      <c r="EB12" s="48">
        <f t="shared" ref="EB12:EE12" si="19">IF(EF6="-",NA(),EF6)</f>
        <v>0.11</v>
      </c>
      <c r="EC12" s="48">
        <f t="shared" si="19"/>
        <v>0.36</v>
      </c>
      <c r="ED12" s="48">
        <f t="shared" si="19"/>
        <v>0.12</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岡村 航平</cp:lastModifiedBy>
  <dcterms:created xsi:type="dcterms:W3CDTF">2022-12-01T02:36:01Z</dcterms:created>
  <dcterms:modified xsi:type="dcterms:W3CDTF">2023-01-13T01:03:58Z</dcterms:modified>
  <cp:category/>
</cp:coreProperties>
</file>