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9000水道局\01総務課\経理係\14経営比較分析表\経営比較分析資料（R5.2.XX）\"/>
    </mc:Choice>
  </mc:AlternateContent>
  <workbookProtection workbookAlgorithmName="SHA-512" workbookHashValue="LKkbJ9NvsVKn6YXkY0pbqMuGeYNzq4jqTVRHAfUpSGJpPcKmrqGPbTrxKMj2aqd+I0B19u5UD4WJok1V+bLZnw==" workbookSaltValue="55QKfA1Q6g4I3QaYIIA3Zg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10" i="5" l="1"/>
  <c r="AG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Q10" i="5"/>
  <c r="AU10" i="5"/>
  <c r="BE10" i="5"/>
  <c r="BO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<sst xmlns="http://schemas.openxmlformats.org/spreadsheetml/2006/main" count="262" uniqueCount="108">
  <si>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</si>
  <si>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</si>
  <si>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</si>
  <si>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</si>
  <si>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</si>
  <si>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</si>
  <si>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</si>
  <si>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</si>
  <si>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</si>
  <si>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</si>
  <si>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</si>
  <si>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</si>
  <si>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</si>
  <si>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</si>
  <si>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</si>
  <si>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</si>
  <si>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</si>
  <si>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</si>
  <si>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</si>
  <si>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</si>
  <si>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</si>
  <si>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</si>
  <si>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</si>
  <si>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</si>
  <si>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</si>
  <si>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</si>
  <si>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</si>
  <si>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</si>
  <si>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</si>
  <si>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</si>
  <si>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</si>
  <si>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</si>
  <si>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</si>
  <si>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</si>
  <si>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</si>
  <si>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</si>
  <si>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</si>
  <si>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</si>
  <si>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</si>
  <si>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</si>
  <si>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</si>
  <si>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</si>
  <si>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</si>
  <si>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</si>
  <si>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</si>
  <si>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</si>
  <si>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</si>
  <si>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</si>
  <si>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</si>
  <si>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</si>
  <si>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</si>
  <si>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</si>
  <si>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</si>
  <si>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</si>
  <si>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</si>
  <si>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</si>
  <si>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</si>
  <si>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</si>
  <si>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</si>
  <si>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</si>
  <si>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</si>
  <si>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</si>
  <si>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</si>
  <si>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</si>
  <si>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</si>
  <si>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</si>
  <si>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</si>
  <si>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</si>
  <si>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</si>
  <si>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</si>
  <si>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</si>
  <si>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</si>
  <si>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</si>
  <si>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</si>
  <si>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</si>
  <si>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</si>
  <si>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</si>
  <si>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</si>
  <si>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</si>
  <si>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</si>
  <si>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</si>
  <si>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</si>
  <si>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</si>
  <si>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</si>
  <si>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</si>
  <si>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</si>
  <si>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</si>
  <si>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</si>
  <si>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</si>
  <si>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352080</t>
  </si>
  <si>
    <t>46</t>
  </si>
  <si>
    <t>02</t>
  </si>
  <si>
    <t>0</t>
  </si>
  <si>
    <t>000</t>
  </si>
  <si>
    <t>山口県　岩国市</t>
  </si>
  <si>
    <t>法適用</t>
  </si>
  <si>
    <t>工業用水道事業</t>
  </si>
  <si>
    <t>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</si>
  <si>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</si>
  <si>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</si>
  <si>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</si>
  <si>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</si>
  <si>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</si>
  <si>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</si>
  <si>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</si>
  <si>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管路総延長約17kmに対し、法定耐用年数を経過した管路延長は約15kmと、事業創設期の施設がほとんどを占めている。また、老朽化により、ここ数年は漏水事故が多発している。
　今後は、管路施設の更新事業に着手し、緊急性及び重要性の高いものから順次更新していく予定である。</t>
    <phoneticPr fontId="5"/>
  </si>
  <si>
    <t>　岩国市の工業用水道は通水開始から40年以上が経過し、施設の大半が老朽化し更新時期を迎えているため、今後は、優先順位の高いものから順次、施設更新を行う予定である。
　また、収益面では給水先企業の撤退や、事業規模の縮小により、給水収益が減少しているため、料金水準の見直しの検討や、更なる効率的な経営を目指す必要がある。</t>
    <phoneticPr fontId="5"/>
  </si>
  <si>
    <t>①経常収支比率（％）
　100％以上であり、健全な経営状態を維持しているが、今後、施設の更新により減価償却費が増加し、比率の減少が見込まれる。
③流動比率（％）
　類似団体と比較しても、高い比率を維持しており、支払い能力に問題はない。
⑤料金回収率（％）
　100％を上回る水準を維持しているが、今後は施設更新により減価償却費も増加するため、状況を注視していく必要がある。
⑥給水原価（円）
　今後は施設更新による減価償却費の増加により、給水原価の増加が見込まれる。
⑦施設利用率（％）、⑧契約率（％）
　施設利用率、契約率ともに類似団体と比較して低く、また、現時点で企業の新規参入や契約水量が増量する予定もないため、施設の適切な規模へのダウンサイジング化等の検討が必要である。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</si>
</sst>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75.8</c:v>
                </c:pt>
                <c:pt idx="1">
                  <c:v>74.45</c:v>
                </c:pt>
                <c:pt idx="2">
                  <c:v>74.83</c:v>
                </c:pt>
                <c:pt idx="3">
                  <c:v>71.16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3-42AF-BD68-804DBE7A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52.15</c:v>
                </c:pt>
                <c:pt idx="1">
                  <c:v>52.21</c:v>
                </c:pt>
                <c:pt idx="2">
                  <c:v>54.51</c:v>
                </c:pt>
                <c:pt idx="3">
                  <c:v>55.38</c:v>
                </c:pt>
                <c:pt idx="4">
                  <c:v>56.07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3-42AF-BD68-804DBE7A5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87.82</c:v>
                </c:pt>
                <c:pt idx="1">
                  <c:v>87.82</c:v>
                </c:pt>
                <c:pt idx="2">
                  <c:v>85.53</c:v>
                </c:pt>
                <c:pt idx="3">
                  <c:v>85.34</c:v>
                </c:pt>
                <c:pt idx="4">
                  <c:v>85.34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A-436D-9023-45FB5B9E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29.43</c:v>
                </c:pt>
                <c:pt idx="1">
                  <c:v>32.03</c:v>
                </c:pt>
                <c:pt idx="2">
                  <c:v>36.58</c:v>
                </c:pt>
                <c:pt idx="3">
                  <c:v>40.880000000000003</c:v>
                </c:pt>
                <c:pt idx="4">
                  <c:v>41.24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A-436D-9023-45FB5B9E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5-4AA4-9397-61A517E5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0.11</c:v>
                </c:pt>
                <c:pt idx="1">
                  <c:v>0.11</c:v>
                </c:pt>
                <c:pt idx="2">
                  <c:v>0.36</c:v>
                </c:pt>
                <c:pt idx="3">
                  <c:v>0.12</c:v>
                </c:pt>
                <c:pt idx="4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5-4AA4-9397-61A517E51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1827.16</c:v>
                </c:pt>
                <c:pt idx="1">
                  <c:v>1383.92</c:v>
                </c:pt>
                <c:pt idx="2">
                  <c:v>3846.45</c:v>
                </c:pt>
                <c:pt idx="3">
                  <c:v>1227.1600000000001</c:v>
                </c:pt>
                <c:pt idx="4">
                  <c:v>4023.13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B-4233-8DA4-18095C38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649.91999999999996</c:v>
                </c:pt>
                <c:pt idx="1">
                  <c:v>680.22</c:v>
                </c:pt>
                <c:pt idx="2">
                  <c:v>786.06</c:v>
                </c:pt>
                <c:pt idx="3">
                  <c:v>771.18</c:v>
                </c:pt>
                <c:pt idx="4">
                  <c:v>815.18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B-4233-8DA4-18095C38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10-40D4-8F91-AAFD9534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531.53</c:v>
                </c:pt>
                <c:pt idx="1">
                  <c:v>504.73</c:v>
                </c:pt>
                <c:pt idx="2">
                  <c:v>450.91</c:v>
                </c:pt>
                <c:pt idx="3">
                  <c:v>444.01</c:v>
                </c:pt>
                <c:pt idx="4">
                  <c:v>413.29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0-40D4-8F91-AAFD9534D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101.54</c:v>
                </c:pt>
                <c:pt idx="1">
                  <c:v>113.99</c:v>
                </c:pt>
                <c:pt idx="2">
                  <c:v>122.58</c:v>
                </c:pt>
                <c:pt idx="3">
                  <c:v>110.57</c:v>
                </c:pt>
                <c:pt idx="4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C-44FD-9301-A935F789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93.31</c:v>
                </c:pt>
                <c:pt idx="1">
                  <c:v>92.2</c:v>
                </c:pt>
                <c:pt idx="2">
                  <c:v>103.39</c:v>
                </c:pt>
                <c:pt idx="3">
                  <c:v>96.49</c:v>
                </c:pt>
                <c:pt idx="4">
                  <c:v>101.92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C-44FD-9301-A935F7898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19.89</c:v>
                </c:pt>
                <c:pt idx="1">
                  <c:v>17.72</c:v>
                </c:pt>
                <c:pt idx="2">
                  <c:v>16.48</c:v>
                </c:pt>
                <c:pt idx="3">
                  <c:v>18.27</c:v>
                </c:pt>
                <c:pt idx="4">
                  <c:v>19.59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5-4875-B510-003C91AF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33.81</c:v>
                </c:pt>
                <c:pt idx="1">
                  <c:v>34.33</c:v>
                </c:pt>
                <c:pt idx="2">
                  <c:v>30.96</c:v>
                </c:pt>
                <c:pt idx="3">
                  <c:v>33.229999999999997</c:v>
                </c:pt>
                <c:pt idx="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5-4875-B510-003C91AF8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17.47</c:v>
                </c:pt>
                <c:pt idx="1">
                  <c:v>17.47</c:v>
                </c:pt>
                <c:pt idx="2">
                  <c:v>14.66</c:v>
                </c:pt>
                <c:pt idx="3">
                  <c:v>13.29</c:v>
                </c:pt>
                <c:pt idx="4">
                  <c:v>12.54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3-442B-A244-198FDCEB9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43.85</c:v>
                </c:pt>
                <c:pt idx="1">
                  <c:v>44.05</c:v>
                </c:pt>
                <c:pt idx="2">
                  <c:v>45.51</c:v>
                </c:pt>
                <c:pt idx="3">
                  <c:v>44.67</c:v>
                </c:pt>
                <c:pt idx="4">
                  <c:v>41.71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43-442B-A244-198FDCEB9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58.66</c:v>
                </c:pt>
                <c:pt idx="1">
                  <c:v>57.61</c:v>
                </c:pt>
                <c:pt idx="2">
                  <c:v>57.61</c:v>
                </c:pt>
                <c:pt idx="3">
                  <c:v>53.43</c:v>
                </c:pt>
                <c:pt idx="4">
                  <c:v>50.61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6-4220-A252-F1D1B6953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61.64</c:v>
                </c:pt>
                <c:pt idx="1">
                  <c:v>61.85</c:v>
                </c:pt>
                <c:pt idx="2">
                  <c:v>64.14</c:v>
                </c:pt>
                <c:pt idx="3">
                  <c:v>63.89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6-4220-A252-F1D1B6953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8-4F0C-A95A-E8C15256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82.78</c:v>
                </c:pt>
                <c:pt idx="1">
                  <c:v>79.27</c:v>
                </c:pt>
                <c:pt idx="2">
                  <c:v>75.56</c:v>
                </c:pt>
                <c:pt idx="3">
                  <c:v>68.38</c:v>
                </c:pt>
                <c:pt idx="4">
                  <c:v>66.13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8-4F0C-A95A-E8C152566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105.84</c:v>
                </c:pt>
                <c:pt idx="1">
                  <c:v>119.04</c:v>
                </c:pt>
                <c:pt idx="2">
                  <c:v>122.93</c:v>
                </c:pt>
                <c:pt idx="3">
                  <c:v>111.36</c:v>
                </c:pt>
                <c:pt idx="4">
                  <c:v>103.6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E-4D16-ACB2-089F6954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109.1</c:v>
                </c:pt>
                <c:pt idx="1">
                  <c:v>108.18</c:v>
                </c:pt>
                <c:pt idx="2">
                  <c:v>114.99</c:v>
                </c:pt>
                <c:pt idx="3">
                  <c:v>110.04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E-4D16-ACB2-089F6954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KJ43" zoomScale="70" zoomScaleNormal="70" workbookViewId="0">
      <selection activeCell="SM68" sqref="SM68:TA8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山口県　岩国市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28570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3584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95.7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12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14458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107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H29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H30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R01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R02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R03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H29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H30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R01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R02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R03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H29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H30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R01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R02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R03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H29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H30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R01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R02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R03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105.84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119.04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122.93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111.36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103.6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1827.16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1383.92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3846.45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1227.1600000000001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4023.13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109.1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108.18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114.99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110.04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115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82.78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79.27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75.56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68.38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66.13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649.91999999999996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680.22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786.06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771.18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815.18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531.53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504.73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450.91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444.01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413.29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H29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H30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R01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R02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R03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H29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H30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R01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R02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R03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H29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H30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R01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R02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R03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H29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H30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R01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R02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R03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101.54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113.99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122.58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110.57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103.1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19.89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17.72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16.48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18.27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19.59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17.47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17.47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14.66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13.29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12.54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58.66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57.61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57.61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53.43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50.61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93.31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92.2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103.39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96.49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101.92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33.81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34.33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30.96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33.229999999999997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31.6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43.85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44.05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45.51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44.67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41.71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61.64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61.85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64.14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63.89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64.7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H29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H30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R01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R02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R03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H29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H30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R01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R02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R03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H29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H30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R01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R02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R03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75.8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74.45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74.83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71.16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72.400000000000006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87.82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87.82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85.53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85.34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85.34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0.18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52.15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52.21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54.51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55.38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56.07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29.43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32.03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36.58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40.880000000000003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41.24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0.11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0.11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0.36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0.12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0.31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37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【117.41】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【23.68】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【462.72】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【233.92】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【112.31】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【19.07】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【54.01】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【76.67】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【60.20】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【48.27】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【0.22】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lISGbkYJGwHvpl0PHcEPoTf1WN2k4kXJcSZGFhVwkrj+ulxKerfHGI23QVnj4SoDMNGcWu1qkgBV00XCvnaJBA==" saltValue="Q2lV8p7uzmn0CNEl+pCD7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38</v>
      </c>
    </row>
    <row r="2" spans="1:140" x14ac:dyDescent="0.15">
      <c r="A2" s="28" t="s">
        <v>39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40</v>
      </c>
      <c r="B3" s="29" t="s">
        <v>41</v>
      </c>
      <c r="C3" s="29" t="s">
        <v>42</v>
      </c>
      <c r="D3" s="29" t="s">
        <v>43</v>
      </c>
      <c r="E3" s="29" t="s">
        <v>44</v>
      </c>
      <c r="F3" s="29" t="s">
        <v>45</v>
      </c>
      <c r="G3" s="29" t="s">
        <v>46</v>
      </c>
      <c r="H3" s="146" t="s">
        <v>47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48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49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50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51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52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53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54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55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56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57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58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59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60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61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62</v>
      </c>
      <c r="B5" s="31"/>
      <c r="C5" s="31"/>
      <c r="D5" s="31"/>
      <c r="E5" s="31"/>
      <c r="F5" s="31"/>
      <c r="G5" s="31"/>
      <c r="H5" s="32" t="s">
        <v>63</v>
      </c>
      <c r="I5" s="32" t="s">
        <v>64</v>
      </c>
      <c r="J5" s="32" t="s">
        <v>65</v>
      </c>
      <c r="K5" s="32" t="s">
        <v>66</v>
      </c>
      <c r="L5" s="32" t="s">
        <v>67</v>
      </c>
      <c r="M5" s="32" t="s">
        <v>68</v>
      </c>
      <c r="N5" s="32" t="s">
        <v>69</v>
      </c>
      <c r="O5" s="32" t="s">
        <v>70</v>
      </c>
      <c r="P5" s="32" t="s">
        <v>71</v>
      </c>
      <c r="Q5" s="32" t="s">
        <v>72</v>
      </c>
      <c r="R5" s="32" t="s">
        <v>73</v>
      </c>
      <c r="S5" s="32" t="s">
        <v>74</v>
      </c>
      <c r="T5" s="32" t="s">
        <v>75</v>
      </c>
      <c r="U5" s="32" t="s">
        <v>76</v>
      </c>
      <c r="V5" s="32" t="s">
        <v>77</v>
      </c>
      <c r="W5" s="32" t="s">
        <v>78</v>
      </c>
      <c r="X5" s="32" t="s">
        <v>79</v>
      </c>
      <c r="Y5" s="32" t="s">
        <v>80</v>
      </c>
      <c r="Z5" s="32" t="s">
        <v>81</v>
      </c>
      <c r="AA5" s="32" t="s">
        <v>82</v>
      </c>
      <c r="AB5" s="32" t="s">
        <v>83</v>
      </c>
      <c r="AC5" s="32" t="s">
        <v>84</v>
      </c>
      <c r="AD5" s="32" t="s">
        <v>85</v>
      </c>
      <c r="AE5" s="32" t="s">
        <v>75</v>
      </c>
      <c r="AF5" s="32" t="s">
        <v>76</v>
      </c>
      <c r="AG5" s="32" t="s">
        <v>77</v>
      </c>
      <c r="AH5" s="32" t="s">
        <v>78</v>
      </c>
      <c r="AI5" s="32" t="s">
        <v>79</v>
      </c>
      <c r="AJ5" s="32" t="s">
        <v>80</v>
      </c>
      <c r="AK5" s="32" t="s">
        <v>81</v>
      </c>
      <c r="AL5" s="32" t="s">
        <v>82</v>
      </c>
      <c r="AM5" s="32" t="s">
        <v>83</v>
      </c>
      <c r="AN5" s="32" t="s">
        <v>84</v>
      </c>
      <c r="AO5" s="32" t="s">
        <v>86</v>
      </c>
      <c r="AP5" s="32" t="s">
        <v>75</v>
      </c>
      <c r="AQ5" s="32" t="s">
        <v>76</v>
      </c>
      <c r="AR5" s="32" t="s">
        <v>77</v>
      </c>
      <c r="AS5" s="32" t="s">
        <v>78</v>
      </c>
      <c r="AT5" s="32" t="s">
        <v>79</v>
      </c>
      <c r="AU5" s="32" t="s">
        <v>80</v>
      </c>
      <c r="AV5" s="32" t="s">
        <v>81</v>
      </c>
      <c r="AW5" s="32" t="s">
        <v>82</v>
      </c>
      <c r="AX5" s="32" t="s">
        <v>83</v>
      </c>
      <c r="AY5" s="32" t="s">
        <v>84</v>
      </c>
      <c r="AZ5" s="32" t="s">
        <v>86</v>
      </c>
      <c r="BA5" s="32" t="s">
        <v>75</v>
      </c>
      <c r="BB5" s="32" t="s">
        <v>76</v>
      </c>
      <c r="BC5" s="32" t="s">
        <v>77</v>
      </c>
      <c r="BD5" s="32" t="s">
        <v>78</v>
      </c>
      <c r="BE5" s="32" t="s">
        <v>79</v>
      </c>
      <c r="BF5" s="32" t="s">
        <v>80</v>
      </c>
      <c r="BG5" s="32" t="s">
        <v>81</v>
      </c>
      <c r="BH5" s="32" t="s">
        <v>82</v>
      </c>
      <c r="BI5" s="32" t="s">
        <v>83</v>
      </c>
      <c r="BJ5" s="32" t="s">
        <v>84</v>
      </c>
      <c r="BK5" s="32" t="s">
        <v>86</v>
      </c>
      <c r="BL5" s="32" t="s">
        <v>75</v>
      </c>
      <c r="BM5" s="32" t="s">
        <v>76</v>
      </c>
      <c r="BN5" s="32" t="s">
        <v>77</v>
      </c>
      <c r="BO5" s="32" t="s">
        <v>78</v>
      </c>
      <c r="BP5" s="32" t="s">
        <v>79</v>
      </c>
      <c r="BQ5" s="32" t="s">
        <v>80</v>
      </c>
      <c r="BR5" s="32" t="s">
        <v>81</v>
      </c>
      <c r="BS5" s="32" t="s">
        <v>82</v>
      </c>
      <c r="BT5" s="32" t="s">
        <v>83</v>
      </c>
      <c r="BU5" s="32" t="s">
        <v>84</v>
      </c>
      <c r="BV5" s="32" t="s">
        <v>86</v>
      </c>
      <c r="BW5" s="32" t="s">
        <v>75</v>
      </c>
      <c r="BX5" s="32" t="s">
        <v>76</v>
      </c>
      <c r="BY5" s="32" t="s">
        <v>77</v>
      </c>
      <c r="BZ5" s="32" t="s">
        <v>78</v>
      </c>
      <c r="CA5" s="32" t="s">
        <v>79</v>
      </c>
      <c r="CB5" s="32" t="s">
        <v>80</v>
      </c>
      <c r="CC5" s="32" t="s">
        <v>81</v>
      </c>
      <c r="CD5" s="32" t="s">
        <v>82</v>
      </c>
      <c r="CE5" s="32" t="s">
        <v>83</v>
      </c>
      <c r="CF5" s="32" t="s">
        <v>84</v>
      </c>
      <c r="CG5" s="32" t="s">
        <v>86</v>
      </c>
      <c r="CH5" s="32" t="s">
        <v>75</v>
      </c>
      <c r="CI5" s="32" t="s">
        <v>76</v>
      </c>
      <c r="CJ5" s="32" t="s">
        <v>77</v>
      </c>
      <c r="CK5" s="32" t="s">
        <v>78</v>
      </c>
      <c r="CL5" s="32" t="s">
        <v>79</v>
      </c>
      <c r="CM5" s="32" t="s">
        <v>80</v>
      </c>
      <c r="CN5" s="32" t="s">
        <v>81</v>
      </c>
      <c r="CO5" s="32" t="s">
        <v>82</v>
      </c>
      <c r="CP5" s="32" t="s">
        <v>83</v>
      </c>
      <c r="CQ5" s="32" t="s">
        <v>84</v>
      </c>
      <c r="CR5" s="32" t="s">
        <v>86</v>
      </c>
      <c r="CS5" s="32" t="s">
        <v>75</v>
      </c>
      <c r="CT5" s="32" t="s">
        <v>76</v>
      </c>
      <c r="CU5" s="32" t="s">
        <v>77</v>
      </c>
      <c r="CV5" s="32" t="s">
        <v>78</v>
      </c>
      <c r="CW5" s="32" t="s">
        <v>79</v>
      </c>
      <c r="CX5" s="32" t="s">
        <v>80</v>
      </c>
      <c r="CY5" s="32" t="s">
        <v>81</v>
      </c>
      <c r="CZ5" s="32" t="s">
        <v>82</v>
      </c>
      <c r="DA5" s="32" t="s">
        <v>83</v>
      </c>
      <c r="DB5" s="32" t="s">
        <v>84</v>
      </c>
      <c r="DC5" s="32" t="s">
        <v>86</v>
      </c>
      <c r="DD5" s="32" t="s">
        <v>75</v>
      </c>
      <c r="DE5" s="32" t="s">
        <v>76</v>
      </c>
      <c r="DF5" s="32" t="s">
        <v>77</v>
      </c>
      <c r="DG5" s="32" t="s">
        <v>78</v>
      </c>
      <c r="DH5" s="32" t="s">
        <v>79</v>
      </c>
      <c r="DI5" s="32" t="s">
        <v>80</v>
      </c>
      <c r="DJ5" s="32" t="s">
        <v>81</v>
      </c>
      <c r="DK5" s="32" t="s">
        <v>82</v>
      </c>
      <c r="DL5" s="32" t="s">
        <v>83</v>
      </c>
      <c r="DM5" s="32" t="s">
        <v>84</v>
      </c>
      <c r="DN5" s="32" t="s">
        <v>86</v>
      </c>
      <c r="DO5" s="32" t="s">
        <v>75</v>
      </c>
      <c r="DP5" s="32" t="s">
        <v>76</v>
      </c>
      <c r="DQ5" s="32" t="s">
        <v>77</v>
      </c>
      <c r="DR5" s="32" t="s">
        <v>78</v>
      </c>
      <c r="DS5" s="32" t="s">
        <v>79</v>
      </c>
      <c r="DT5" s="32" t="s">
        <v>80</v>
      </c>
      <c r="DU5" s="32" t="s">
        <v>81</v>
      </c>
      <c r="DV5" s="32" t="s">
        <v>82</v>
      </c>
      <c r="DW5" s="32" t="s">
        <v>83</v>
      </c>
      <c r="DX5" s="32" t="s">
        <v>84</v>
      </c>
      <c r="DY5" s="32" t="s">
        <v>86</v>
      </c>
      <c r="DZ5" s="32" t="s">
        <v>75</v>
      </c>
      <c r="EA5" s="32" t="s">
        <v>76</v>
      </c>
      <c r="EB5" s="32" t="s">
        <v>77</v>
      </c>
      <c r="EC5" s="32" t="s">
        <v>78</v>
      </c>
      <c r="ED5" s="32" t="s">
        <v>79</v>
      </c>
      <c r="EE5" s="32" t="s">
        <v>80</v>
      </c>
      <c r="EF5" s="32" t="s">
        <v>81</v>
      </c>
      <c r="EG5" s="32" t="s">
        <v>82</v>
      </c>
      <c r="EH5" s="32" t="s">
        <v>83</v>
      </c>
      <c r="EI5" s="32" t="s">
        <v>84</v>
      </c>
      <c r="EJ5" s="32" t="s">
        <v>86</v>
      </c>
    </row>
    <row r="6" spans="1:140" s="36" customFormat="1" x14ac:dyDescent="0.15">
      <c r="A6" s="28" t="s">
        <v>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105.84</v>
      </c>
      <c r="U6" s="35">
        <f>U7</f>
        <v>119.04</v>
      </c>
      <c r="V6" s="35">
        <f>V7</f>
        <v>122.93</v>
      </c>
      <c r="W6" s="35">
        <f>W7</f>
        <v>111.36</v>
      </c>
      <c r="X6" s="35">
        <f t="shared" si="3"/>
        <v>103.6</v>
      </c>
      <c r="Y6" s="35">
        <f t="shared" si="3"/>
        <v>109.1</v>
      </c>
      <c r="Z6" s="35">
        <f t="shared" si="3"/>
        <v>108.18</v>
      </c>
      <c r="AA6" s="35">
        <f t="shared" si="3"/>
        <v>114.99</v>
      </c>
      <c r="AB6" s="35">
        <f t="shared" si="3"/>
        <v>110.04</v>
      </c>
      <c r="AC6" s="35">
        <f t="shared" si="3"/>
        <v>115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82.78</v>
      </c>
      <c r="AK6" s="35">
        <f t="shared" si="3"/>
        <v>79.27</v>
      </c>
      <c r="AL6" s="35">
        <f t="shared" si="3"/>
        <v>75.56</v>
      </c>
      <c r="AM6" s="35">
        <f t="shared" si="3"/>
        <v>68.38</v>
      </c>
      <c r="AN6" s="35">
        <f t="shared" si="3"/>
        <v>66.13</v>
      </c>
      <c r="AO6" s="33" t="str">
        <f>IF(AO7="-","【-】","【"&amp;SUBSTITUTE(TEXT(AO7,"#,##0.00"),"-","△")&amp;"】")</f>
        <v>【23.68】</v>
      </c>
      <c r="AP6" s="35">
        <f t="shared" si="3"/>
        <v>1827.16</v>
      </c>
      <c r="AQ6" s="35">
        <f>AQ7</f>
        <v>1383.92</v>
      </c>
      <c r="AR6" s="35">
        <f>AR7</f>
        <v>3846.45</v>
      </c>
      <c r="AS6" s="35">
        <f>AS7</f>
        <v>1227.1600000000001</v>
      </c>
      <c r="AT6" s="35">
        <f t="shared" si="3"/>
        <v>4023.13</v>
      </c>
      <c r="AU6" s="35">
        <f t="shared" si="3"/>
        <v>649.91999999999996</v>
      </c>
      <c r="AV6" s="35">
        <f t="shared" si="3"/>
        <v>680.22</v>
      </c>
      <c r="AW6" s="35">
        <f t="shared" si="3"/>
        <v>786.06</v>
      </c>
      <c r="AX6" s="35">
        <f t="shared" si="3"/>
        <v>771.18</v>
      </c>
      <c r="AY6" s="35">
        <f t="shared" si="3"/>
        <v>815.18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531.53</v>
      </c>
      <c r="BG6" s="35">
        <f t="shared" si="3"/>
        <v>504.73</v>
      </c>
      <c r="BH6" s="35">
        <f t="shared" si="3"/>
        <v>450.91</v>
      </c>
      <c r="BI6" s="35">
        <f t="shared" si="3"/>
        <v>444.01</v>
      </c>
      <c r="BJ6" s="35">
        <f t="shared" si="3"/>
        <v>413.29</v>
      </c>
      <c r="BK6" s="33" t="str">
        <f>IF(BK7="-","【-】","【"&amp;SUBSTITUTE(TEXT(BK7,"#,##0.00"),"-","△")&amp;"】")</f>
        <v>【233.92】</v>
      </c>
      <c r="BL6" s="35">
        <f t="shared" si="3"/>
        <v>101.54</v>
      </c>
      <c r="BM6" s="35">
        <f>BM7</f>
        <v>113.99</v>
      </c>
      <c r="BN6" s="35">
        <f>BN7</f>
        <v>122.58</v>
      </c>
      <c r="BO6" s="35">
        <f>BO7</f>
        <v>110.57</v>
      </c>
      <c r="BP6" s="35">
        <f t="shared" si="3"/>
        <v>103.1</v>
      </c>
      <c r="BQ6" s="35">
        <f t="shared" si="3"/>
        <v>93.31</v>
      </c>
      <c r="BR6" s="35">
        <f t="shared" si="3"/>
        <v>92.2</v>
      </c>
      <c r="BS6" s="35">
        <f t="shared" si="3"/>
        <v>103.39</v>
      </c>
      <c r="BT6" s="35">
        <f t="shared" si="3"/>
        <v>96.49</v>
      </c>
      <c r="BU6" s="35">
        <f t="shared" si="3"/>
        <v>101.92</v>
      </c>
      <c r="BV6" s="33" t="str">
        <f>IF(BV7="-","【-】","【"&amp;SUBSTITUTE(TEXT(BV7,"#,##0.00"),"-","△")&amp;"】")</f>
        <v>【112.31】</v>
      </c>
      <c r="BW6" s="35">
        <f t="shared" si="3"/>
        <v>19.89</v>
      </c>
      <c r="BX6" s="35">
        <f>BX7</f>
        <v>17.72</v>
      </c>
      <c r="BY6" s="35">
        <f>BY7</f>
        <v>16.48</v>
      </c>
      <c r="BZ6" s="35">
        <f>BZ7</f>
        <v>18.27</v>
      </c>
      <c r="CA6" s="35">
        <f t="shared" si="3"/>
        <v>19.59</v>
      </c>
      <c r="CB6" s="35">
        <f t="shared" si="3"/>
        <v>33.81</v>
      </c>
      <c r="CC6" s="35">
        <f t="shared" si="3"/>
        <v>34.33</v>
      </c>
      <c r="CD6" s="35">
        <f t="shared" si="3"/>
        <v>30.96</v>
      </c>
      <c r="CE6" s="35">
        <f t="shared" si="3"/>
        <v>33.229999999999997</v>
      </c>
      <c r="CF6" s="35">
        <f t="shared" ref="CF6" si="4">CF7</f>
        <v>31.6</v>
      </c>
      <c r="CG6" s="33" t="str">
        <f>IF(CG7="-","【-】","【"&amp;SUBSTITUTE(TEXT(CG7,"#,##0.00"),"-","△")&amp;"】")</f>
        <v>【19.07】</v>
      </c>
      <c r="CH6" s="35">
        <f t="shared" ref="CH6:CQ6" si="5">CH7</f>
        <v>17.47</v>
      </c>
      <c r="CI6" s="35">
        <f>CI7</f>
        <v>17.47</v>
      </c>
      <c r="CJ6" s="35">
        <f>CJ7</f>
        <v>14.66</v>
      </c>
      <c r="CK6" s="35">
        <f>CK7</f>
        <v>13.29</v>
      </c>
      <c r="CL6" s="35">
        <f t="shared" si="5"/>
        <v>12.54</v>
      </c>
      <c r="CM6" s="35">
        <f t="shared" si="5"/>
        <v>43.85</v>
      </c>
      <c r="CN6" s="35">
        <f t="shared" si="5"/>
        <v>44.05</v>
      </c>
      <c r="CO6" s="35">
        <f t="shared" si="5"/>
        <v>45.51</v>
      </c>
      <c r="CP6" s="35">
        <f t="shared" si="5"/>
        <v>44.67</v>
      </c>
      <c r="CQ6" s="35">
        <f t="shared" si="5"/>
        <v>41.71</v>
      </c>
      <c r="CR6" s="33" t="str">
        <f>IF(CR7="-","【-】","【"&amp;SUBSTITUTE(TEXT(CR7,"#,##0.00"),"-","△")&amp;"】")</f>
        <v>【54.01】</v>
      </c>
      <c r="CS6" s="35">
        <f t="shared" ref="CS6:DB6" si="6">CS7</f>
        <v>58.66</v>
      </c>
      <c r="CT6" s="35">
        <f>CT7</f>
        <v>57.61</v>
      </c>
      <c r="CU6" s="35">
        <f>CU7</f>
        <v>57.61</v>
      </c>
      <c r="CV6" s="35">
        <f>CV7</f>
        <v>53.43</v>
      </c>
      <c r="CW6" s="35">
        <f t="shared" si="6"/>
        <v>50.61</v>
      </c>
      <c r="CX6" s="35">
        <f t="shared" si="6"/>
        <v>61.64</v>
      </c>
      <c r="CY6" s="35">
        <f t="shared" si="6"/>
        <v>61.85</v>
      </c>
      <c r="CZ6" s="35">
        <f t="shared" si="6"/>
        <v>64.14</v>
      </c>
      <c r="DA6" s="35">
        <f t="shared" si="6"/>
        <v>63.89</v>
      </c>
      <c r="DB6" s="35">
        <f t="shared" si="6"/>
        <v>64.7</v>
      </c>
      <c r="DC6" s="33" t="str">
        <f>IF(DC7="-","【-】","【"&amp;SUBSTITUTE(TEXT(DC7,"#,##0.00"),"-","△")&amp;"】")</f>
        <v>【76.67】</v>
      </c>
      <c r="DD6" s="35">
        <f t="shared" ref="DD6:DM6" si="7">DD7</f>
        <v>75.8</v>
      </c>
      <c r="DE6" s="35">
        <f>DE7</f>
        <v>74.45</v>
      </c>
      <c r="DF6" s="35">
        <f>DF7</f>
        <v>74.83</v>
      </c>
      <c r="DG6" s="35">
        <f>DG7</f>
        <v>71.16</v>
      </c>
      <c r="DH6" s="35">
        <f t="shared" si="7"/>
        <v>72.400000000000006</v>
      </c>
      <c r="DI6" s="35">
        <f t="shared" si="7"/>
        <v>52.15</v>
      </c>
      <c r="DJ6" s="35">
        <f t="shared" si="7"/>
        <v>52.21</v>
      </c>
      <c r="DK6" s="35">
        <f t="shared" si="7"/>
        <v>54.51</v>
      </c>
      <c r="DL6" s="35">
        <f t="shared" si="7"/>
        <v>55.38</v>
      </c>
      <c r="DM6" s="35">
        <f t="shared" si="7"/>
        <v>56.07</v>
      </c>
      <c r="DN6" s="33" t="str">
        <f>IF(DN7="-","【-】","【"&amp;SUBSTITUTE(TEXT(DN7,"#,##0.00"),"-","△")&amp;"】")</f>
        <v>【60.20】</v>
      </c>
      <c r="DO6" s="35">
        <f t="shared" ref="DO6:DX6" si="8">DO7</f>
        <v>87.82</v>
      </c>
      <c r="DP6" s="35">
        <f>DP7</f>
        <v>87.82</v>
      </c>
      <c r="DQ6" s="35">
        <f>DQ7</f>
        <v>85.53</v>
      </c>
      <c r="DR6" s="35">
        <f>DR7</f>
        <v>85.34</v>
      </c>
      <c r="DS6" s="35">
        <f t="shared" si="8"/>
        <v>85.34</v>
      </c>
      <c r="DT6" s="35">
        <f t="shared" si="8"/>
        <v>29.43</v>
      </c>
      <c r="DU6" s="35">
        <f t="shared" si="8"/>
        <v>32.03</v>
      </c>
      <c r="DV6" s="35">
        <f t="shared" si="8"/>
        <v>36.58</v>
      </c>
      <c r="DW6" s="35">
        <f t="shared" si="8"/>
        <v>40.880000000000003</v>
      </c>
      <c r="DX6" s="35">
        <f t="shared" si="8"/>
        <v>41.24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0.18</v>
      </c>
      <c r="ED6" s="35">
        <f t="shared" si="9"/>
        <v>0</v>
      </c>
      <c r="EE6" s="35">
        <f t="shared" si="9"/>
        <v>0.11</v>
      </c>
      <c r="EF6" s="35">
        <f t="shared" si="9"/>
        <v>0.11</v>
      </c>
      <c r="EG6" s="35">
        <f t="shared" si="9"/>
        <v>0.36</v>
      </c>
      <c r="EH6" s="35">
        <f t="shared" si="9"/>
        <v>0.12</v>
      </c>
      <c r="EI6" s="35">
        <f t="shared" si="9"/>
        <v>0.31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88</v>
      </c>
      <c r="C7" s="37" t="s">
        <v>89</v>
      </c>
      <c r="D7" s="37" t="s">
        <v>90</v>
      </c>
      <c r="E7" s="37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8">
        <v>28570</v>
      </c>
      <c r="L7" s="37" t="s">
        <v>97</v>
      </c>
      <c r="M7" s="38">
        <v>1</v>
      </c>
      <c r="N7" s="38">
        <v>3584</v>
      </c>
      <c r="O7" s="39" t="s">
        <v>98</v>
      </c>
      <c r="P7" s="39">
        <v>95.7</v>
      </c>
      <c r="Q7" s="38">
        <v>12</v>
      </c>
      <c r="R7" s="38">
        <v>14458</v>
      </c>
      <c r="S7" s="37" t="s">
        <v>99</v>
      </c>
      <c r="T7" s="40">
        <v>105.84</v>
      </c>
      <c r="U7" s="40">
        <v>119.04</v>
      </c>
      <c r="V7" s="40">
        <v>122.93</v>
      </c>
      <c r="W7" s="40">
        <v>111.36</v>
      </c>
      <c r="X7" s="40">
        <v>103.6</v>
      </c>
      <c r="Y7" s="40">
        <v>109.1</v>
      </c>
      <c r="Z7" s="40">
        <v>108.18</v>
      </c>
      <c r="AA7" s="40">
        <v>114.99</v>
      </c>
      <c r="AB7" s="40">
        <v>110.04</v>
      </c>
      <c r="AC7" s="41">
        <v>115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82.78</v>
      </c>
      <c r="AK7" s="40">
        <v>79.27</v>
      </c>
      <c r="AL7" s="40">
        <v>75.56</v>
      </c>
      <c r="AM7" s="40">
        <v>68.38</v>
      </c>
      <c r="AN7" s="40">
        <v>66.13</v>
      </c>
      <c r="AO7" s="40">
        <v>23.68</v>
      </c>
      <c r="AP7" s="40">
        <v>1827.16</v>
      </c>
      <c r="AQ7" s="40">
        <v>1383.92</v>
      </c>
      <c r="AR7" s="40">
        <v>3846.45</v>
      </c>
      <c r="AS7" s="40">
        <v>1227.1600000000001</v>
      </c>
      <c r="AT7" s="40">
        <v>4023.13</v>
      </c>
      <c r="AU7" s="40">
        <v>649.91999999999996</v>
      </c>
      <c r="AV7" s="40">
        <v>680.22</v>
      </c>
      <c r="AW7" s="40">
        <v>786.06</v>
      </c>
      <c r="AX7" s="40">
        <v>771.18</v>
      </c>
      <c r="AY7" s="40">
        <v>815.18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531.53</v>
      </c>
      <c r="BG7" s="40">
        <v>504.73</v>
      </c>
      <c r="BH7" s="40">
        <v>450.91</v>
      </c>
      <c r="BI7" s="40">
        <v>444.01</v>
      </c>
      <c r="BJ7" s="40">
        <v>413.29</v>
      </c>
      <c r="BK7" s="40">
        <v>233.92</v>
      </c>
      <c r="BL7" s="40">
        <v>101.54</v>
      </c>
      <c r="BM7" s="40">
        <v>113.99</v>
      </c>
      <c r="BN7" s="40">
        <v>122.58</v>
      </c>
      <c r="BO7" s="40">
        <v>110.57</v>
      </c>
      <c r="BP7" s="40">
        <v>103.1</v>
      </c>
      <c r="BQ7" s="40">
        <v>93.31</v>
      </c>
      <c r="BR7" s="40">
        <v>92.2</v>
      </c>
      <c r="BS7" s="40">
        <v>103.39</v>
      </c>
      <c r="BT7" s="40">
        <v>96.49</v>
      </c>
      <c r="BU7" s="40">
        <v>101.92</v>
      </c>
      <c r="BV7" s="40">
        <v>112.31</v>
      </c>
      <c r="BW7" s="40">
        <v>19.89</v>
      </c>
      <c r="BX7" s="40">
        <v>17.72</v>
      </c>
      <c r="BY7" s="40">
        <v>16.48</v>
      </c>
      <c r="BZ7" s="40">
        <v>18.27</v>
      </c>
      <c r="CA7" s="40">
        <v>19.59</v>
      </c>
      <c r="CB7" s="40">
        <v>33.81</v>
      </c>
      <c r="CC7" s="40">
        <v>34.33</v>
      </c>
      <c r="CD7" s="40">
        <v>30.96</v>
      </c>
      <c r="CE7" s="40">
        <v>33.229999999999997</v>
      </c>
      <c r="CF7" s="40">
        <v>31.6</v>
      </c>
      <c r="CG7" s="40">
        <v>19.07</v>
      </c>
      <c r="CH7" s="40">
        <v>17.47</v>
      </c>
      <c r="CI7" s="40">
        <v>17.47</v>
      </c>
      <c r="CJ7" s="40">
        <v>14.66</v>
      </c>
      <c r="CK7" s="40">
        <v>13.29</v>
      </c>
      <c r="CL7" s="40">
        <v>12.54</v>
      </c>
      <c r="CM7" s="40">
        <v>43.85</v>
      </c>
      <c r="CN7" s="40">
        <v>44.05</v>
      </c>
      <c r="CO7" s="40">
        <v>45.51</v>
      </c>
      <c r="CP7" s="40">
        <v>44.67</v>
      </c>
      <c r="CQ7" s="40">
        <v>41.71</v>
      </c>
      <c r="CR7" s="40">
        <v>54.01</v>
      </c>
      <c r="CS7" s="40">
        <v>58.66</v>
      </c>
      <c r="CT7" s="40">
        <v>57.61</v>
      </c>
      <c r="CU7" s="40">
        <v>57.61</v>
      </c>
      <c r="CV7" s="40">
        <v>53.43</v>
      </c>
      <c r="CW7" s="40">
        <v>50.61</v>
      </c>
      <c r="CX7" s="40">
        <v>61.64</v>
      </c>
      <c r="CY7" s="40">
        <v>61.85</v>
      </c>
      <c r="CZ7" s="40">
        <v>64.14</v>
      </c>
      <c r="DA7" s="40">
        <v>63.89</v>
      </c>
      <c r="DB7" s="40">
        <v>64.7</v>
      </c>
      <c r="DC7" s="40">
        <v>76.67</v>
      </c>
      <c r="DD7" s="40">
        <v>75.8</v>
      </c>
      <c r="DE7" s="40">
        <v>74.45</v>
      </c>
      <c r="DF7" s="40">
        <v>74.83</v>
      </c>
      <c r="DG7" s="40">
        <v>71.16</v>
      </c>
      <c r="DH7" s="40">
        <v>72.400000000000006</v>
      </c>
      <c r="DI7" s="40">
        <v>52.15</v>
      </c>
      <c r="DJ7" s="40">
        <v>52.21</v>
      </c>
      <c r="DK7" s="40">
        <v>54.51</v>
      </c>
      <c r="DL7" s="40">
        <v>55.38</v>
      </c>
      <c r="DM7" s="40">
        <v>56.07</v>
      </c>
      <c r="DN7" s="40">
        <v>60.2</v>
      </c>
      <c r="DO7" s="40">
        <v>87.82</v>
      </c>
      <c r="DP7" s="40">
        <v>87.82</v>
      </c>
      <c r="DQ7" s="40">
        <v>85.53</v>
      </c>
      <c r="DR7" s="40">
        <v>85.34</v>
      </c>
      <c r="DS7" s="40">
        <v>85.34</v>
      </c>
      <c r="DT7" s="40">
        <v>29.43</v>
      </c>
      <c r="DU7" s="40">
        <v>32.03</v>
      </c>
      <c r="DV7" s="40">
        <v>36.58</v>
      </c>
      <c r="DW7" s="40">
        <v>40.880000000000003</v>
      </c>
      <c r="DX7" s="40">
        <v>41.24</v>
      </c>
      <c r="DY7" s="40">
        <v>48.27</v>
      </c>
      <c r="DZ7" s="40">
        <v>0</v>
      </c>
      <c r="EA7" s="40">
        <v>0</v>
      </c>
      <c r="EB7" s="40">
        <v>0</v>
      </c>
      <c r="EC7" s="40">
        <v>0.18</v>
      </c>
      <c r="ED7" s="40">
        <v>0</v>
      </c>
      <c r="EE7" s="40">
        <v>0.11</v>
      </c>
      <c r="EF7" s="40">
        <v>0.11</v>
      </c>
      <c r="EG7" s="40">
        <v>0.36</v>
      </c>
      <c r="EH7" s="40">
        <v>0.12</v>
      </c>
      <c r="EI7" s="40">
        <v>0.31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100</v>
      </c>
      <c r="C9" s="43" t="s">
        <v>101</v>
      </c>
      <c r="D9" s="43" t="s">
        <v>102</v>
      </c>
      <c r="E9" s="43" t="s">
        <v>103</v>
      </c>
      <c r="F9" s="43" t="s">
        <v>104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41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105.84</v>
      </c>
      <c r="V11" s="48">
        <f>IF(U6="-",NA(),U6)</f>
        <v>119.04</v>
      </c>
      <c r="W11" s="48">
        <f>IF(V6="-",NA(),V6)</f>
        <v>122.93</v>
      </c>
      <c r="X11" s="48">
        <f>IF(W6="-",NA(),W6)</f>
        <v>111.36</v>
      </c>
      <c r="Y11" s="48">
        <f>IF(X6="-",NA(),X6)</f>
        <v>103.6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1827.16</v>
      </c>
      <c r="AR11" s="48">
        <f>IF(AQ6="-",NA(),AQ6)</f>
        <v>1383.92</v>
      </c>
      <c r="AS11" s="48">
        <f>IF(AR6="-",NA(),AR6)</f>
        <v>3846.45</v>
      </c>
      <c r="AT11" s="48">
        <f>IF(AS6="-",NA(),AS6)</f>
        <v>1227.1600000000001</v>
      </c>
      <c r="AU11" s="48">
        <f>IF(AT6="-",NA(),AT6)</f>
        <v>4023.13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101.54</v>
      </c>
      <c r="BN11" s="48">
        <f>IF(BM6="-",NA(),BM6)</f>
        <v>113.99</v>
      </c>
      <c r="BO11" s="48">
        <f>IF(BN6="-",NA(),BN6)</f>
        <v>122.58</v>
      </c>
      <c r="BP11" s="48">
        <f>IF(BO6="-",NA(),BO6)</f>
        <v>110.57</v>
      </c>
      <c r="BQ11" s="48">
        <f>IF(BP6="-",NA(),BP6)</f>
        <v>103.1</v>
      </c>
      <c r="BW11" s="47" t="s">
        <v>23</v>
      </c>
      <c r="BX11" s="48">
        <f>IF(BW6="-",NA(),BW6)</f>
        <v>19.89</v>
      </c>
      <c r="BY11" s="48">
        <f>IF(BX6="-",NA(),BX6)</f>
        <v>17.72</v>
      </c>
      <c r="BZ11" s="48">
        <f>IF(BY6="-",NA(),BY6)</f>
        <v>16.48</v>
      </c>
      <c r="CA11" s="48">
        <f>IF(BZ6="-",NA(),BZ6)</f>
        <v>18.27</v>
      </c>
      <c r="CB11" s="48">
        <f>IF(CA6="-",NA(),CA6)</f>
        <v>19.59</v>
      </c>
      <c r="CH11" s="47" t="s">
        <v>23</v>
      </c>
      <c r="CI11" s="48">
        <f>IF(CH6="-",NA(),CH6)</f>
        <v>17.47</v>
      </c>
      <c r="CJ11" s="48">
        <f>IF(CI6="-",NA(),CI6)</f>
        <v>17.47</v>
      </c>
      <c r="CK11" s="48">
        <f>IF(CJ6="-",NA(),CJ6)</f>
        <v>14.66</v>
      </c>
      <c r="CL11" s="48">
        <f>IF(CK6="-",NA(),CK6)</f>
        <v>13.29</v>
      </c>
      <c r="CM11" s="48">
        <f>IF(CL6="-",NA(),CL6)</f>
        <v>12.54</v>
      </c>
      <c r="CS11" s="47" t="s">
        <v>23</v>
      </c>
      <c r="CT11" s="48">
        <f>IF(CS6="-",NA(),CS6)</f>
        <v>58.66</v>
      </c>
      <c r="CU11" s="48">
        <f>IF(CT6="-",NA(),CT6)</f>
        <v>57.61</v>
      </c>
      <c r="CV11" s="48">
        <f>IF(CU6="-",NA(),CU6)</f>
        <v>57.61</v>
      </c>
      <c r="CW11" s="48">
        <f>IF(CV6="-",NA(),CV6)</f>
        <v>53.43</v>
      </c>
      <c r="CX11" s="48">
        <f>IF(CW6="-",NA(),CW6)</f>
        <v>50.61</v>
      </c>
      <c r="DD11" s="47" t="s">
        <v>23</v>
      </c>
      <c r="DE11" s="48">
        <f>IF(DD6="-",NA(),DD6)</f>
        <v>75.8</v>
      </c>
      <c r="DF11" s="48">
        <f>IF(DE6="-",NA(),DE6)</f>
        <v>74.45</v>
      </c>
      <c r="DG11" s="48">
        <f>IF(DF6="-",NA(),DF6)</f>
        <v>74.83</v>
      </c>
      <c r="DH11" s="48">
        <f>IF(DG6="-",NA(),DG6)</f>
        <v>71.16</v>
      </c>
      <c r="DI11" s="48">
        <f>IF(DH6="-",NA(),DH6)</f>
        <v>72.400000000000006</v>
      </c>
      <c r="DO11" s="47" t="s">
        <v>23</v>
      </c>
      <c r="DP11" s="48">
        <f>IF(DO6="-",NA(),DO6)</f>
        <v>87.82</v>
      </c>
      <c r="DQ11" s="48">
        <f>IF(DP6="-",NA(),DP6)</f>
        <v>87.82</v>
      </c>
      <c r="DR11" s="48">
        <f>IF(DQ6="-",NA(),DQ6)</f>
        <v>85.53</v>
      </c>
      <c r="DS11" s="48">
        <f>IF(DR6="-",NA(),DR6)</f>
        <v>85.34</v>
      </c>
      <c r="DT11" s="48">
        <f>IF(DS6="-",NA(),DS6)</f>
        <v>85.34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0.18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109.1</v>
      </c>
      <c r="V12" s="48">
        <f>IF(Z6="-",NA(),Z6)</f>
        <v>108.18</v>
      </c>
      <c r="W12" s="48">
        <f>IF(AA6="-",NA(),AA6)</f>
        <v>114.99</v>
      </c>
      <c r="X12" s="48">
        <f>IF(AB6="-",NA(),AB6)</f>
        <v>110.04</v>
      </c>
      <c r="Y12" s="48">
        <f>IF(AC6="-",NA(),AC6)</f>
        <v>115</v>
      </c>
      <c r="AE12" s="47" t="s">
        <v>24</v>
      </c>
      <c r="AF12" s="48">
        <f>IF(AJ6="-",NA(),AJ6)</f>
        <v>82.78</v>
      </c>
      <c r="AG12" s="48">
        <f t="shared" ref="AG12:AJ12" si="10">IF(AK6="-",NA(),AK6)</f>
        <v>79.27</v>
      </c>
      <c r="AH12" s="48">
        <f t="shared" si="10"/>
        <v>75.56</v>
      </c>
      <c r="AI12" s="48">
        <f t="shared" si="10"/>
        <v>68.38</v>
      </c>
      <c r="AJ12" s="48">
        <f t="shared" si="10"/>
        <v>66.13</v>
      </c>
      <c r="AP12" s="47" t="s">
        <v>24</v>
      </c>
      <c r="AQ12" s="48">
        <f>IF(AU6="-",NA(),AU6)</f>
        <v>649.91999999999996</v>
      </c>
      <c r="AR12" s="48">
        <f t="shared" ref="AR12:AU12" si="11">IF(AV6="-",NA(),AV6)</f>
        <v>680.22</v>
      </c>
      <c r="AS12" s="48">
        <f t="shared" si="11"/>
        <v>786.06</v>
      </c>
      <c r="AT12" s="48">
        <f t="shared" si="11"/>
        <v>771.18</v>
      </c>
      <c r="AU12" s="48">
        <f t="shared" si="11"/>
        <v>815.18</v>
      </c>
      <c r="BA12" s="47" t="s">
        <v>24</v>
      </c>
      <c r="BB12" s="48">
        <f>IF(BF6="-",NA(),BF6)</f>
        <v>531.53</v>
      </c>
      <c r="BC12" s="48">
        <f t="shared" ref="BC12:BF12" si="12">IF(BG6="-",NA(),BG6)</f>
        <v>504.73</v>
      </c>
      <c r="BD12" s="48">
        <f t="shared" si="12"/>
        <v>450.91</v>
      </c>
      <c r="BE12" s="48">
        <f t="shared" si="12"/>
        <v>444.01</v>
      </c>
      <c r="BF12" s="48">
        <f t="shared" si="12"/>
        <v>413.29</v>
      </c>
      <c r="BL12" s="47" t="s">
        <v>24</v>
      </c>
      <c r="BM12" s="48">
        <f>IF(BQ6="-",NA(),BQ6)</f>
        <v>93.31</v>
      </c>
      <c r="BN12" s="48">
        <f t="shared" ref="BN12:BQ12" si="13">IF(BR6="-",NA(),BR6)</f>
        <v>92.2</v>
      </c>
      <c r="BO12" s="48">
        <f t="shared" si="13"/>
        <v>103.39</v>
      </c>
      <c r="BP12" s="48">
        <f t="shared" si="13"/>
        <v>96.49</v>
      </c>
      <c r="BQ12" s="48">
        <f t="shared" si="13"/>
        <v>101.92</v>
      </c>
      <c r="BW12" s="47" t="s">
        <v>24</v>
      </c>
      <c r="BX12" s="48">
        <f>IF(CB6="-",NA(),CB6)</f>
        <v>33.81</v>
      </c>
      <c r="BY12" s="48">
        <f t="shared" ref="BY12:CB12" si="14">IF(CC6="-",NA(),CC6)</f>
        <v>34.33</v>
      </c>
      <c r="BZ12" s="48">
        <f t="shared" si="14"/>
        <v>30.96</v>
      </c>
      <c r="CA12" s="48">
        <f t="shared" si="14"/>
        <v>33.229999999999997</v>
      </c>
      <c r="CB12" s="48">
        <f t="shared" si="14"/>
        <v>31.6</v>
      </c>
      <c r="CH12" s="47" t="s">
        <v>24</v>
      </c>
      <c r="CI12" s="48">
        <f>IF(CM6="-",NA(),CM6)</f>
        <v>43.85</v>
      </c>
      <c r="CJ12" s="48">
        <f t="shared" ref="CJ12:CM12" si="15">IF(CN6="-",NA(),CN6)</f>
        <v>44.05</v>
      </c>
      <c r="CK12" s="48">
        <f t="shared" si="15"/>
        <v>45.51</v>
      </c>
      <c r="CL12" s="48">
        <f t="shared" si="15"/>
        <v>44.67</v>
      </c>
      <c r="CM12" s="48">
        <f t="shared" si="15"/>
        <v>41.71</v>
      </c>
      <c r="CS12" s="47" t="s">
        <v>24</v>
      </c>
      <c r="CT12" s="48">
        <f>IF(CX6="-",NA(),CX6)</f>
        <v>61.64</v>
      </c>
      <c r="CU12" s="48">
        <f t="shared" ref="CU12:CX12" si="16">IF(CY6="-",NA(),CY6)</f>
        <v>61.85</v>
      </c>
      <c r="CV12" s="48">
        <f t="shared" si="16"/>
        <v>64.14</v>
      </c>
      <c r="CW12" s="48">
        <f t="shared" si="16"/>
        <v>63.89</v>
      </c>
      <c r="CX12" s="48">
        <f t="shared" si="16"/>
        <v>64.7</v>
      </c>
      <c r="DD12" s="47" t="s">
        <v>24</v>
      </c>
      <c r="DE12" s="48">
        <f>IF(DI6="-",NA(),DI6)</f>
        <v>52.15</v>
      </c>
      <c r="DF12" s="48">
        <f t="shared" ref="DF12:DI12" si="17">IF(DJ6="-",NA(),DJ6)</f>
        <v>52.21</v>
      </c>
      <c r="DG12" s="48">
        <f t="shared" si="17"/>
        <v>54.51</v>
      </c>
      <c r="DH12" s="48">
        <f t="shared" si="17"/>
        <v>55.38</v>
      </c>
      <c r="DI12" s="48">
        <f t="shared" si="17"/>
        <v>56.07</v>
      </c>
      <c r="DO12" s="47" t="s">
        <v>24</v>
      </c>
      <c r="DP12" s="48">
        <f>IF(DT6="-",NA(),DT6)</f>
        <v>29.43</v>
      </c>
      <c r="DQ12" s="48">
        <f t="shared" ref="DQ12:DT12" si="18">IF(DU6="-",NA(),DU6)</f>
        <v>32.03</v>
      </c>
      <c r="DR12" s="48">
        <f t="shared" si="18"/>
        <v>36.58</v>
      </c>
      <c r="DS12" s="48">
        <f t="shared" si="18"/>
        <v>40.880000000000003</v>
      </c>
      <c r="DT12" s="48">
        <f t="shared" si="18"/>
        <v>41.24</v>
      </c>
      <c r="DZ12" s="47" t="s">
        <v>24</v>
      </c>
      <c r="EA12" s="48">
        <f>IF(EE6="-",NA(),EE6)</f>
        <v>0.11</v>
      </c>
      <c r="EB12" s="48">
        <f t="shared" ref="EB12:EE12" si="19">IF(EF6="-",NA(),EF6)</f>
        <v>0.11</v>
      </c>
      <c r="EC12" s="48">
        <f t="shared" si="19"/>
        <v>0.36</v>
      </c>
      <c r="ED12" s="48">
        <f t="shared" si="19"/>
        <v>0.12</v>
      </c>
      <c r="EE12" s="48">
        <f t="shared" si="19"/>
        <v>0.31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w262</cp:lastModifiedBy>
  <dcterms:created xsi:type="dcterms:W3CDTF">2022-12-01T02:36:03Z</dcterms:created>
  <dcterms:modified xsi:type="dcterms:W3CDTF">2023-01-11T06:21:23Z</dcterms:modified>
  <cp:category/>
</cp:coreProperties>
</file>