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４年度\県\公営企業に係る「経営比較分析表」（令和３年度決算）の分析等について\回答（経営管理課修正）\"/>
    </mc:Choice>
  </mc:AlternateContent>
  <workbookProtection workbookAlgorithmName="SHA-512" workbookHashValue="/EX2E1CHMBhfidSgBunl5fJPw1sRT8fgj8aWlmoDplEzpZyPt5eZjYViqF5NobZBjm1v7axnaMA83vHlY8sHzQ==" workbookSaltValue="ap6IDKd+hyEW20l6VlnD2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<sst xmlns="http://schemas.openxmlformats.org/spreadsheetml/2006/main" count="228" uniqueCount="114">
  <si>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</si>
  <si>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</si>
  <si>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</si>
  <si>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</si>
  <si>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</si>
  <si>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</si>
  <si>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</si>
  <si>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</si>
  <si>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</si>
  <si>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</si>
  <si>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</si>
  <si>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</si>
  <si>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</si>
  <si>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</si>
  <si>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</si>
  <si>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</si>
  <si>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</si>
  <si>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</si>
  <si>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</si>
  <si>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</si>
  <si>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</si>
  <si>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</si>
  <si>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</si>
  <si>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</si>
  <si>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</si>
  <si>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</si>
  <si>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</si>
  <si>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</si>
  <si>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</si>
  <si>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</si>
  <si>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</si>
  <si>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</si>
  <si>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</si>
  <si>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</si>
  <si>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</si>
  <si>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</si>
  <si>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</si>
  <si>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</si>
  <si>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</si>
  <si>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</si>
  <si>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</si>
  <si>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</si>
  <si>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</si>
  <si>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</si>
  <si>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</si>
  <si>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</si>
  <si>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</si>
  <si>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</si>
  <si>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</si>
  <si>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</si>
  <si>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</si>
  <si>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</si>
  <si>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</si>
  <si>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</si>
  <si>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</si>
  <si>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</si>
  <si>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</si>
  <si>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</si>
  <si>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</si>
  <si>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</si>
  <si>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</si>
  <si>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</si>
  <si>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</si>
  <si>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</si>
  <si>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</si>
  <si>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</si>
  <si>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</si>
  <si>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</si>
  <si>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</si>
  <si>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</si>
  <si>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</si>
  <si>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</si>
  <si>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</si>
  <si>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</si>
  <si>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</si>
  <si>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</si>
  <si>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</si>
  <si>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</si>
  <si>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</si>
  <si>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</si>
  <si>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</si>
  <si>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</si>
  <si>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</si>
  <si>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</si>
  <si>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</si>
  <si>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</si>
  <si>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</si>
  <si>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</si>
  <si>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</si>
  <si>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</si>
  <si>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</si>
  <si>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</si>
  <si>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</si>
  <si>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</si>
  <si>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</si>
  <si>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</si>
  <si>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</si>
  <si>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</si>
  <si>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</si>
  <si>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</si>
  <si>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</si>
  <si>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</si>
  <si>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</si>
  <si>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</si>
  <si>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</si>
  <si>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</si>
  <si>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</si>
  <si>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</si>
  <si>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</si>
  <si>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</si>
  <si>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</si>
  <si>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については、１００％を上回り、累積欠損金も発生していないことから健全な財政状態であるといえる。新型コロナウイルス感染拡大による水道料金支援事業を実施した令和２年度と比較し、令和３年度は微増となったが、人口減少等により給水収益は減少傾向にある。
　流動比率は、類似団体と比較して下回っているが、１００％を上回っているため、短期的な債務に関する支払能力は確保されている。
　企業債残高対給水収益比率は、給水収益の増加に伴い減少に転じた。今後、長府浄水場更新事業を始めとした大規模事業が控えていることから、将来的には大幅な増加傾向となる見込みである。
　給水原価は、過去より類似団体と比較して高い状態にあるが、本市は山坂が多く、配水池やポンプ場等の施設が多いため、維持管理費用が多くかかることなどが原因として考えられる。
　施設利用率は、類似団体と比較して高いことから、施設が効率的に利用されている状態である。
　有収率は漏水量の増加に伴い、令和２年度と比較して令和３年度は減少した。類似団体と比較すると乖離が見られるため、今後も漏水対策が必要である。</t>
    <rPh sb="2" eb="4">
      <t>ケイジョウ</t>
    </rPh>
    <rPh sb="4" eb="6">
      <t>シュウシ</t>
    </rPh>
    <rPh sb="6" eb="8">
      <t>ヒリツ</t>
    </rPh>
    <rPh sb="19" eb="21">
      <t>ウワマワ</t>
    </rPh>
    <rPh sb="23" eb="25">
      <t>ルイセキ</t>
    </rPh>
    <rPh sb="25" eb="27">
      <t>ケッソン</t>
    </rPh>
    <rPh sb="27" eb="28">
      <t>キン</t>
    </rPh>
    <rPh sb="29" eb="31">
      <t>ハッセイ</t>
    </rPh>
    <rPh sb="40" eb="42">
      <t>ケンゼン</t>
    </rPh>
    <rPh sb="43" eb="45">
      <t>ザイセイ</t>
    </rPh>
    <rPh sb="45" eb="47">
      <t>ジョウタイ</t>
    </rPh>
    <rPh sb="55" eb="57">
      <t>シンガタ</t>
    </rPh>
    <rPh sb="64" eb="66">
      <t>カンセン</t>
    </rPh>
    <rPh sb="66" eb="68">
      <t>カクダイ</t>
    </rPh>
    <rPh sb="71" eb="73">
      <t>スイドウ</t>
    </rPh>
    <rPh sb="73" eb="75">
      <t>リョウキン</t>
    </rPh>
    <rPh sb="75" eb="77">
      <t>シエン</t>
    </rPh>
    <rPh sb="77" eb="79">
      <t>ジギョウ</t>
    </rPh>
    <rPh sb="80" eb="82">
      <t>ジッシ</t>
    </rPh>
    <rPh sb="84" eb="86">
      <t>レイワ</t>
    </rPh>
    <rPh sb="87" eb="89">
      <t>ネンド</t>
    </rPh>
    <rPh sb="90" eb="92">
      <t>ヒカク</t>
    </rPh>
    <rPh sb="94" eb="96">
      <t>レイワ</t>
    </rPh>
    <rPh sb="97" eb="99">
      <t>ネンド</t>
    </rPh>
    <rPh sb="100" eb="102">
      <t>ビゾウ</t>
    </rPh>
    <rPh sb="108" eb="110">
      <t>ジンコウ</t>
    </rPh>
    <rPh sb="110" eb="112">
      <t>ゲンショウ</t>
    </rPh>
    <rPh sb="112" eb="113">
      <t>トウ</t>
    </rPh>
    <rPh sb="116" eb="120">
      <t>キュウスイシュウエキ</t>
    </rPh>
    <rPh sb="121" eb="123">
      <t>ゲンショウ</t>
    </rPh>
    <rPh sb="123" eb="125">
      <t>ケイコウ</t>
    </rPh>
    <rPh sb="159" eb="161">
      <t>ウワマワ</t>
    </rPh>
    <rPh sb="207" eb="209">
      <t>キュウスイ</t>
    </rPh>
    <rPh sb="209" eb="211">
      <t>シュウエキ</t>
    </rPh>
    <rPh sb="212" eb="214">
      <t>ゾウカ</t>
    </rPh>
    <rPh sb="217" eb="219">
      <t>ゲンショウ</t>
    </rPh>
    <rPh sb="220" eb="221">
      <t>テン</t>
    </rPh>
    <rPh sb="224" eb="226">
      <t>コンゴ</t>
    </rPh>
    <rPh sb="263" eb="265">
      <t>オオハバ</t>
    </rPh>
    <rPh sb="266" eb="268">
      <t>ゾウカ</t>
    </rPh>
    <rPh sb="268" eb="270">
      <t>ケイコウ</t>
    </rPh>
    <rPh sb="273" eb="275">
      <t>ミコミ</t>
    </rPh>
    <rPh sb="337" eb="339">
      <t>イジ</t>
    </rPh>
    <rPh sb="339" eb="341">
      <t>カンリ</t>
    </rPh>
    <rPh sb="341" eb="343">
      <t>ヒヨウ</t>
    </rPh>
    <rPh sb="344" eb="345">
      <t>オオ</t>
    </rPh>
    <rPh sb="367" eb="369">
      <t>シセツ</t>
    </rPh>
    <rPh sb="369" eb="372">
      <t>リヨウリツ</t>
    </rPh>
    <rPh sb="374" eb="376">
      <t>ルイジ</t>
    </rPh>
    <rPh sb="376" eb="378">
      <t>ダンタイ</t>
    </rPh>
    <rPh sb="379" eb="381">
      <t>ヒカク</t>
    </rPh>
    <rPh sb="383" eb="384">
      <t>タカ</t>
    </rPh>
    <rPh sb="397" eb="399">
      <t>リヨウ</t>
    </rPh>
    <rPh sb="404" eb="406">
      <t>ジョウタイ</t>
    </rPh>
    <rPh sb="412" eb="413">
      <t>ユウ</t>
    </rPh>
    <rPh sb="413" eb="414">
      <t>シュウ</t>
    </rPh>
    <rPh sb="414" eb="415">
      <t>リツ</t>
    </rPh>
    <rPh sb="416" eb="419">
      <t>ロウスイリョウ</t>
    </rPh>
    <rPh sb="420" eb="422">
      <t>ゾウカ</t>
    </rPh>
    <rPh sb="423" eb="424">
      <t>トモナ</t>
    </rPh>
    <rPh sb="426" eb="428">
      <t>レイワ</t>
    </rPh>
    <rPh sb="429" eb="431">
      <t>ネンド</t>
    </rPh>
    <rPh sb="432" eb="434">
      <t>ヒカク</t>
    </rPh>
    <rPh sb="442" eb="444">
      <t>ゲンショウ</t>
    </rPh>
    <rPh sb="447" eb="449">
      <t>ルイジ</t>
    </rPh>
    <rPh sb="449" eb="451">
      <t>ダンタイ</t>
    </rPh>
    <rPh sb="452" eb="454">
      <t>ヒカク</t>
    </rPh>
    <rPh sb="457" eb="459">
      <t>カイリ</t>
    </rPh>
    <rPh sb="460" eb="461">
      <t>ミ</t>
    </rPh>
    <rPh sb="467" eb="469">
      <t>コンゴ</t>
    </rPh>
    <rPh sb="470" eb="472">
      <t>ロウスイ</t>
    </rPh>
    <rPh sb="472" eb="474">
      <t>タイサク</t>
    </rPh>
    <rPh sb="475" eb="477">
      <t>ヒツヨウ</t>
    </rPh>
    <phoneticPr fontId="4"/>
  </si>
  <si>
    <t>　本市水道事業における給水人口は年々減少しており、給水収益もこれに併せて減少している。一方で、老朽施設の更新や耐震化など多くの更新投資を必要とする事業を抱えている。
　給水収益が減少傾向にある中、これらの事業を実施していくためには、配水量を考慮した施設の統廃合や修繕等による延命化を図ることで事業費の抑制に努めるほか、アセットマネジメントを活用した事業費の平準化を行い、安定的な事業運営に努めなければならない。また、財源確保のため、料金の見直しを検討する必要もある。
　</t>
    <rPh sb="1" eb="2">
      <t>ホン</t>
    </rPh>
    <rPh sb="2" eb="3">
      <t>シ</t>
    </rPh>
    <rPh sb="3" eb="5">
      <t>スイドウ</t>
    </rPh>
    <rPh sb="5" eb="7">
      <t>ジギョウ</t>
    </rPh>
    <rPh sb="11" eb="12">
      <t>キュウ</t>
    </rPh>
    <rPh sb="12" eb="13">
      <t>スイ</t>
    </rPh>
    <rPh sb="13" eb="15">
      <t>ジンコウ</t>
    </rPh>
    <rPh sb="16" eb="18">
      <t>ネンネン</t>
    </rPh>
    <rPh sb="18" eb="20">
      <t>ゲンショウ</t>
    </rPh>
    <rPh sb="25" eb="26">
      <t>キュウ</t>
    </rPh>
    <rPh sb="26" eb="27">
      <t>スイ</t>
    </rPh>
    <rPh sb="27" eb="29">
      <t>シュウエキ</t>
    </rPh>
    <rPh sb="33" eb="34">
      <t>アワ</t>
    </rPh>
    <rPh sb="36" eb="38">
      <t>ゲンショウ</t>
    </rPh>
    <rPh sb="43" eb="45">
      <t>イッポウ</t>
    </rPh>
    <rPh sb="47" eb="49">
      <t>ロウキュウ</t>
    </rPh>
    <rPh sb="49" eb="51">
      <t>シセツ</t>
    </rPh>
    <rPh sb="52" eb="54">
      <t>コウシン</t>
    </rPh>
    <rPh sb="55" eb="58">
      <t>タイシンカ</t>
    </rPh>
    <rPh sb="60" eb="61">
      <t>オオ</t>
    </rPh>
    <rPh sb="63" eb="65">
      <t>コウシン</t>
    </rPh>
    <rPh sb="65" eb="67">
      <t>トウシ</t>
    </rPh>
    <rPh sb="68" eb="70">
      <t>ヒツヨウ</t>
    </rPh>
    <rPh sb="73" eb="75">
      <t>ジギョウ</t>
    </rPh>
    <rPh sb="76" eb="77">
      <t>カカ</t>
    </rPh>
    <rPh sb="91" eb="93">
      <t>ケイコウ</t>
    </rPh>
    <rPh sb="127" eb="130">
      <t>トウハイゴウ</t>
    </rPh>
    <rPh sb="131" eb="133">
      <t>シュウゼン</t>
    </rPh>
    <rPh sb="153" eb="154">
      <t>ツト</t>
    </rPh>
    <rPh sb="185" eb="188">
      <t>アンテイテキ</t>
    </rPh>
    <rPh sb="189" eb="193">
      <t>ジギョウウンエイ</t>
    </rPh>
    <phoneticPr fontId="4"/>
  </si>
  <si>
    <t>　有形固定資産減価償却率は、上昇傾向にあることから、水道施設全体の老朽化が進んでいる状態である。
　また、管路経年化率は、類似団体と比べて高く、一方で管路更新率は、類似団体と比べて低いことから、管路の老朽化に対して、更新が追いついておらず、老朽管が増加している状態である。</t>
    <rPh sb="1" eb="3">
      <t>ユウケイ</t>
    </rPh>
    <rPh sb="3" eb="5">
      <t>コテイ</t>
    </rPh>
    <rPh sb="5" eb="7">
      <t>シサン</t>
    </rPh>
    <rPh sb="7" eb="9">
      <t>ゲンカ</t>
    </rPh>
    <rPh sb="9" eb="11">
      <t>ショウキャク</t>
    </rPh>
    <rPh sb="11" eb="12">
      <t>リツ</t>
    </rPh>
    <rPh sb="14" eb="16">
      <t>ジョウショウ</t>
    </rPh>
    <rPh sb="16" eb="18">
      <t>ケイコウ</t>
    </rPh>
    <rPh sb="26" eb="28">
      <t>スイドウ</t>
    </rPh>
    <rPh sb="28" eb="30">
      <t>シセツ</t>
    </rPh>
    <rPh sb="30" eb="32">
      <t>ゼンタイ</t>
    </rPh>
    <rPh sb="33" eb="36">
      <t>ロウキュウカ</t>
    </rPh>
    <rPh sb="37" eb="38">
      <t>スス</t>
    </rPh>
    <rPh sb="42" eb="44">
      <t>ジョウタイ</t>
    </rPh>
    <rPh sb="53" eb="55">
      <t>カンロ</t>
    </rPh>
    <rPh sb="55" eb="58">
      <t>ケイネンカ</t>
    </rPh>
    <rPh sb="58" eb="59">
      <t>リツ</t>
    </rPh>
    <rPh sb="61" eb="63">
      <t>ルイジ</t>
    </rPh>
    <rPh sb="63" eb="65">
      <t>ダンタイ</t>
    </rPh>
    <rPh sb="66" eb="67">
      <t>クラ</t>
    </rPh>
    <rPh sb="69" eb="70">
      <t>タカ</t>
    </rPh>
    <rPh sb="72" eb="74">
      <t>イッポウ</t>
    </rPh>
    <rPh sb="75" eb="77">
      <t>カンロ</t>
    </rPh>
    <rPh sb="77" eb="79">
      <t>コウシン</t>
    </rPh>
    <rPh sb="79" eb="80">
      <t>リツ</t>
    </rPh>
    <rPh sb="82" eb="84">
      <t>ルイジ</t>
    </rPh>
    <rPh sb="84" eb="86">
      <t>ダンタイ</t>
    </rPh>
    <rPh sb="87" eb="88">
      <t>クラ</t>
    </rPh>
    <rPh sb="90" eb="91">
      <t>ヒク</t>
    </rPh>
    <rPh sb="97" eb="99">
      <t>カンロ</t>
    </rPh>
    <rPh sb="100" eb="103">
      <t>ロウキュウカ</t>
    </rPh>
    <rPh sb="104" eb="105">
      <t>タイ</t>
    </rPh>
    <rPh sb="108" eb="110">
      <t>コウシン</t>
    </rPh>
    <rPh sb="111" eb="112">
      <t>オ</t>
    </rPh>
    <rPh sb="120" eb="122">
      <t>ロウキュウ</t>
    </rPh>
    <rPh sb="122" eb="123">
      <t>カン</t>
    </rPh>
    <rPh sb="124" eb="126">
      <t>ゾウカ</t>
    </rPh>
    <rPh sb="130" eb="132">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</si>
</sst>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0.42</c:v>
                </c:pt>
                <c:pt idx="2">
                  <c:v>0.47</c:v>
                </c:pt>
                <c:pt idx="3">
                  <c:v>0.27</c:v>
                </c:pt>
                <c:pt idx="4">
                  <c:v>0.26</c:v>
                </c:pt>
              </c:numCache>
            </c:numRef>
          </c:val>
          <c:extLst>
            <c:ext xmlns:c16="http://schemas.microsoft.com/office/drawing/2014/chart" uri="{C3380CC4-5D6E-409C-BE32-E72D297353CC}">
              <c16:uniqueId val="{00000000-19C7-41DF-9856-1C6D1CA027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19C7-41DF-9856-1C6D1CA027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74.88</c:v>
                </c:pt>
                <c:pt idx="1">
                  <c:v>73.94</c:v>
                </c:pt>
                <c:pt idx="2">
                  <c:v>74.02</c:v>
                </c:pt>
                <c:pt idx="3">
                  <c:v>73.13</c:v>
                </c:pt>
                <c:pt idx="4">
                  <c:v>72.05</c:v>
                </c:pt>
              </c:numCache>
            </c:numRef>
          </c:val>
          <c:extLst>
            <c:ext xmlns:c16="http://schemas.microsoft.com/office/drawing/2014/chart" uri="{C3380CC4-5D6E-409C-BE32-E72D297353CC}">
              <c16:uniqueId val="{00000000-A1EB-416D-9F3E-9BFFEFCB43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A1EB-416D-9F3E-9BFFEFCB43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88.38</c:v>
                </c:pt>
                <c:pt idx="1">
                  <c:v>88.17</c:v>
                </c:pt>
                <c:pt idx="2">
                  <c:v>86.82</c:v>
                </c:pt>
                <c:pt idx="3">
                  <c:v>87.78</c:v>
                </c:pt>
                <c:pt idx="4">
                  <c:v>87.53</c:v>
                </c:pt>
              </c:numCache>
            </c:numRef>
          </c:val>
          <c:extLst>
            <c:ext xmlns:c16="http://schemas.microsoft.com/office/drawing/2014/chart" uri="{C3380CC4-5D6E-409C-BE32-E72D297353CC}">
              <c16:uniqueId val="{00000000-FEAD-4699-A84E-792A238D14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FEAD-4699-A84E-792A238D14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116.35</c:v>
                </c:pt>
                <c:pt idx="1">
                  <c:v>114.96</c:v>
                </c:pt>
                <c:pt idx="2">
                  <c:v>114.97</c:v>
                </c:pt>
                <c:pt idx="3">
                  <c:v>111.13</c:v>
                </c:pt>
                <c:pt idx="4">
                  <c:v>114.17</c:v>
                </c:pt>
              </c:numCache>
            </c:numRef>
          </c:val>
          <c:extLst>
            <c:ext xmlns:c16="http://schemas.microsoft.com/office/drawing/2014/chart" uri="{C3380CC4-5D6E-409C-BE32-E72D297353CC}">
              <c16:uniqueId val="{00000000-C794-41AF-939F-F915E736CF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C794-41AF-939F-F915E736CF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50.98</c:v>
                </c:pt>
                <c:pt idx="1">
                  <c:v>52.13</c:v>
                </c:pt>
                <c:pt idx="2">
                  <c:v>53.34</c:v>
                </c:pt>
                <c:pt idx="3">
                  <c:v>53.73</c:v>
                </c:pt>
                <c:pt idx="4">
                  <c:v>54.74</c:v>
                </c:pt>
              </c:numCache>
            </c:numRef>
          </c:val>
          <c:extLst>
            <c:ext xmlns:c16="http://schemas.microsoft.com/office/drawing/2014/chart" uri="{C3380CC4-5D6E-409C-BE32-E72D297353CC}">
              <c16:uniqueId val="{00000000-03CA-4301-AD0B-C865630C66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03CA-4301-AD0B-C865630C66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30.41</c:v>
                </c:pt>
                <c:pt idx="1">
                  <c:v>32.89</c:v>
                </c:pt>
                <c:pt idx="2">
                  <c:v>35.99</c:v>
                </c:pt>
                <c:pt idx="3">
                  <c:v>38.06</c:v>
                </c:pt>
                <c:pt idx="4">
                  <c:v>39.26</c:v>
                </c:pt>
              </c:numCache>
            </c:numRef>
          </c:val>
          <c:extLst>
            <c:ext xmlns:c16="http://schemas.microsoft.com/office/drawing/2014/chart" uri="{C3380CC4-5D6E-409C-BE32-E72D297353CC}">
              <c16:uniqueId val="{00000000-6B7A-42DB-8BD4-ABF1623A11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6B7A-42DB-8BD4-ABF1623A11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CA-4DFA-BA07-52275DA9A0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96CA-4DFA-BA07-52275DA9A0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245.03</c:v>
                </c:pt>
                <c:pt idx="1">
                  <c:v>259.89999999999998</c:v>
                </c:pt>
                <c:pt idx="2">
                  <c:v>249.93</c:v>
                </c:pt>
                <c:pt idx="3">
                  <c:v>241.91</c:v>
                </c:pt>
                <c:pt idx="4">
                  <c:v>282.01</c:v>
                </c:pt>
              </c:numCache>
            </c:numRef>
          </c:val>
          <c:extLst>
            <c:ext xmlns:c16="http://schemas.microsoft.com/office/drawing/2014/chart" uri="{C3380CC4-5D6E-409C-BE32-E72D297353CC}">
              <c16:uniqueId val="{00000000-CFD1-4FC9-A05F-038167249D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CFD1-4FC9-A05F-038167249D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231.69</c:v>
                </c:pt>
                <c:pt idx="1">
                  <c:v>226.64</c:v>
                </c:pt>
                <c:pt idx="2">
                  <c:v>219.94</c:v>
                </c:pt>
                <c:pt idx="3">
                  <c:v>243.05</c:v>
                </c:pt>
                <c:pt idx="4">
                  <c:v>240.43</c:v>
                </c:pt>
              </c:numCache>
            </c:numRef>
          </c:val>
          <c:extLst>
            <c:ext xmlns:c16="http://schemas.microsoft.com/office/drawing/2014/chart" uri="{C3380CC4-5D6E-409C-BE32-E72D297353CC}">
              <c16:uniqueId val="{00000000-FFD2-4630-96D0-4FEAFE44F9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FFD2-4630-96D0-4FEAFE44F9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106.23</c:v>
                </c:pt>
                <c:pt idx="1">
                  <c:v>106.52</c:v>
                </c:pt>
                <c:pt idx="2">
                  <c:v>109.6</c:v>
                </c:pt>
                <c:pt idx="3">
                  <c:v>105.06</c:v>
                </c:pt>
                <c:pt idx="4">
                  <c:v>107.89</c:v>
                </c:pt>
              </c:numCache>
            </c:numRef>
          </c:val>
          <c:extLst>
            <c:ext xmlns:c16="http://schemas.microsoft.com/office/drawing/2014/chart" uri="{C3380CC4-5D6E-409C-BE32-E72D297353CC}">
              <c16:uniqueId val="{00000000-E82D-4BFE-AE59-1491EDA2F0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E82D-4BFE-AE59-1491EDA2F0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184.56</c:v>
                </c:pt>
                <c:pt idx="1">
                  <c:v>184.36</c:v>
                </c:pt>
                <c:pt idx="2">
                  <c:v>179.31</c:v>
                </c:pt>
                <c:pt idx="3">
                  <c:v>175.68</c:v>
                </c:pt>
                <c:pt idx="4">
                  <c:v>180.88</c:v>
                </c:pt>
              </c:numCache>
            </c:numRef>
          </c:val>
          <c:extLst>
            <c:ext xmlns:c16="http://schemas.microsoft.com/office/drawing/2014/chart" uri="{C3380CC4-5D6E-409C-BE32-E72D297353CC}">
              <c16:uniqueId val="{00000000-4597-41C2-8546-C9404CC096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4597-41C2-8546-C9404CC096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山口県　下関市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253996</v>
      </c>
      <c r="AM8" s="66"/>
      <c r="AN8" s="66"/>
      <c r="AO8" s="66"/>
      <c r="AP8" s="66"/>
      <c r="AQ8" s="66"/>
      <c r="AR8" s="66"/>
      <c r="AS8" s="66"/>
      <c r="AT8" s="37">
        <f>データ!$S$6</f>
        <v>716.1</v>
      </c>
      <c r="AU8" s="38"/>
      <c r="AV8" s="38"/>
      <c r="AW8" s="38"/>
      <c r="AX8" s="38"/>
      <c r="AY8" s="38"/>
      <c r="AZ8" s="38"/>
      <c r="BA8" s="38"/>
      <c r="BB8" s="55">
        <f>データ!$T$6</f>
        <v>354.69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73.03</v>
      </c>
      <c r="J10" s="38"/>
      <c r="K10" s="38"/>
      <c r="L10" s="38"/>
      <c r="M10" s="38"/>
      <c r="N10" s="38"/>
      <c r="O10" s="65"/>
      <c r="P10" s="55">
        <f>データ!$P$6</f>
        <v>96.89</v>
      </c>
      <c r="Q10" s="55"/>
      <c r="R10" s="55"/>
      <c r="S10" s="55"/>
      <c r="T10" s="55"/>
      <c r="U10" s="55"/>
      <c r="V10" s="55"/>
      <c r="W10" s="66">
        <f>データ!$Q$6</f>
        <v>3103</v>
      </c>
      <c r="X10" s="66"/>
      <c r="Y10" s="66"/>
      <c r="Z10" s="66"/>
      <c r="AA10" s="66"/>
      <c r="AB10" s="66"/>
      <c r="AC10" s="66"/>
      <c r="AD10" s="2"/>
      <c r="AE10" s="2"/>
      <c r="AF10" s="2"/>
      <c r="AG10" s="2"/>
      <c r="AH10" s="2"/>
      <c r="AI10" s="2"/>
      <c r="AJ10" s="2"/>
      <c r="AK10" s="2"/>
      <c r="AL10" s="66">
        <f>データ!$U$6</f>
        <v>244567</v>
      </c>
      <c r="AM10" s="66"/>
      <c r="AN10" s="66"/>
      <c r="AO10" s="66"/>
      <c r="AP10" s="66"/>
      <c r="AQ10" s="66"/>
      <c r="AR10" s="66"/>
      <c r="AS10" s="66"/>
      <c r="AT10" s="37">
        <f>データ!$V$6</f>
        <v>245.11</v>
      </c>
      <c r="AU10" s="38"/>
      <c r="AV10" s="38"/>
      <c r="AW10" s="38"/>
      <c r="AX10" s="38"/>
      <c r="AY10" s="38"/>
      <c r="AZ10" s="38"/>
      <c r="BA10" s="38"/>
      <c r="BB10" s="55">
        <f>データ!$W$6</f>
        <v>997.78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22RTNJcZ5c5KpITiohS1wIJK8vZ1SOmbsu3mws6k2hYop5J/butxYKXsZu8xqtMUbg/dMK5+DrO/N/i5wCQPw==" saltValue="LNKJloN1+3jBRiStFKRI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352012</v>
      </c>
      <c r="D6" s="20">
        <f t="shared" si="3"/>
        <v>46</v>
      </c>
      <c r="E6" s="20">
        <f t="shared" si="3"/>
        <v>1</v>
      </c>
      <c r="F6" s="20">
        <f t="shared" si="3"/>
        <v>0</v>
      </c>
      <c r="G6" s="20">
        <f t="shared" si="3"/>
        <v>1</v>
      </c>
      <c r="H6" s="20" t="str">
        <f t="shared" si="3"/>
        <v>山口県　下関市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73.03</v>
      </c>
      <c r="P6" s="21">
        <f t="shared" si="3"/>
        <v>96.89</v>
      </c>
      <c r="Q6" s="21">
        <f t="shared" si="3"/>
        <v>3103</v>
      </c>
      <c r="R6" s="21">
        <f t="shared" si="3"/>
        <v>253996</v>
      </c>
      <c r="S6" s="21">
        <f t="shared" si="3"/>
        <v>716.1</v>
      </c>
      <c r="T6" s="21">
        <f t="shared" si="3"/>
        <v>354.69</v>
      </c>
      <c r="U6" s="21">
        <f t="shared" si="3"/>
        <v>244567</v>
      </c>
      <c r="V6" s="21">
        <f t="shared" si="3"/>
        <v>245.11</v>
      </c>
      <c r="W6" s="21">
        <f t="shared" si="3"/>
        <v>997.78</v>
      </c>
      <c r="X6" s="22">
        <f>IF(X7="",NA(),X7)</f>
        <v>116.35</v>
      </c>
      <c r="Y6" s="22">
        <f t="shared" ref="Y6:AG6" si="4">IF(Y7="",NA(),Y7)</f>
        <v>114.96</v>
      </c>
      <c r="Z6" s="22">
        <f t="shared" si="4"/>
        <v>114.97</v>
      </c>
      <c r="AA6" s="22">
        <f t="shared" si="4"/>
        <v>111.13</v>
      </c>
      <c r="AB6" s="22">
        <f t="shared" si="4"/>
        <v>114.17</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245.03</v>
      </c>
      <c r="AU6" s="22">
        <f t="shared" ref="AU6:BC6" si="6">IF(AU7="",NA(),AU7)</f>
        <v>259.89999999999998</v>
      </c>
      <c r="AV6" s="22">
        <f t="shared" si="6"/>
        <v>249.93</v>
      </c>
      <c r="AW6" s="22">
        <f t="shared" si="6"/>
        <v>241.91</v>
      </c>
      <c r="AX6" s="22">
        <f t="shared" si="6"/>
        <v>282.01</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231.69</v>
      </c>
      <c r="BF6" s="22">
        <f t="shared" ref="BF6:BN6" si="7">IF(BF7="",NA(),BF7)</f>
        <v>226.64</v>
      </c>
      <c r="BG6" s="22">
        <f t="shared" si="7"/>
        <v>219.94</v>
      </c>
      <c r="BH6" s="22">
        <f t="shared" si="7"/>
        <v>243.05</v>
      </c>
      <c r="BI6" s="22">
        <f t="shared" si="7"/>
        <v>240.43</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106.23</v>
      </c>
      <c r="BQ6" s="22">
        <f t="shared" ref="BQ6:BY6" si="8">IF(BQ7="",NA(),BQ7)</f>
        <v>106.52</v>
      </c>
      <c r="BR6" s="22">
        <f t="shared" si="8"/>
        <v>109.6</v>
      </c>
      <c r="BS6" s="22">
        <f t="shared" si="8"/>
        <v>105.06</v>
      </c>
      <c r="BT6" s="22">
        <f t="shared" si="8"/>
        <v>107.89</v>
      </c>
      <c r="BU6" s="22">
        <f t="shared" si="8"/>
        <v>106.02</v>
      </c>
      <c r="BV6" s="22">
        <f t="shared" si="8"/>
        <v>104.84</v>
      </c>
      <c r="BW6" s="22">
        <f t="shared" si="8"/>
        <v>106.11</v>
      </c>
      <c r="BX6" s="22">
        <f t="shared" si="8"/>
        <v>103.75</v>
      </c>
      <c r="BY6" s="22">
        <f t="shared" si="8"/>
        <v>105.3</v>
      </c>
      <c r="BZ6" s="21" t="str">
        <f>IF(BZ7="","",IF(BZ7="-","【-】","【"&amp;SUBSTITUTE(TEXT(BZ7,"#,##0.00"),"-","△")&amp;"】"))</f>
        <v>【102.35】</v>
      </c>
      <c r="CA6" s="22">
        <f>IF(CA7="",NA(),CA7)</f>
        <v>184.56</v>
      </c>
      <c r="CB6" s="22">
        <f t="shared" ref="CB6:CJ6" si="9">IF(CB7="",NA(),CB7)</f>
        <v>184.36</v>
      </c>
      <c r="CC6" s="22">
        <f t="shared" si="9"/>
        <v>179.31</v>
      </c>
      <c r="CD6" s="22">
        <f t="shared" si="9"/>
        <v>175.68</v>
      </c>
      <c r="CE6" s="22">
        <f t="shared" si="9"/>
        <v>180.88</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74.88</v>
      </c>
      <c r="CM6" s="22">
        <f t="shared" ref="CM6:CU6" si="10">IF(CM7="",NA(),CM7)</f>
        <v>73.94</v>
      </c>
      <c r="CN6" s="22">
        <f t="shared" si="10"/>
        <v>74.02</v>
      </c>
      <c r="CO6" s="22">
        <f t="shared" si="10"/>
        <v>73.13</v>
      </c>
      <c r="CP6" s="22">
        <f t="shared" si="10"/>
        <v>72.05</v>
      </c>
      <c r="CQ6" s="22">
        <f t="shared" si="10"/>
        <v>62.88</v>
      </c>
      <c r="CR6" s="22">
        <f t="shared" si="10"/>
        <v>62.32</v>
      </c>
      <c r="CS6" s="22">
        <f t="shared" si="10"/>
        <v>61.71</v>
      </c>
      <c r="CT6" s="22">
        <f t="shared" si="10"/>
        <v>63.12</v>
      </c>
      <c r="CU6" s="22">
        <f t="shared" si="10"/>
        <v>62.57</v>
      </c>
      <c r="CV6" s="21" t="str">
        <f>IF(CV7="","",IF(CV7="-","【-】","【"&amp;SUBSTITUTE(TEXT(CV7,"#,##0.00"),"-","△")&amp;"】"))</f>
        <v>【60.29】</v>
      </c>
      <c r="CW6" s="22">
        <f>IF(CW7="",NA(),CW7)</f>
        <v>88.38</v>
      </c>
      <c r="CX6" s="22">
        <f t="shared" ref="CX6:DF6" si="11">IF(CX7="",NA(),CX7)</f>
        <v>88.17</v>
      </c>
      <c r="CY6" s="22">
        <f t="shared" si="11"/>
        <v>86.82</v>
      </c>
      <c r="CZ6" s="22">
        <f t="shared" si="11"/>
        <v>87.78</v>
      </c>
      <c r="DA6" s="22">
        <f t="shared" si="11"/>
        <v>87.53</v>
      </c>
      <c r="DB6" s="22">
        <f t="shared" si="11"/>
        <v>90.13</v>
      </c>
      <c r="DC6" s="22">
        <f t="shared" si="11"/>
        <v>90.19</v>
      </c>
      <c r="DD6" s="22">
        <f t="shared" si="11"/>
        <v>90.03</v>
      </c>
      <c r="DE6" s="22">
        <f t="shared" si="11"/>
        <v>90.09</v>
      </c>
      <c r="DF6" s="22">
        <f t="shared" si="11"/>
        <v>90.21</v>
      </c>
      <c r="DG6" s="21" t="str">
        <f>IF(DG7="","",IF(DG7="-","【-】","【"&amp;SUBSTITUTE(TEXT(DG7,"#,##0.00"),"-","△")&amp;"】"))</f>
        <v>【90.12】</v>
      </c>
      <c r="DH6" s="22">
        <f>IF(DH7="",NA(),DH7)</f>
        <v>50.98</v>
      </c>
      <c r="DI6" s="22">
        <f t="shared" ref="DI6:DQ6" si="12">IF(DI7="",NA(),DI7)</f>
        <v>52.13</v>
      </c>
      <c r="DJ6" s="22">
        <f t="shared" si="12"/>
        <v>53.34</v>
      </c>
      <c r="DK6" s="22">
        <f t="shared" si="12"/>
        <v>53.73</v>
      </c>
      <c r="DL6" s="22">
        <f t="shared" si="12"/>
        <v>54.74</v>
      </c>
      <c r="DM6" s="22">
        <f t="shared" si="12"/>
        <v>48.01</v>
      </c>
      <c r="DN6" s="22">
        <f t="shared" si="12"/>
        <v>48.86</v>
      </c>
      <c r="DO6" s="22">
        <f t="shared" si="12"/>
        <v>49.6</v>
      </c>
      <c r="DP6" s="22">
        <f t="shared" si="12"/>
        <v>50.31</v>
      </c>
      <c r="DQ6" s="22">
        <f t="shared" si="12"/>
        <v>50.74</v>
      </c>
      <c r="DR6" s="21" t="str">
        <f>IF(DR7="","",IF(DR7="-","【-】","【"&amp;SUBSTITUTE(TEXT(DR7,"#,##0.00"),"-","△")&amp;"】"))</f>
        <v>【50.88】</v>
      </c>
      <c r="DS6" s="22">
        <f>IF(DS7="",NA(),DS7)</f>
        <v>30.41</v>
      </c>
      <c r="DT6" s="22">
        <f t="shared" ref="DT6:EB6" si="13">IF(DT7="",NA(),DT7)</f>
        <v>32.89</v>
      </c>
      <c r="DU6" s="22">
        <f t="shared" si="13"/>
        <v>35.99</v>
      </c>
      <c r="DV6" s="22">
        <f t="shared" si="13"/>
        <v>38.06</v>
      </c>
      <c r="DW6" s="22">
        <f t="shared" si="13"/>
        <v>39.26</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0.49</v>
      </c>
      <c r="EE6" s="22">
        <f t="shared" ref="EE6:EM6" si="14">IF(EE7="",NA(),EE7)</f>
        <v>0.42</v>
      </c>
      <c r="EF6" s="22">
        <f t="shared" si="14"/>
        <v>0.47</v>
      </c>
      <c r="EG6" s="22">
        <f t="shared" si="14"/>
        <v>0.27</v>
      </c>
      <c r="EH6" s="22">
        <f t="shared" si="14"/>
        <v>0.26</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352012</v>
      </c>
      <c r="D7" s="24">
        <v>46</v>
      </c>
      <c r="E7" s="24">
        <v>1</v>
      </c>
      <c r="F7" s="24">
        <v>0</v>
      </c>
      <c r="G7" s="24">
        <v>1</v>
      </c>
      <c r="H7" s="24" t="s">
        <v>93</v>
      </c>
      <c r="I7" s="24" t="s">
        <v>94</v>
      </c>
      <c r="J7" s="24" t="s">
        <v>95</v>
      </c>
      <c r="K7" s="24" t="s">
        <v>96</v>
      </c>
      <c r="L7" s="24" t="s">
        <v>97</v>
      </c>
      <c r="M7" s="24" t="s">
        <v>98</v>
      </c>
      <c r="N7" s="25" t="s">
        <v>99</v>
      </c>
      <c r="O7" s="25">
        <v>73.03</v>
      </c>
      <c r="P7" s="25">
        <v>96.89</v>
      </c>
      <c r="Q7" s="25">
        <v>3103</v>
      </c>
      <c r="R7" s="25">
        <v>253996</v>
      </c>
      <c r="S7" s="25">
        <v>716.1</v>
      </c>
      <c r="T7" s="25">
        <v>354.69</v>
      </c>
      <c r="U7" s="25">
        <v>244567</v>
      </c>
      <c r="V7" s="25">
        <v>245.11</v>
      </c>
      <c r="W7" s="25">
        <v>997.78</v>
      </c>
      <c r="X7" s="25">
        <v>116.35</v>
      </c>
      <c r="Y7" s="25">
        <v>114.96</v>
      </c>
      <c r="Z7" s="25">
        <v>114.97</v>
      </c>
      <c r="AA7" s="25">
        <v>111.13</v>
      </c>
      <c r="AB7" s="25">
        <v>114.17</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245.03</v>
      </c>
      <c r="AU7" s="25">
        <v>259.89999999999998</v>
      </c>
      <c r="AV7" s="25">
        <v>249.93</v>
      </c>
      <c r="AW7" s="25">
        <v>241.91</v>
      </c>
      <c r="AX7" s="25">
        <v>282.01</v>
      </c>
      <c r="AY7" s="25">
        <v>307.83</v>
      </c>
      <c r="AZ7" s="25">
        <v>318.89</v>
      </c>
      <c r="BA7" s="25">
        <v>309.10000000000002</v>
      </c>
      <c r="BB7" s="25">
        <v>306.08</v>
      </c>
      <c r="BC7" s="25">
        <v>306.14999999999998</v>
      </c>
      <c r="BD7" s="25">
        <v>261.51</v>
      </c>
      <c r="BE7" s="25">
        <v>231.69</v>
      </c>
      <c r="BF7" s="25">
        <v>226.64</v>
      </c>
      <c r="BG7" s="25">
        <v>219.94</v>
      </c>
      <c r="BH7" s="25">
        <v>243.05</v>
      </c>
      <c r="BI7" s="25">
        <v>240.43</v>
      </c>
      <c r="BJ7" s="25">
        <v>295.44</v>
      </c>
      <c r="BK7" s="25">
        <v>290.07</v>
      </c>
      <c r="BL7" s="25">
        <v>290.42</v>
      </c>
      <c r="BM7" s="25">
        <v>294.66000000000003</v>
      </c>
      <c r="BN7" s="25">
        <v>285.27</v>
      </c>
      <c r="BO7" s="25">
        <v>265.16000000000003</v>
      </c>
      <c r="BP7" s="25">
        <v>106.23</v>
      </c>
      <c r="BQ7" s="25">
        <v>106.52</v>
      </c>
      <c r="BR7" s="25">
        <v>109.6</v>
      </c>
      <c r="BS7" s="25">
        <v>105.06</v>
      </c>
      <c r="BT7" s="25">
        <v>107.89</v>
      </c>
      <c r="BU7" s="25">
        <v>106.02</v>
      </c>
      <c r="BV7" s="25">
        <v>104.84</v>
      </c>
      <c r="BW7" s="25">
        <v>106.11</v>
      </c>
      <c r="BX7" s="25">
        <v>103.75</v>
      </c>
      <c r="BY7" s="25">
        <v>105.3</v>
      </c>
      <c r="BZ7" s="25">
        <v>102.35</v>
      </c>
      <c r="CA7" s="25">
        <v>184.56</v>
      </c>
      <c r="CB7" s="25">
        <v>184.36</v>
      </c>
      <c r="CC7" s="25">
        <v>179.31</v>
      </c>
      <c r="CD7" s="25">
        <v>175.68</v>
      </c>
      <c r="CE7" s="25">
        <v>180.88</v>
      </c>
      <c r="CF7" s="25">
        <v>158.6</v>
      </c>
      <c r="CG7" s="25">
        <v>161.82</v>
      </c>
      <c r="CH7" s="25">
        <v>161.03</v>
      </c>
      <c r="CI7" s="25">
        <v>159.93</v>
      </c>
      <c r="CJ7" s="25">
        <v>162.77000000000001</v>
      </c>
      <c r="CK7" s="25">
        <v>167.74</v>
      </c>
      <c r="CL7" s="25">
        <v>74.88</v>
      </c>
      <c r="CM7" s="25">
        <v>73.94</v>
      </c>
      <c r="CN7" s="25">
        <v>74.02</v>
      </c>
      <c r="CO7" s="25">
        <v>73.13</v>
      </c>
      <c r="CP7" s="25">
        <v>72.05</v>
      </c>
      <c r="CQ7" s="25">
        <v>62.88</v>
      </c>
      <c r="CR7" s="25">
        <v>62.32</v>
      </c>
      <c r="CS7" s="25">
        <v>61.71</v>
      </c>
      <c r="CT7" s="25">
        <v>63.12</v>
      </c>
      <c r="CU7" s="25">
        <v>62.57</v>
      </c>
      <c r="CV7" s="25">
        <v>60.29</v>
      </c>
      <c r="CW7" s="25">
        <v>88.38</v>
      </c>
      <c r="CX7" s="25">
        <v>88.17</v>
      </c>
      <c r="CY7" s="25">
        <v>86.82</v>
      </c>
      <c r="CZ7" s="25">
        <v>87.78</v>
      </c>
      <c r="DA7" s="25">
        <v>87.53</v>
      </c>
      <c r="DB7" s="25">
        <v>90.13</v>
      </c>
      <c r="DC7" s="25">
        <v>90.19</v>
      </c>
      <c r="DD7" s="25">
        <v>90.03</v>
      </c>
      <c r="DE7" s="25">
        <v>90.09</v>
      </c>
      <c r="DF7" s="25">
        <v>90.21</v>
      </c>
      <c r="DG7" s="25">
        <v>90.12</v>
      </c>
      <c r="DH7" s="25">
        <v>50.98</v>
      </c>
      <c r="DI7" s="25">
        <v>52.13</v>
      </c>
      <c r="DJ7" s="25">
        <v>53.34</v>
      </c>
      <c r="DK7" s="25">
        <v>53.73</v>
      </c>
      <c r="DL7" s="25">
        <v>54.74</v>
      </c>
      <c r="DM7" s="25">
        <v>48.01</v>
      </c>
      <c r="DN7" s="25">
        <v>48.86</v>
      </c>
      <c r="DO7" s="25">
        <v>49.6</v>
      </c>
      <c r="DP7" s="25">
        <v>50.31</v>
      </c>
      <c r="DQ7" s="25">
        <v>50.74</v>
      </c>
      <c r="DR7" s="25">
        <v>50.88</v>
      </c>
      <c r="DS7" s="25">
        <v>30.41</v>
      </c>
      <c r="DT7" s="25">
        <v>32.89</v>
      </c>
      <c r="DU7" s="25">
        <v>35.99</v>
      </c>
      <c r="DV7" s="25">
        <v>38.06</v>
      </c>
      <c r="DW7" s="25">
        <v>39.26</v>
      </c>
      <c r="DX7" s="25">
        <v>16.600000000000001</v>
      </c>
      <c r="DY7" s="25">
        <v>18.510000000000002</v>
      </c>
      <c r="DZ7" s="25">
        <v>20.49</v>
      </c>
      <c r="EA7" s="25">
        <v>21.34</v>
      </c>
      <c r="EB7" s="25">
        <v>23.27</v>
      </c>
      <c r="EC7" s="25">
        <v>22.3</v>
      </c>
      <c r="ED7" s="25">
        <v>0.49</v>
      </c>
      <c r="EE7" s="25">
        <v>0.42</v>
      </c>
      <c r="EF7" s="25">
        <v>0.47</v>
      </c>
      <c r="EG7" s="25">
        <v>0.27</v>
      </c>
      <c r="EH7" s="25">
        <v>0.26</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加島 亜美</cp:lastModifiedBy>
  <cp:lastPrinted>2023-02-03T00:27:56Z</cp:lastPrinted>
  <dcterms:created xsi:type="dcterms:W3CDTF">2022-12-01T01:03:54Z</dcterms:created>
  <dcterms:modified xsi:type="dcterms:W3CDTF">2023-02-03T00:27:59Z</dcterms:modified>
  <cp:category/>
</cp:coreProperties>
</file>