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31.0.207\suidou\水道管理係　０．４ＴBまで\水道管理係共通フォルダ\702　県通知・照会\01　照会\R4年度\１９．経営比較分析表\02 様式【水道・簡易水道・工業用水道・下水道】\01【法適】水道事業・簡易水道事業\"/>
    </mc:Choice>
  </mc:AlternateContent>
  <xr:revisionPtr revIDLastSave="0" documentId="13_ncr:1_{F36EF906-C921-429E-B9E6-08964A82C406}" xr6:coauthVersionLast="47" xr6:coauthVersionMax="47" xr10:uidLastSave="{00000000-0000-0000-0000-000000000000}"/>
  <workbookProtection workbookAlgorithmName="SHA-512" workbookHashValue="4//hxD4NfqiKjhgQvu9glp/S7uONN6gQC0pHWwg6nZs8DxR391aDVd1RHzQzr9nruv2FfCKad0hqxXU78U+VPA==" workbookSaltValue="JEkMjxu2ihwGz1lqNOoqqg==" workbookSpinCount="100000" lockStructure="1"/>
  <bookViews>
    <workbookView xWindow="-120" yWindow="-120" windowWidth="29040" windowHeight="1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BB10" i="4"/>
  <c r="AT10" i="4"/>
  <c r="AL10" i="4"/>
  <c r="I10" i="4"/>
  <c r="B10" i="4"/>
  <c r="BB8" i="4"/>
  <c r="AL8" i="4"/>
  <c r="AD8" i="4"/>
  <c r="W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<sst xmlns="http://schemas.openxmlformats.org/spreadsheetml/2006/main" count="228" uniqueCount="115">
  <si>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</si>
  <si>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</si>
  <si>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</si>
  <si>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</si>
  <si>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</si>
  <si>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</si>
  <si>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</si>
  <si>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</si>
  <si>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</si>
  <si>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</si>
  <si>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</si>
  <si>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</si>
  <si>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</si>
  <si>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</si>
  <si>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</si>
  <si>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</si>
  <si>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</si>
  <si>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</si>
  <si>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</si>
  <si>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</si>
  <si>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</si>
  <si>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</si>
  <si>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</si>
  <si>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</si>
  <si>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</si>
  <si>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</si>
  <si>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</si>
  <si>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</si>
  <si>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</si>
  <si>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</si>
  <si>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</si>
  <si>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</si>
  <si>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</si>
  <si>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</si>
  <si>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</si>
  <si>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</si>
  <si>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</si>
  <si>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</si>
  <si>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</si>
  <si>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</si>
  <si>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</si>
  <si>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</si>
  <si>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</si>
  <si>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</si>
  <si>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</si>
  <si>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</si>
  <si>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</si>
  <si>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</si>
  <si>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</si>
  <si>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</si>
  <si>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</si>
  <si>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</si>
  <si>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</si>
  <si>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</si>
  <si>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</si>
  <si>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</si>
  <si>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</si>
  <si>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</si>
  <si>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</si>
  <si>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</si>
  <si>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</si>
  <si>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</si>
  <si>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</si>
  <si>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</si>
  <si>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</si>
  <si>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</si>
  <si>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</si>
  <si>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</si>
  <si>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</si>
  <si>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</si>
  <si>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</si>
  <si>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</si>
  <si>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</si>
  <si>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</si>
  <si>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</si>
  <si>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</si>
  <si>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</si>
  <si>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</si>
  <si>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</si>
  <si>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</si>
  <si>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</si>
  <si>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</si>
  <si>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</si>
  <si>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</si>
  <si>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</si>
  <si>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</si>
  <si>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</si>
  <si>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</si>
  <si>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</si>
  <si>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</si>
  <si>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</si>
  <si>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</si>
  <si>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</si>
  <si>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</si>
  <si>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</si>
  <si>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</si>
  <si>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</si>
  <si>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</si>
  <si>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</si>
  <si>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</si>
  <si>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</si>
  <si>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</si>
  <si>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</si>
  <si>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</si>
  <si>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</si>
  <si>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</si>
  <si>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</si>
  <si>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</si>
  <si>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</si>
  <si>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</si>
  <si>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</si>
  <si>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</si>
  <si>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萩市の上水道事業は、昭和11年に創設、昭和36年に地方公営企業法の適用を受け、平成29年4月1日に簡易水道事業等を全て経営統合し、全市域の水道事業を一つの上水道事業として経営している。
　経常収支比率は100％を上回っており、経営状況は健全な水準を保っている。
　流動比率は、理想比率200％以上とされており、短期債務に対する支払能力は安定していると考えられる。
　企業債残高対給水収益比率は、経営統合により企業債残高が増加したため、平均値を上回っている。今後も老朽施設の更新等を控えているため、比率が高くなることも想定される。
　給水収益は年々減少傾向にあるが、建設改良事業の繰越しに伴う資産減耗費の減少、元利均等償還方式による企業債利息の減少等、経常費用の減少に伴い、料金回収率が前年度より微増した。
　有収率は、寒波の影響のあった前年度と比較して、前々年度水準まで回復傾向にある。
　引き続き、漏水調査による早期漏水箇所の特定及び経年管路の更新、寒波対策を実施し、有収率の向上を図る。</t>
    <rPh sb="283" eb="285">
      <t>ケンセツ</t>
    </rPh>
    <rPh sb="285" eb="287">
      <t>カイリョウ</t>
    </rPh>
    <rPh sb="287" eb="289">
      <t>ジギョウ</t>
    </rPh>
    <rPh sb="290" eb="292">
      <t>クリコ</t>
    </rPh>
    <rPh sb="294" eb="295">
      <t>トモナ</t>
    </rPh>
    <rPh sb="296" eb="298">
      <t>シサン</t>
    </rPh>
    <rPh sb="298" eb="300">
      <t>ゲンモウ</t>
    </rPh>
    <rPh sb="300" eb="301">
      <t>ヒ</t>
    </rPh>
    <rPh sb="302" eb="304">
      <t>ゲンショウ</t>
    </rPh>
    <rPh sb="305" eb="307">
      <t>ガンリ</t>
    </rPh>
    <rPh sb="307" eb="309">
      <t>キントウ</t>
    </rPh>
    <rPh sb="309" eb="311">
      <t>ショウカン</t>
    </rPh>
    <rPh sb="311" eb="313">
      <t>ホウシキ</t>
    </rPh>
    <rPh sb="316" eb="318">
      <t>キギョウ</t>
    </rPh>
    <rPh sb="318" eb="319">
      <t>サイ</t>
    </rPh>
    <rPh sb="319" eb="321">
      <t>リソク</t>
    </rPh>
    <rPh sb="322" eb="324">
      <t>ゲンショウ</t>
    </rPh>
    <rPh sb="324" eb="325">
      <t>トウ</t>
    </rPh>
    <rPh sb="373" eb="375">
      <t>ヒカク</t>
    </rPh>
    <rPh sb="378" eb="380">
      <t>ゼンゼン</t>
    </rPh>
    <rPh sb="382" eb="384">
      <t>スイジュン</t>
    </rPh>
    <rPh sb="386" eb="388">
      <t>カイフク</t>
    </rPh>
    <rPh sb="388" eb="390">
      <t>ケイコウ</t>
    </rPh>
    <rPh sb="396" eb="397">
      <t>ヒ</t>
    </rPh>
    <rPh sb="398" eb="399">
      <t>ツヅ</t>
    </rPh>
    <rPh sb="419" eb="421">
      <t>ケイネン</t>
    </rPh>
    <phoneticPr fontId="4"/>
  </si>
  <si>
    <t>　有形固定資産減価償却率が平均値より高く、増加傾向にあることから、更新時期を迎えている施設が増加していると思慮される。
　管路経年化率は、平均値と同様の推移をしているが、管路更新率が平均値を下回っている。
　老朽施設の解消を図るため、施設整備計画である「水道事業ビジョン」に基づき、耐用年数を経過した水道管路及び施設を計画的に更新し、安定供給と有収率の向上に努める。</t>
    <phoneticPr fontId="4"/>
  </si>
  <si>
    <t>　萩市の水道事業は、適正な料金収入の確保や経費の抑制に努めているが、離島や中山間地域等の施設を多く抱えていることから、一般会計からの繰入を必要とする状況にある。
　また、経営状況は健全な水準を保っているものの、将来にわたって水道水を安定供給していくために、老朽施設の更新工事や施設の耐震化事業等の実施に伴う多額の経費が見込まれる。
　引き続き、中長期的な施設整備計画である「水道事業ビジョン」に基づき、耐用年数を経過した水道管路及び施設の更新を計画的に進めるとともに、施設の統合や適正な水道料金水準の検討を行い、安定供給と経営の健全化に取り組む。</t>
    <rPh sb="151" eb="152">
      <t>トモナ</t>
    </rPh>
    <rPh sb="167" eb="168">
      <t>ヒ</t>
    </rPh>
    <rPh sb="169" eb="17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</si>
</sst>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0.31</c:v>
                </c:pt>
                <c:pt idx="2">
                  <c:v>0.22</c:v>
                </c:pt>
                <c:pt idx="3">
                  <c:v>0.2</c:v>
                </c:pt>
                <c:pt idx="4">
                  <c:v>0.37</c:v>
                </c:pt>
              </c:numCache>
            </c:numRef>
          </c:val>
          <c:extLst>
            <c:ext xmlns:c16="http://schemas.microsoft.com/office/drawing/2014/chart" uri="{C3380CC4-5D6E-409C-BE32-E72D297353CC}">
              <c16:uniqueId val="{00000000-571F-4E7A-9032-9A0265D743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571F-4E7A-9032-9A0265D743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77.11</c:v>
                </c:pt>
                <c:pt idx="1">
                  <c:v>76.05</c:v>
                </c:pt>
                <c:pt idx="2">
                  <c:v>76.430000000000007</c:v>
                </c:pt>
                <c:pt idx="3">
                  <c:v>78.42</c:v>
                </c:pt>
                <c:pt idx="4">
                  <c:v>74.209999999999994</c:v>
                </c:pt>
              </c:numCache>
            </c:numRef>
          </c:val>
          <c:extLst>
            <c:ext xmlns:c16="http://schemas.microsoft.com/office/drawing/2014/chart" uri="{C3380CC4-5D6E-409C-BE32-E72D297353CC}">
              <c16:uniqueId val="{00000000-CC44-405D-923A-97D2024F61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CC44-405D-923A-97D2024F61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81.11</c:v>
                </c:pt>
                <c:pt idx="1">
                  <c:v>80.39</c:v>
                </c:pt>
                <c:pt idx="2">
                  <c:v>77.069999999999993</c:v>
                </c:pt>
                <c:pt idx="3">
                  <c:v>73.84</c:v>
                </c:pt>
                <c:pt idx="4">
                  <c:v>76.650000000000006</c:v>
                </c:pt>
              </c:numCache>
            </c:numRef>
          </c:val>
          <c:extLst>
            <c:ext xmlns:c16="http://schemas.microsoft.com/office/drawing/2014/chart" uri="{C3380CC4-5D6E-409C-BE32-E72D297353CC}">
              <c16:uniqueId val="{00000000-217E-4332-AA81-236DC2FC4C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217E-4332-AA81-236DC2FC4C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111.88</c:v>
                </c:pt>
                <c:pt idx="1">
                  <c:v>104.9</c:v>
                </c:pt>
                <c:pt idx="2">
                  <c:v>103.3</c:v>
                </c:pt>
                <c:pt idx="3">
                  <c:v>106.8</c:v>
                </c:pt>
                <c:pt idx="4">
                  <c:v>107.45</c:v>
                </c:pt>
              </c:numCache>
            </c:numRef>
          </c:val>
          <c:extLst>
            <c:ext xmlns:c16="http://schemas.microsoft.com/office/drawing/2014/chart" uri="{C3380CC4-5D6E-409C-BE32-E72D297353CC}">
              <c16:uniqueId val="{00000000-297F-44AF-A80C-7B9022061D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297F-44AF-A80C-7B9022061D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50.36</c:v>
                </c:pt>
                <c:pt idx="1">
                  <c:v>51.52</c:v>
                </c:pt>
                <c:pt idx="2">
                  <c:v>52.93</c:v>
                </c:pt>
                <c:pt idx="3">
                  <c:v>54.4</c:v>
                </c:pt>
                <c:pt idx="4">
                  <c:v>55.84</c:v>
                </c:pt>
              </c:numCache>
            </c:numRef>
          </c:val>
          <c:extLst>
            <c:ext xmlns:c16="http://schemas.microsoft.com/office/drawing/2014/chart" uri="{C3380CC4-5D6E-409C-BE32-E72D297353CC}">
              <c16:uniqueId val="{00000000-FEA9-4B24-BD5C-7C243CEE76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FEA9-4B24-BD5C-7C243CEE76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15.11</c:v>
                </c:pt>
                <c:pt idx="1">
                  <c:v>16.46</c:v>
                </c:pt>
                <c:pt idx="2">
                  <c:v>16.68</c:v>
                </c:pt>
                <c:pt idx="3">
                  <c:v>18.57</c:v>
                </c:pt>
                <c:pt idx="4">
                  <c:v>19.5</c:v>
                </c:pt>
              </c:numCache>
            </c:numRef>
          </c:val>
          <c:extLst>
            <c:ext xmlns:c16="http://schemas.microsoft.com/office/drawing/2014/chart" uri="{C3380CC4-5D6E-409C-BE32-E72D297353CC}">
              <c16:uniqueId val="{00000000-9921-4964-8FA4-3E282C3ED9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921-4964-8FA4-3E282C3ED9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AF-4FF7-BF28-08D6E7BF38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6DAF-4FF7-BF28-08D6E7BF38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483.5</c:v>
                </c:pt>
                <c:pt idx="1">
                  <c:v>400.84</c:v>
                </c:pt>
                <c:pt idx="2">
                  <c:v>440.62</c:v>
                </c:pt>
                <c:pt idx="3">
                  <c:v>484.72</c:v>
                </c:pt>
                <c:pt idx="4">
                  <c:v>437.67</c:v>
                </c:pt>
              </c:numCache>
            </c:numRef>
          </c:val>
          <c:extLst>
            <c:ext xmlns:c16="http://schemas.microsoft.com/office/drawing/2014/chart" uri="{C3380CC4-5D6E-409C-BE32-E72D297353CC}">
              <c16:uniqueId val="{00000000-E68C-4ED6-A479-F41DCD3EF8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E68C-4ED6-A479-F41DCD3EF8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648.58000000000004</c:v>
                </c:pt>
                <c:pt idx="1">
                  <c:v>658.09</c:v>
                </c:pt>
                <c:pt idx="2">
                  <c:v>671.98</c:v>
                </c:pt>
                <c:pt idx="3">
                  <c:v>677.53</c:v>
                </c:pt>
                <c:pt idx="4">
                  <c:v>673.51</c:v>
                </c:pt>
              </c:numCache>
            </c:numRef>
          </c:val>
          <c:extLst>
            <c:ext xmlns:c16="http://schemas.microsoft.com/office/drawing/2014/chart" uri="{C3380CC4-5D6E-409C-BE32-E72D297353CC}">
              <c16:uniqueId val="{00000000-F06C-412E-90F4-AD2C22F7D0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F06C-412E-90F4-AD2C22F7D0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79.88</c:v>
                </c:pt>
                <c:pt idx="1">
                  <c:v>73.739999999999995</c:v>
                </c:pt>
                <c:pt idx="2">
                  <c:v>72.62</c:v>
                </c:pt>
                <c:pt idx="3">
                  <c:v>74.61</c:v>
                </c:pt>
                <c:pt idx="4">
                  <c:v>74.760000000000005</c:v>
                </c:pt>
              </c:numCache>
            </c:numRef>
          </c:val>
          <c:extLst>
            <c:ext xmlns:c16="http://schemas.microsoft.com/office/drawing/2014/chart" uri="{C3380CC4-5D6E-409C-BE32-E72D297353CC}">
              <c16:uniqueId val="{00000000-82E2-42B8-B888-906FA7A856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2E2-42B8-B888-906FA7A856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156.13999999999999</c:v>
                </c:pt>
                <c:pt idx="1">
                  <c:v>169.84</c:v>
                </c:pt>
                <c:pt idx="2">
                  <c:v>173.11</c:v>
                </c:pt>
                <c:pt idx="3">
                  <c:v>168.09</c:v>
                </c:pt>
                <c:pt idx="4">
                  <c:v>168.4</c:v>
                </c:pt>
              </c:numCache>
            </c:numRef>
          </c:val>
          <c:extLst>
            <c:ext xmlns:c16="http://schemas.microsoft.com/office/drawing/2014/chart" uri="{C3380CC4-5D6E-409C-BE32-E72D297353CC}">
              <c16:uniqueId val="{00000000-AC2D-4274-BDCA-3D8A0A261D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AC2D-4274-BDCA-3D8A0A261D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44575</v>
      </c>
      <c r="AM8" s="45"/>
      <c r="AN8" s="45"/>
      <c r="AO8" s="45"/>
      <c r="AP8" s="45"/>
      <c r="AQ8" s="45"/>
      <c r="AR8" s="45"/>
      <c r="AS8" s="45"/>
      <c r="AT8" s="46">
        <f>データ!$S$6</f>
        <v>698.31</v>
      </c>
      <c r="AU8" s="47"/>
      <c r="AV8" s="47"/>
      <c r="AW8" s="47"/>
      <c r="AX8" s="47"/>
      <c r="AY8" s="47"/>
      <c r="AZ8" s="47"/>
      <c r="BA8" s="47"/>
      <c r="BB8" s="48">
        <f>データ!$T$6</f>
        <v>63.83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59.25</v>
      </c>
      <c r="J10" s="47"/>
      <c r="K10" s="47"/>
      <c r="L10" s="47"/>
      <c r="M10" s="47"/>
      <c r="N10" s="47"/>
      <c r="O10" s="81"/>
      <c r="P10" s="48">
        <f>データ!$P$6</f>
        <v>93.62</v>
      </c>
      <c r="Q10" s="48"/>
      <c r="R10" s="48"/>
      <c r="S10" s="48"/>
      <c r="T10" s="48"/>
      <c r="U10" s="48"/>
      <c r="V10" s="48"/>
      <c r="W10" s="45">
        <f>データ!$Q$6</f>
        <v>2233</v>
      </c>
      <c r="X10" s="45"/>
      <c r="Y10" s="45"/>
      <c r="Z10" s="45"/>
      <c r="AA10" s="45"/>
      <c r="AB10" s="45"/>
      <c r="AC10" s="45"/>
      <c r="AD10" s="2"/>
      <c r="AE10" s="2"/>
      <c r="AF10" s="2"/>
      <c r="AG10" s="2"/>
      <c r="AH10" s="2"/>
      <c r="AI10" s="2"/>
      <c r="AJ10" s="2"/>
      <c r="AK10" s="2"/>
      <c r="AL10" s="45">
        <f>データ!$U$6</f>
        <v>41334</v>
      </c>
      <c r="AM10" s="45"/>
      <c r="AN10" s="45"/>
      <c r="AO10" s="45"/>
      <c r="AP10" s="45"/>
      <c r="AQ10" s="45"/>
      <c r="AR10" s="45"/>
      <c r="AS10" s="45"/>
      <c r="AT10" s="46">
        <f>データ!$V$6</f>
        <v>113.28</v>
      </c>
      <c r="AU10" s="47"/>
      <c r="AV10" s="47"/>
      <c r="AW10" s="47"/>
      <c r="AX10" s="47"/>
      <c r="AY10" s="47"/>
      <c r="AZ10" s="47"/>
      <c r="BA10" s="47"/>
      <c r="BB10" s="48">
        <f>データ!$W$6</f>
        <v>364.88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eyUJB3TM9JH59whxzCpbMnA/W6W6mPK3FlwaNDzvRrE4AnF/a8jCc8WJxKjb+ZlmnuaLRtN44sqJdJ2vyGfQ==" saltValue="LPHgN8CtXoeknNB/WUQq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352047</v>
      </c>
      <c r="D6" s="20">
        <f t="shared" si="3"/>
        <v>46</v>
      </c>
      <c r="E6" s="20">
        <f t="shared" si="3"/>
        <v>1</v>
      </c>
      <c r="F6" s="20">
        <f t="shared" si="3"/>
        <v>0</v>
      </c>
      <c r="G6" s="20">
        <f t="shared" si="3"/>
        <v>1</v>
      </c>
      <c r="H6" s="20" t="str">
        <f t="shared" si="3"/>
        <v>山口県　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59.25</v>
      </c>
      <c r="P6" s="21">
        <f t="shared" si="3"/>
        <v>93.62</v>
      </c>
      <c r="Q6" s="21">
        <f t="shared" si="3"/>
        <v>2233</v>
      </c>
      <c r="R6" s="21">
        <f t="shared" si="3"/>
        <v>44575</v>
      </c>
      <c r="S6" s="21">
        <f t="shared" si="3"/>
        <v>698.31</v>
      </c>
      <c r="T6" s="21">
        <f t="shared" si="3"/>
        <v>63.83</v>
      </c>
      <c r="U6" s="21">
        <f t="shared" si="3"/>
        <v>41334</v>
      </c>
      <c r="V6" s="21">
        <f t="shared" si="3"/>
        <v>113.28</v>
      </c>
      <c r="W6" s="21">
        <f t="shared" si="3"/>
        <v>364.88</v>
      </c>
      <c r="X6" s="22">
        <f>IF(X7="",NA(),X7)</f>
        <v>111.88</v>
      </c>
      <c r="Y6" s="22">
        <f t="shared" ref="Y6:AG6" si="4">IF(Y7="",NA(),Y7)</f>
        <v>104.9</v>
      </c>
      <c r="Z6" s="22">
        <f t="shared" si="4"/>
        <v>103.3</v>
      </c>
      <c r="AA6" s="22">
        <f t="shared" si="4"/>
        <v>106.8</v>
      </c>
      <c r="AB6" s="22">
        <f t="shared" si="4"/>
        <v>107.45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483.5</v>
      </c>
      <c r="AU6" s="22">
        <f t="shared" ref="AU6:BC6" si="6">IF(AU7="",NA(),AU7)</f>
        <v>400.84</v>
      </c>
      <c r="AV6" s="22">
        <f t="shared" si="6"/>
        <v>440.62</v>
      </c>
      <c r="AW6" s="22">
        <f t="shared" si="6"/>
        <v>484.72</v>
      </c>
      <c r="AX6" s="22">
        <f t="shared" si="6"/>
        <v>437.67</v>
      </c>
      <c r="AY6" s="22">
        <f t="shared" si="6"/>
        <v>357.34</v>
      </c>
      <c r="AZ6" s="22">
        <f t="shared" si="6"/>
        <v>366.03</v>
      </c>
      <c r="BA6" s="22">
        <f t="shared" si="6"/>
        <v>365.18</v>
      </c>
      <c r="BB6" s="22">
        <f t="shared" si="6"/>
        <v>327.77</v>
      </c>
      <c r="BC6" s="22">
        <f t="shared" si="6"/>
        <v>338.02</v>
      </c>
      <c r="BD6" s="21" t="str">
        <f>IF(BD7="","",IF(BD7="-","【-】","【"&amp;SUBSTITUTE(TEXT(BD7,"#,##0.00"),"-","△")&amp;"】"))</f>
        <v>【261.51】</v>
      </c>
      <c r="BE6" s="22">
        <f>IF(BE7="",NA(),BE7)</f>
        <v>648.58000000000004</v>
      </c>
      <c r="BF6" s="22">
        <f t="shared" ref="BF6:BN6" si="7">IF(BF7="",NA(),BF7)</f>
        <v>658.09</v>
      </c>
      <c r="BG6" s="22">
        <f t="shared" si="7"/>
        <v>671.98</v>
      </c>
      <c r="BH6" s="22">
        <f t="shared" si="7"/>
        <v>677.53</v>
      </c>
      <c r="BI6" s="22">
        <f t="shared" si="7"/>
        <v>673.51</v>
      </c>
      <c r="BJ6" s="22">
        <f t="shared" si="7"/>
        <v>373.69</v>
      </c>
      <c r="BK6" s="22">
        <f t="shared" si="7"/>
        <v>370.12</v>
      </c>
      <c r="BL6" s="22">
        <f t="shared" si="7"/>
        <v>371.65</v>
      </c>
      <c r="BM6" s="22">
        <f t="shared" si="7"/>
        <v>397.1</v>
      </c>
      <c r="BN6" s="22">
        <f t="shared" si="7"/>
        <v>379.91</v>
      </c>
      <c r="BO6" s="21" t="str">
        <f>IF(BO7="","",IF(BO7="-","【-】","【"&amp;SUBSTITUTE(TEXT(BO7,"#,##0.00"),"-","△")&amp;"】"))</f>
        <v>【265.16】</v>
      </c>
      <c r="BP6" s="22">
        <f>IF(BP7="",NA(),BP7)</f>
        <v>79.88</v>
      </c>
      <c r="BQ6" s="22">
        <f t="shared" ref="BQ6:BY6" si="8">IF(BQ7="",NA(),BQ7)</f>
        <v>73.739999999999995</v>
      </c>
      <c r="BR6" s="22">
        <f t="shared" si="8"/>
        <v>72.62</v>
      </c>
      <c r="BS6" s="22">
        <f t="shared" si="8"/>
        <v>74.61</v>
      </c>
      <c r="BT6" s="22">
        <f t="shared" si="8"/>
        <v>74.760000000000005</v>
      </c>
      <c r="BU6" s="22">
        <f t="shared" si="8"/>
        <v>99.87</v>
      </c>
      <c r="BV6" s="22">
        <f t="shared" si="8"/>
        <v>100.42</v>
      </c>
      <c r="BW6" s="22">
        <f t="shared" si="8"/>
        <v>98.77</v>
      </c>
      <c r="BX6" s="22">
        <f t="shared" si="8"/>
        <v>95.79</v>
      </c>
      <c r="BY6" s="22">
        <f t="shared" si="8"/>
        <v>98.3</v>
      </c>
      <c r="BZ6" s="21" t="str">
        <f>IF(BZ7="","",IF(BZ7="-","【-】","【"&amp;SUBSTITUTE(TEXT(BZ7,"#,##0.00"),"-","△")&amp;"】"))</f>
        <v>【102.35】</v>
      </c>
      <c r="CA6" s="22">
        <f>IF(CA7="",NA(),CA7)</f>
        <v>156.13999999999999</v>
      </c>
      <c r="CB6" s="22">
        <f t="shared" ref="CB6:CJ6" si="9">IF(CB7="",NA(),CB7)</f>
        <v>169.84</v>
      </c>
      <c r="CC6" s="22">
        <f t="shared" si="9"/>
        <v>173.11</v>
      </c>
      <c r="CD6" s="22">
        <f t="shared" si="9"/>
        <v>168.09</v>
      </c>
      <c r="CE6" s="22">
        <f t="shared" si="9"/>
        <v>168.4</v>
      </c>
      <c r="CF6" s="22">
        <f t="shared" si="9"/>
        <v>171.81</v>
      </c>
      <c r="CG6" s="22">
        <f t="shared" si="9"/>
        <v>171.67</v>
      </c>
      <c r="CH6" s="22">
        <f t="shared" si="9"/>
        <v>173.67</v>
      </c>
      <c r="CI6" s="22">
        <f t="shared" si="9"/>
        <v>171.13</v>
      </c>
      <c r="CJ6" s="22">
        <f t="shared" si="9"/>
        <v>173.7</v>
      </c>
      <c r="CK6" s="21" t="str">
        <f>IF(CK7="","",IF(CK7="-","【-】","【"&amp;SUBSTITUTE(TEXT(CK7,"#,##0.00"),"-","△")&amp;"】"))</f>
        <v>【167.74】</v>
      </c>
      <c r="CL6" s="22">
        <f>IF(CL7="",NA(),CL7)</f>
        <v>77.11</v>
      </c>
      <c r="CM6" s="22">
        <f t="shared" ref="CM6:CU6" si="10">IF(CM7="",NA(),CM7)</f>
        <v>76.05</v>
      </c>
      <c r="CN6" s="22">
        <f t="shared" si="10"/>
        <v>76.430000000000007</v>
      </c>
      <c r="CO6" s="22">
        <f t="shared" si="10"/>
        <v>78.42</v>
      </c>
      <c r="CP6" s="22">
        <f t="shared" si="10"/>
        <v>74.209999999999994</v>
      </c>
      <c r="CQ6" s="22">
        <f t="shared" si="10"/>
        <v>60.03</v>
      </c>
      <c r="CR6" s="22">
        <f t="shared" si="10"/>
        <v>59.74</v>
      </c>
      <c r="CS6" s="22">
        <f t="shared" si="10"/>
        <v>59.67</v>
      </c>
      <c r="CT6" s="22">
        <f t="shared" si="10"/>
        <v>60.12</v>
      </c>
      <c r="CU6" s="22">
        <f t="shared" si="10"/>
        <v>60.34</v>
      </c>
      <c r="CV6" s="21" t="str">
        <f>IF(CV7="","",IF(CV7="-","【-】","【"&amp;SUBSTITUTE(TEXT(CV7,"#,##0.00"),"-","△")&amp;"】"))</f>
        <v>【60.29】</v>
      </c>
      <c r="CW6" s="22">
        <f>IF(CW7="",NA(),CW7)</f>
        <v>81.11</v>
      </c>
      <c r="CX6" s="22">
        <f t="shared" ref="CX6:DF6" si="11">IF(CX7="",NA(),CX7)</f>
        <v>80.39</v>
      </c>
      <c r="CY6" s="22">
        <f t="shared" si="11"/>
        <v>77.069999999999993</v>
      </c>
      <c r="CZ6" s="22">
        <f t="shared" si="11"/>
        <v>73.84</v>
      </c>
      <c r="DA6" s="22">
        <f t="shared" si="11"/>
        <v>76.650000000000006</v>
      </c>
      <c r="DB6" s="22">
        <f t="shared" si="11"/>
        <v>84.81</v>
      </c>
      <c r="DC6" s="22">
        <f t="shared" si="11"/>
        <v>84.8</v>
      </c>
      <c r="DD6" s="22">
        <f t="shared" si="11"/>
        <v>84.6</v>
      </c>
      <c r="DE6" s="22">
        <f t="shared" si="11"/>
        <v>84.24</v>
      </c>
      <c r="DF6" s="22">
        <f t="shared" si="11"/>
        <v>84.19</v>
      </c>
      <c r="DG6" s="21" t="str">
        <f>IF(DG7="","",IF(DG7="-","【-】","【"&amp;SUBSTITUTE(TEXT(DG7,"#,##0.00"),"-","△")&amp;"】"))</f>
        <v>【90.12】</v>
      </c>
      <c r="DH6" s="22">
        <f>IF(DH7="",NA(),DH7)</f>
        <v>50.36</v>
      </c>
      <c r="DI6" s="22">
        <f t="shared" ref="DI6:DQ6" si="12">IF(DI7="",NA(),DI7)</f>
        <v>51.52</v>
      </c>
      <c r="DJ6" s="22">
        <f t="shared" si="12"/>
        <v>52.93</v>
      </c>
      <c r="DK6" s="22">
        <f t="shared" si="12"/>
        <v>54.4</v>
      </c>
      <c r="DL6" s="22">
        <f t="shared" si="12"/>
        <v>55.84</v>
      </c>
      <c r="DM6" s="22">
        <f t="shared" si="12"/>
        <v>47.28</v>
      </c>
      <c r="DN6" s="22">
        <f t="shared" si="12"/>
        <v>47.66</v>
      </c>
      <c r="DO6" s="22">
        <f t="shared" si="12"/>
        <v>48.17</v>
      </c>
      <c r="DP6" s="22">
        <f t="shared" si="12"/>
        <v>48.83</v>
      </c>
      <c r="DQ6" s="22">
        <f t="shared" si="12"/>
        <v>49.96</v>
      </c>
      <c r="DR6" s="21" t="str">
        <f>IF(DR7="","",IF(DR7="-","【-】","【"&amp;SUBSTITUTE(TEXT(DR7,"#,##0.00"),"-","△")&amp;"】"))</f>
        <v>【50.88】</v>
      </c>
      <c r="DS6" s="22">
        <f>IF(DS7="",NA(),DS7)</f>
        <v>15.11</v>
      </c>
      <c r="DT6" s="22">
        <f t="shared" ref="DT6:EB6" si="13">IF(DT7="",NA(),DT7)</f>
        <v>16.46</v>
      </c>
      <c r="DU6" s="22">
        <f t="shared" si="13"/>
        <v>16.68</v>
      </c>
      <c r="DV6" s="22">
        <f t="shared" si="13"/>
        <v>18.57</v>
      </c>
      <c r="DW6" s="22">
        <f t="shared" si="13"/>
        <v>19.5</v>
      </c>
      <c r="DX6" s="22">
        <f t="shared" si="13"/>
        <v>12.19</v>
      </c>
      <c r="DY6" s="22">
        <f t="shared" si="13"/>
        <v>15.1</v>
      </c>
      <c r="DZ6" s="22">
        <f t="shared" si="13"/>
        <v>17.12</v>
      </c>
      <c r="EA6" s="22">
        <f t="shared" si="13"/>
        <v>18.18</v>
      </c>
      <c r="EB6" s="22">
        <f t="shared" si="13"/>
        <v>19.32</v>
      </c>
      <c r="EC6" s="21" t="str">
        <f>IF(EC7="","",IF(EC7="-","【-】","【"&amp;SUBSTITUTE(TEXT(EC7,"#,##0.00"),"-","△")&amp;"】"))</f>
        <v>【22.30】</v>
      </c>
      <c r="ED6" s="22">
        <f>IF(ED7="",NA(),ED7)</f>
        <v>0.43</v>
      </c>
      <c r="EE6" s="22">
        <f t="shared" ref="EE6:EM6" si="14">IF(EE7="",NA(),EE7)</f>
        <v>0.31</v>
      </c>
      <c r="EF6" s="22">
        <f t="shared" si="14"/>
        <v>0.22</v>
      </c>
      <c r="EG6" s="22">
        <f t="shared" si="14"/>
        <v>0.2</v>
      </c>
      <c r="EH6" s="22">
        <f t="shared" si="14"/>
        <v>0.37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352047</v>
      </c>
      <c r="D7" s="24">
        <v>46</v>
      </c>
      <c r="E7" s="24">
        <v>1</v>
      </c>
      <c r="F7" s="24">
        <v>0</v>
      </c>
      <c r="G7" s="24">
        <v>1</v>
      </c>
      <c r="H7" s="24" t="s">
        <v>93</v>
      </c>
      <c r="I7" s="24" t="s">
        <v>94</v>
      </c>
      <c r="J7" s="24" t="s">
        <v>95</v>
      </c>
      <c r="K7" s="24" t="s">
        <v>96</v>
      </c>
      <c r="L7" s="24" t="s">
        <v>97</v>
      </c>
      <c r="M7" s="24" t="s">
        <v>98</v>
      </c>
      <c r="N7" s="25" t="s">
        <v>99</v>
      </c>
      <c r="O7" s="25">
        <v>59.25</v>
      </c>
      <c r="P7" s="25">
        <v>93.62</v>
      </c>
      <c r="Q7" s="25">
        <v>2233</v>
      </c>
      <c r="R7" s="25">
        <v>44575</v>
      </c>
      <c r="S7" s="25">
        <v>698.31</v>
      </c>
      <c r="T7" s="25">
        <v>63.83</v>
      </c>
      <c r="U7" s="25">
        <v>41334</v>
      </c>
      <c r="V7" s="25">
        <v>113.28</v>
      </c>
      <c r="W7" s="25">
        <v>364.88</v>
      </c>
      <c r="X7" s="25">
        <v>111.88</v>
      </c>
      <c r="Y7" s="25">
        <v>104.9</v>
      </c>
      <c r="Z7" s="25">
        <v>103.3</v>
      </c>
      <c r="AA7" s="25">
        <v>106.8</v>
      </c>
      <c r="AB7" s="25">
        <v>107.45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483.5</v>
      </c>
      <c r="AU7" s="25">
        <v>400.84</v>
      </c>
      <c r="AV7" s="25">
        <v>440.62</v>
      </c>
      <c r="AW7" s="25">
        <v>484.72</v>
      </c>
      <c r="AX7" s="25">
        <v>437.67</v>
      </c>
      <c r="AY7" s="25">
        <v>357.34</v>
      </c>
      <c r="AZ7" s="25">
        <v>366.03</v>
      </c>
      <c r="BA7" s="25">
        <v>365.18</v>
      </c>
      <c r="BB7" s="25">
        <v>327.77</v>
      </c>
      <c r="BC7" s="25">
        <v>338.02</v>
      </c>
      <c r="BD7" s="25">
        <v>261.51</v>
      </c>
      <c r="BE7" s="25">
        <v>648.58000000000004</v>
      </c>
      <c r="BF7" s="25">
        <v>658.09</v>
      </c>
      <c r="BG7" s="25">
        <v>671.98</v>
      </c>
      <c r="BH7" s="25">
        <v>677.53</v>
      </c>
      <c r="BI7" s="25">
        <v>673.51</v>
      </c>
      <c r="BJ7" s="25">
        <v>373.69</v>
      </c>
      <c r="BK7" s="25">
        <v>370.12</v>
      </c>
      <c r="BL7" s="25">
        <v>371.65</v>
      </c>
      <c r="BM7" s="25">
        <v>397.1</v>
      </c>
      <c r="BN7" s="25">
        <v>379.91</v>
      </c>
      <c r="BO7" s="25">
        <v>265.16000000000003</v>
      </c>
      <c r="BP7" s="25">
        <v>79.88</v>
      </c>
      <c r="BQ7" s="25">
        <v>73.739999999999995</v>
      </c>
      <c r="BR7" s="25">
        <v>72.62</v>
      </c>
      <c r="BS7" s="25">
        <v>74.61</v>
      </c>
      <c r="BT7" s="25">
        <v>74.760000000000005</v>
      </c>
      <c r="BU7" s="25">
        <v>99.87</v>
      </c>
      <c r="BV7" s="25">
        <v>100.42</v>
      </c>
      <c r="BW7" s="25">
        <v>98.77</v>
      </c>
      <c r="BX7" s="25">
        <v>95.79</v>
      </c>
      <c r="BY7" s="25">
        <v>98.3</v>
      </c>
      <c r="BZ7" s="25">
        <v>102.35</v>
      </c>
      <c r="CA7" s="25">
        <v>156.13999999999999</v>
      </c>
      <c r="CB7" s="25">
        <v>169.84</v>
      </c>
      <c r="CC7" s="25">
        <v>173.11</v>
      </c>
      <c r="CD7" s="25">
        <v>168.09</v>
      </c>
      <c r="CE7" s="25">
        <v>168.4</v>
      </c>
      <c r="CF7" s="25">
        <v>171.81</v>
      </c>
      <c r="CG7" s="25">
        <v>171.67</v>
      </c>
      <c r="CH7" s="25">
        <v>173.67</v>
      </c>
      <c r="CI7" s="25">
        <v>171.13</v>
      </c>
      <c r="CJ7" s="25">
        <v>173.7</v>
      </c>
      <c r="CK7" s="25">
        <v>167.74</v>
      </c>
      <c r="CL7" s="25">
        <v>77.11</v>
      </c>
      <c r="CM7" s="25">
        <v>76.05</v>
      </c>
      <c r="CN7" s="25">
        <v>76.430000000000007</v>
      </c>
      <c r="CO7" s="25">
        <v>78.42</v>
      </c>
      <c r="CP7" s="25">
        <v>74.209999999999994</v>
      </c>
      <c r="CQ7" s="25">
        <v>60.03</v>
      </c>
      <c r="CR7" s="25">
        <v>59.74</v>
      </c>
      <c r="CS7" s="25">
        <v>59.67</v>
      </c>
      <c r="CT7" s="25">
        <v>60.12</v>
      </c>
      <c r="CU7" s="25">
        <v>60.34</v>
      </c>
      <c r="CV7" s="25">
        <v>60.29</v>
      </c>
      <c r="CW7" s="25">
        <v>81.11</v>
      </c>
      <c r="CX7" s="25">
        <v>80.39</v>
      </c>
      <c r="CY7" s="25">
        <v>77.069999999999993</v>
      </c>
      <c r="CZ7" s="25">
        <v>73.84</v>
      </c>
      <c r="DA7" s="25">
        <v>76.650000000000006</v>
      </c>
      <c r="DB7" s="25">
        <v>84.81</v>
      </c>
      <c r="DC7" s="25">
        <v>84.8</v>
      </c>
      <c r="DD7" s="25">
        <v>84.6</v>
      </c>
      <c r="DE7" s="25">
        <v>84.24</v>
      </c>
      <c r="DF7" s="25">
        <v>84.19</v>
      </c>
      <c r="DG7" s="25">
        <v>90.12</v>
      </c>
      <c r="DH7" s="25">
        <v>50.36</v>
      </c>
      <c r="DI7" s="25">
        <v>51.52</v>
      </c>
      <c r="DJ7" s="25">
        <v>52.93</v>
      </c>
      <c r="DK7" s="25">
        <v>54.4</v>
      </c>
      <c r="DL7" s="25">
        <v>55.84</v>
      </c>
      <c r="DM7" s="25">
        <v>47.28</v>
      </c>
      <c r="DN7" s="25">
        <v>47.66</v>
      </c>
      <c r="DO7" s="25">
        <v>48.17</v>
      </c>
      <c r="DP7" s="25">
        <v>48.83</v>
      </c>
      <c r="DQ7" s="25">
        <v>49.96</v>
      </c>
      <c r="DR7" s="25">
        <v>50.88</v>
      </c>
      <c r="DS7" s="25">
        <v>15.11</v>
      </c>
      <c r="DT7" s="25">
        <v>16.46</v>
      </c>
      <c r="DU7" s="25">
        <v>16.68</v>
      </c>
      <c r="DV7" s="25">
        <v>18.57</v>
      </c>
      <c r="DW7" s="25">
        <v>19.5</v>
      </c>
      <c r="DX7" s="25">
        <v>12.19</v>
      </c>
      <c r="DY7" s="25">
        <v>15.1</v>
      </c>
      <c r="DZ7" s="25">
        <v>17.12</v>
      </c>
      <c r="EA7" s="25">
        <v>18.18</v>
      </c>
      <c r="EB7" s="25">
        <v>19.32</v>
      </c>
      <c r="EC7" s="25">
        <v>22.3</v>
      </c>
      <c r="ED7" s="25">
        <v>0.43</v>
      </c>
      <c r="EE7" s="25">
        <v>0.31</v>
      </c>
      <c r="EF7" s="25">
        <v>0.22</v>
      </c>
      <c r="EG7" s="25">
        <v>0.2</v>
      </c>
      <c r="EH7" s="25">
        <v>0.37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BHG026016</cp:lastModifiedBy>
  <cp:lastPrinted>2023-01-16T00:36:01Z</cp:lastPrinted>
  <dcterms:created xsi:type="dcterms:W3CDTF">2022-12-01T01:03:57Z</dcterms:created>
  <dcterms:modified xsi:type="dcterms:W3CDTF">2023-01-16T04:42:36Z</dcterms:modified>
  <cp:category/>
</cp:coreProperties>
</file>